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6" i="1"/>
  <c r="T14" i="1"/>
  <c r="T22" i="1"/>
  <c r="T30" i="1"/>
  <c r="T38" i="1"/>
  <c r="T46" i="1"/>
  <c r="T54" i="1"/>
  <c r="T62" i="1"/>
  <c r="T70" i="1"/>
  <c r="T78" i="1"/>
  <c r="AC99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6" i="1"/>
  <c r="AA8" i="1"/>
  <c r="AA9" i="1"/>
  <c r="AA10" i="1"/>
  <c r="AA11" i="1"/>
  <c r="AA12" i="1"/>
  <c r="AA13" i="1"/>
  <c r="AA14" i="1"/>
  <c r="AA15" i="1"/>
  <c r="AA16" i="1"/>
  <c r="AA17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8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6" i="1"/>
  <c r="Z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3" i="1"/>
  <c r="Z94" i="1"/>
  <c r="Z95" i="1"/>
  <c r="Z96" i="1"/>
  <c r="Z97" i="1"/>
  <c r="Z98" i="1"/>
  <c r="Z6" i="1"/>
  <c r="U9" i="1"/>
  <c r="U12" i="1"/>
  <c r="U17" i="1"/>
  <c r="U20" i="1"/>
  <c r="U25" i="1"/>
  <c r="U28" i="1"/>
  <c r="U33" i="1"/>
  <c r="U36" i="1"/>
  <c r="U41" i="1"/>
  <c r="U44" i="1"/>
  <c r="U49" i="1"/>
  <c r="U52" i="1"/>
  <c r="U57" i="1"/>
  <c r="U60" i="1"/>
  <c r="U65" i="1"/>
  <c r="U68" i="1"/>
  <c r="U73" i="1"/>
  <c r="U76" i="1"/>
  <c r="U81" i="1"/>
  <c r="U84" i="1"/>
  <c r="U89" i="1"/>
  <c r="U97" i="1"/>
  <c r="U6" i="1"/>
  <c r="T11" i="1"/>
  <c r="T19" i="1"/>
  <c r="T27" i="1"/>
  <c r="T35" i="1"/>
  <c r="T43" i="1"/>
  <c r="T51" i="1"/>
  <c r="T59" i="1"/>
  <c r="T67" i="1"/>
  <c r="T75" i="1"/>
  <c r="T83" i="1"/>
  <c r="T99" i="1"/>
  <c r="R7" i="1"/>
  <c r="R8" i="1"/>
  <c r="U8" i="1" s="1"/>
  <c r="R9" i="1"/>
  <c r="R10" i="1"/>
  <c r="R11" i="1"/>
  <c r="R12" i="1"/>
  <c r="R13" i="1"/>
  <c r="R14" i="1"/>
  <c r="R15" i="1"/>
  <c r="R16" i="1"/>
  <c r="U16" i="1" s="1"/>
  <c r="R17" i="1"/>
  <c r="R18" i="1"/>
  <c r="R19" i="1"/>
  <c r="R20" i="1"/>
  <c r="R21" i="1"/>
  <c r="R22" i="1"/>
  <c r="R23" i="1"/>
  <c r="R24" i="1"/>
  <c r="U24" i="1" s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R40" i="1"/>
  <c r="U40" i="1" s="1"/>
  <c r="R41" i="1"/>
  <c r="R42" i="1"/>
  <c r="R43" i="1"/>
  <c r="R44" i="1"/>
  <c r="R45" i="1"/>
  <c r="R46" i="1"/>
  <c r="R47" i="1"/>
  <c r="R48" i="1"/>
  <c r="U48" i="1" s="1"/>
  <c r="R49" i="1"/>
  <c r="R50" i="1"/>
  <c r="R51" i="1"/>
  <c r="R52" i="1"/>
  <c r="R53" i="1"/>
  <c r="R54" i="1"/>
  <c r="R55" i="1"/>
  <c r="R56" i="1"/>
  <c r="U56" i="1" s="1"/>
  <c r="R57" i="1"/>
  <c r="R58" i="1"/>
  <c r="R59" i="1"/>
  <c r="R60" i="1"/>
  <c r="R61" i="1"/>
  <c r="R62" i="1"/>
  <c r="R63" i="1"/>
  <c r="R64" i="1"/>
  <c r="U64" i="1" s="1"/>
  <c r="R65" i="1"/>
  <c r="R66" i="1"/>
  <c r="R67" i="1"/>
  <c r="R68" i="1"/>
  <c r="R69" i="1"/>
  <c r="R70" i="1"/>
  <c r="R71" i="1"/>
  <c r="R72" i="1"/>
  <c r="U72" i="1" s="1"/>
  <c r="R73" i="1"/>
  <c r="R74" i="1"/>
  <c r="R75" i="1"/>
  <c r="R76" i="1"/>
  <c r="R77" i="1"/>
  <c r="R78" i="1"/>
  <c r="R79" i="1"/>
  <c r="R80" i="1"/>
  <c r="U80" i="1" s="1"/>
  <c r="R81" i="1"/>
  <c r="R82" i="1"/>
  <c r="R83" i="1"/>
  <c r="R84" i="1"/>
  <c r="R85" i="1"/>
  <c r="R86" i="1"/>
  <c r="R87" i="1"/>
  <c r="R88" i="1"/>
  <c r="U88" i="1" s="1"/>
  <c r="R89" i="1"/>
  <c r="R90" i="1"/>
  <c r="R91" i="1"/>
  <c r="T91" i="1" s="1"/>
  <c r="R92" i="1"/>
  <c r="U92" i="1" s="1"/>
  <c r="R93" i="1"/>
  <c r="R94" i="1"/>
  <c r="R95" i="1"/>
  <c r="R96" i="1"/>
  <c r="U96" i="1" s="1"/>
  <c r="R97" i="1"/>
  <c r="R98" i="1"/>
  <c r="R99" i="1"/>
  <c r="U99" i="1" s="1"/>
  <c r="R6" i="1"/>
  <c r="L7" i="1"/>
  <c r="U7" i="1" s="1"/>
  <c r="L8" i="1"/>
  <c r="T8" i="1" s="1"/>
  <c r="L9" i="1"/>
  <c r="T9" i="1" s="1"/>
  <c r="L10" i="1"/>
  <c r="L11" i="1"/>
  <c r="U11" i="1" s="1"/>
  <c r="L12" i="1"/>
  <c r="T12" i="1" s="1"/>
  <c r="L13" i="1"/>
  <c r="T13" i="1" s="1"/>
  <c r="L14" i="1"/>
  <c r="L15" i="1"/>
  <c r="U15" i="1" s="1"/>
  <c r="L16" i="1"/>
  <c r="T16" i="1" s="1"/>
  <c r="L17" i="1"/>
  <c r="T17" i="1" s="1"/>
  <c r="L18" i="1"/>
  <c r="L19" i="1"/>
  <c r="U19" i="1" s="1"/>
  <c r="L20" i="1"/>
  <c r="T20" i="1" s="1"/>
  <c r="L21" i="1"/>
  <c r="T21" i="1" s="1"/>
  <c r="L22" i="1"/>
  <c r="L23" i="1"/>
  <c r="U23" i="1" s="1"/>
  <c r="L24" i="1"/>
  <c r="T24" i="1" s="1"/>
  <c r="L25" i="1"/>
  <c r="T25" i="1" s="1"/>
  <c r="L26" i="1"/>
  <c r="L27" i="1"/>
  <c r="U27" i="1" s="1"/>
  <c r="L28" i="1"/>
  <c r="T28" i="1" s="1"/>
  <c r="L29" i="1"/>
  <c r="T29" i="1" s="1"/>
  <c r="L30" i="1"/>
  <c r="L31" i="1"/>
  <c r="U31" i="1" s="1"/>
  <c r="L32" i="1"/>
  <c r="T32" i="1" s="1"/>
  <c r="L33" i="1"/>
  <c r="T33" i="1" s="1"/>
  <c r="L34" i="1"/>
  <c r="L35" i="1"/>
  <c r="U35" i="1" s="1"/>
  <c r="L36" i="1"/>
  <c r="T36" i="1" s="1"/>
  <c r="L37" i="1"/>
  <c r="T37" i="1" s="1"/>
  <c r="L38" i="1"/>
  <c r="L39" i="1"/>
  <c r="U39" i="1" s="1"/>
  <c r="L40" i="1"/>
  <c r="T40" i="1" s="1"/>
  <c r="L41" i="1"/>
  <c r="T41" i="1" s="1"/>
  <c r="L42" i="1"/>
  <c r="L43" i="1"/>
  <c r="U43" i="1" s="1"/>
  <c r="L44" i="1"/>
  <c r="T44" i="1" s="1"/>
  <c r="L45" i="1"/>
  <c r="T45" i="1" s="1"/>
  <c r="L46" i="1"/>
  <c r="L47" i="1"/>
  <c r="U47" i="1" s="1"/>
  <c r="L48" i="1"/>
  <c r="T48" i="1" s="1"/>
  <c r="L49" i="1"/>
  <c r="T49" i="1" s="1"/>
  <c r="L50" i="1"/>
  <c r="L51" i="1"/>
  <c r="U51" i="1" s="1"/>
  <c r="L52" i="1"/>
  <c r="T52" i="1" s="1"/>
  <c r="L53" i="1"/>
  <c r="L54" i="1"/>
  <c r="L55" i="1"/>
  <c r="U55" i="1" s="1"/>
  <c r="L56" i="1"/>
  <c r="T56" i="1" s="1"/>
  <c r="L57" i="1"/>
  <c r="T57" i="1" s="1"/>
  <c r="L58" i="1"/>
  <c r="L59" i="1"/>
  <c r="U59" i="1" s="1"/>
  <c r="L60" i="1"/>
  <c r="T60" i="1" s="1"/>
  <c r="L61" i="1"/>
  <c r="T61" i="1" s="1"/>
  <c r="L62" i="1"/>
  <c r="L63" i="1"/>
  <c r="U63" i="1" s="1"/>
  <c r="L64" i="1"/>
  <c r="T64" i="1" s="1"/>
  <c r="L65" i="1"/>
  <c r="T65" i="1" s="1"/>
  <c r="L66" i="1"/>
  <c r="L67" i="1"/>
  <c r="U67" i="1" s="1"/>
  <c r="L68" i="1"/>
  <c r="T68" i="1" s="1"/>
  <c r="L69" i="1"/>
  <c r="T69" i="1" s="1"/>
  <c r="L70" i="1"/>
  <c r="L71" i="1"/>
  <c r="U71" i="1" s="1"/>
  <c r="L72" i="1"/>
  <c r="T72" i="1" s="1"/>
  <c r="L73" i="1"/>
  <c r="L74" i="1"/>
  <c r="L75" i="1"/>
  <c r="U75" i="1" s="1"/>
  <c r="L76" i="1"/>
  <c r="T76" i="1" s="1"/>
  <c r="L77" i="1"/>
  <c r="L78" i="1"/>
  <c r="L79" i="1"/>
  <c r="U79" i="1" s="1"/>
  <c r="L80" i="1"/>
  <c r="T80" i="1" s="1"/>
  <c r="L81" i="1"/>
  <c r="L82" i="1"/>
  <c r="L83" i="1"/>
  <c r="U83" i="1" s="1"/>
  <c r="L84" i="1"/>
  <c r="T84" i="1" s="1"/>
  <c r="L85" i="1"/>
  <c r="L86" i="1"/>
  <c r="L87" i="1"/>
  <c r="U87" i="1" s="1"/>
  <c r="L88" i="1"/>
  <c r="L89" i="1"/>
  <c r="L90" i="1"/>
  <c r="L91" i="1"/>
  <c r="L92" i="1"/>
  <c r="T92" i="1" s="1"/>
  <c r="L93" i="1"/>
  <c r="L94" i="1"/>
  <c r="L95" i="1"/>
  <c r="U95" i="1" s="1"/>
  <c r="L96" i="1"/>
  <c r="T96" i="1" s="1"/>
  <c r="L97" i="1"/>
  <c r="L98" i="1"/>
  <c r="L6" i="1"/>
  <c r="K7" i="1"/>
  <c r="K8" i="1"/>
  <c r="K9" i="1"/>
  <c r="K10" i="1"/>
  <c r="U10" i="1" s="1"/>
  <c r="K11" i="1"/>
  <c r="K12" i="1"/>
  <c r="K13" i="1"/>
  <c r="U13" i="1" s="1"/>
  <c r="K14" i="1"/>
  <c r="U14" i="1" s="1"/>
  <c r="K15" i="1"/>
  <c r="K16" i="1"/>
  <c r="K17" i="1"/>
  <c r="K18" i="1"/>
  <c r="U18" i="1" s="1"/>
  <c r="K19" i="1"/>
  <c r="K20" i="1"/>
  <c r="K21" i="1"/>
  <c r="U21" i="1" s="1"/>
  <c r="K22" i="1"/>
  <c r="U22" i="1" s="1"/>
  <c r="K23" i="1"/>
  <c r="K24" i="1"/>
  <c r="K25" i="1"/>
  <c r="K26" i="1"/>
  <c r="U26" i="1" s="1"/>
  <c r="K27" i="1"/>
  <c r="K28" i="1"/>
  <c r="K29" i="1"/>
  <c r="U29" i="1" s="1"/>
  <c r="K30" i="1"/>
  <c r="U30" i="1" s="1"/>
  <c r="K31" i="1"/>
  <c r="K32" i="1"/>
  <c r="K33" i="1"/>
  <c r="K34" i="1"/>
  <c r="U34" i="1" s="1"/>
  <c r="K35" i="1"/>
  <c r="K36" i="1"/>
  <c r="K37" i="1"/>
  <c r="U37" i="1" s="1"/>
  <c r="K38" i="1"/>
  <c r="U38" i="1" s="1"/>
  <c r="K39" i="1"/>
  <c r="K40" i="1"/>
  <c r="K41" i="1"/>
  <c r="K42" i="1"/>
  <c r="U42" i="1" s="1"/>
  <c r="K43" i="1"/>
  <c r="K44" i="1"/>
  <c r="K45" i="1"/>
  <c r="U45" i="1" s="1"/>
  <c r="K46" i="1"/>
  <c r="U46" i="1" s="1"/>
  <c r="K47" i="1"/>
  <c r="K48" i="1"/>
  <c r="K49" i="1"/>
  <c r="K50" i="1"/>
  <c r="U50" i="1" s="1"/>
  <c r="K51" i="1"/>
  <c r="K52" i="1"/>
  <c r="K53" i="1"/>
  <c r="U53" i="1" s="1"/>
  <c r="K54" i="1"/>
  <c r="U54" i="1" s="1"/>
  <c r="K55" i="1"/>
  <c r="K56" i="1"/>
  <c r="K57" i="1"/>
  <c r="K58" i="1"/>
  <c r="U58" i="1" s="1"/>
  <c r="K59" i="1"/>
  <c r="K60" i="1"/>
  <c r="K61" i="1"/>
  <c r="U61" i="1" s="1"/>
  <c r="K62" i="1"/>
  <c r="U62" i="1" s="1"/>
  <c r="K63" i="1"/>
  <c r="K64" i="1"/>
  <c r="K65" i="1"/>
  <c r="K66" i="1"/>
  <c r="U66" i="1" s="1"/>
  <c r="K67" i="1"/>
  <c r="K68" i="1"/>
  <c r="K69" i="1"/>
  <c r="U69" i="1" s="1"/>
  <c r="K70" i="1"/>
  <c r="U70" i="1" s="1"/>
  <c r="K71" i="1"/>
  <c r="K72" i="1"/>
  <c r="K73" i="1"/>
  <c r="K74" i="1"/>
  <c r="U74" i="1" s="1"/>
  <c r="K75" i="1"/>
  <c r="K76" i="1"/>
  <c r="K77" i="1"/>
  <c r="U77" i="1" s="1"/>
  <c r="K78" i="1"/>
  <c r="U78" i="1" s="1"/>
  <c r="K79" i="1"/>
  <c r="K80" i="1"/>
  <c r="K81" i="1"/>
  <c r="K82" i="1"/>
  <c r="U82" i="1" s="1"/>
  <c r="K83" i="1"/>
  <c r="K84" i="1"/>
  <c r="K85" i="1"/>
  <c r="U85" i="1" s="1"/>
  <c r="K86" i="1"/>
  <c r="U86" i="1" s="1"/>
  <c r="K87" i="1"/>
  <c r="K88" i="1"/>
  <c r="K89" i="1"/>
  <c r="K90" i="1"/>
  <c r="U90" i="1" s="1"/>
  <c r="K91" i="1"/>
  <c r="K92" i="1"/>
  <c r="K93" i="1"/>
  <c r="U93" i="1" s="1"/>
  <c r="K94" i="1"/>
  <c r="U94" i="1" s="1"/>
  <c r="K95" i="1"/>
  <c r="K96" i="1"/>
  <c r="K97" i="1"/>
  <c r="K98" i="1"/>
  <c r="U98" i="1" s="1"/>
  <c r="K6" i="1"/>
  <c r="T53" i="1" l="1"/>
  <c r="U91" i="1"/>
  <c r="T88" i="1"/>
  <c r="T98" i="1"/>
  <c r="T90" i="1"/>
  <c r="T82" i="1"/>
  <c r="T74" i="1"/>
  <c r="T66" i="1"/>
  <c r="T58" i="1"/>
  <c r="T50" i="1"/>
  <c r="T42" i="1"/>
  <c r="T34" i="1"/>
  <c r="T26" i="1"/>
  <c r="T18" i="1"/>
  <c r="T10" i="1"/>
  <c r="T6" i="1"/>
  <c r="T95" i="1"/>
  <c r="T87" i="1"/>
  <c r="T79" i="1"/>
  <c r="T71" i="1"/>
  <c r="T63" i="1"/>
  <c r="T55" i="1"/>
  <c r="T47" i="1"/>
  <c r="T39" i="1"/>
  <c r="T31" i="1"/>
  <c r="T23" i="1"/>
  <c r="T15" i="1"/>
  <c r="T7" i="1"/>
  <c r="T97" i="1"/>
  <c r="T93" i="1"/>
  <c r="T89" i="1"/>
  <c r="T85" i="1"/>
  <c r="T81" i="1"/>
  <c r="T77" i="1"/>
  <c r="T73" i="1"/>
  <c r="T94" i="1"/>
  <c r="T86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2" i="1"/>
  <c r="J93" i="1"/>
  <c r="J97" i="1"/>
  <c r="J99" i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I86" i="1"/>
  <c r="J86" i="1" s="1"/>
  <c r="I87" i="1"/>
  <c r="J87" i="1" s="1"/>
  <c r="I88" i="1"/>
  <c r="J88" i="1" s="1"/>
  <c r="I89" i="1"/>
  <c r="I90" i="1"/>
  <c r="J90" i="1" s="1"/>
  <c r="I91" i="1"/>
  <c r="J91" i="1" s="1"/>
  <c r="I93" i="1"/>
  <c r="I94" i="1"/>
  <c r="J94" i="1" s="1"/>
  <c r="I95" i="1"/>
  <c r="J95" i="1" s="1"/>
  <c r="I96" i="1"/>
  <c r="J96" i="1" s="1"/>
  <c r="I97" i="1"/>
  <c r="I98" i="1"/>
  <c r="J98" i="1" s="1"/>
  <c r="I6" i="1"/>
  <c r="J6" i="1" s="1"/>
  <c r="W5" i="1"/>
  <c r="X5" i="1"/>
  <c r="Y5" i="1"/>
  <c r="Z5" i="1"/>
  <c r="AD5" i="1"/>
  <c r="V5" i="1"/>
  <c r="K5" i="1"/>
  <c r="L5" i="1"/>
  <c r="M5" i="1"/>
  <c r="N5" i="1"/>
  <c r="O5" i="1"/>
  <c r="P5" i="1"/>
  <c r="Q5" i="1"/>
  <c r="R5" i="1"/>
  <c r="S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" i="1"/>
  <c r="AC7" i="1"/>
  <c r="G8" i="1"/>
  <c r="AC8" i="1" s="1"/>
  <c r="G9" i="1"/>
  <c r="AC9" i="1" s="1"/>
  <c r="G10" i="1"/>
  <c r="AC10" i="1" s="1"/>
  <c r="G11" i="1"/>
  <c r="AC11" i="1" s="1"/>
  <c r="G12" i="1"/>
  <c r="AC12" i="1" s="1"/>
  <c r="G13" i="1"/>
  <c r="AC13" i="1" s="1"/>
  <c r="G14" i="1"/>
  <c r="AC14" i="1" s="1"/>
  <c r="G15" i="1"/>
  <c r="AC15" i="1" s="1"/>
  <c r="G16" i="1"/>
  <c r="AC16" i="1" s="1"/>
  <c r="G17" i="1"/>
  <c r="AC17" i="1" s="1"/>
  <c r="AC18" i="1"/>
  <c r="AC19" i="1"/>
  <c r="G20" i="1"/>
  <c r="AC20" i="1" s="1"/>
  <c r="G21" i="1"/>
  <c r="AC21" i="1" s="1"/>
  <c r="G22" i="1"/>
  <c r="AC22" i="1" s="1"/>
  <c r="G23" i="1"/>
  <c r="AC23" i="1" s="1"/>
  <c r="G24" i="1"/>
  <c r="AC24" i="1" s="1"/>
  <c r="G25" i="1"/>
  <c r="AC25" i="1" s="1"/>
  <c r="AC26" i="1"/>
  <c r="G27" i="1"/>
  <c r="AC27" i="1" s="1"/>
  <c r="G28" i="1"/>
  <c r="AC28" i="1" s="1"/>
  <c r="G29" i="1"/>
  <c r="AC29" i="1" s="1"/>
  <c r="G30" i="1"/>
  <c r="AC30" i="1" s="1"/>
  <c r="G31" i="1"/>
  <c r="AC31" i="1" s="1"/>
  <c r="G32" i="1"/>
  <c r="AC32" i="1" s="1"/>
  <c r="G33" i="1"/>
  <c r="AC33" i="1" s="1"/>
  <c r="G34" i="1"/>
  <c r="AC34" i="1" s="1"/>
  <c r="G35" i="1"/>
  <c r="AC35" i="1" s="1"/>
  <c r="G36" i="1"/>
  <c r="AC36" i="1" s="1"/>
  <c r="G37" i="1"/>
  <c r="AC37" i="1" s="1"/>
  <c r="G38" i="1"/>
  <c r="AC38" i="1" s="1"/>
  <c r="G39" i="1"/>
  <c r="AC39" i="1" s="1"/>
  <c r="G40" i="1"/>
  <c r="AC40" i="1" s="1"/>
  <c r="G41" i="1"/>
  <c r="AC41" i="1" s="1"/>
  <c r="G42" i="1"/>
  <c r="AC42" i="1" s="1"/>
  <c r="G43" i="1"/>
  <c r="AC43" i="1" s="1"/>
  <c r="G44" i="1"/>
  <c r="AC44" i="1" s="1"/>
  <c r="G45" i="1"/>
  <c r="AC45" i="1" s="1"/>
  <c r="G46" i="1"/>
  <c r="AC46" i="1" s="1"/>
  <c r="G47" i="1"/>
  <c r="AC47" i="1" s="1"/>
  <c r="G48" i="1"/>
  <c r="AC48" i="1" s="1"/>
  <c r="G49" i="1"/>
  <c r="AC49" i="1" s="1"/>
  <c r="G50" i="1"/>
  <c r="AC50" i="1" s="1"/>
  <c r="G51" i="1"/>
  <c r="AC51" i="1" s="1"/>
  <c r="G52" i="1"/>
  <c r="AC52" i="1" s="1"/>
  <c r="G53" i="1"/>
  <c r="AC53" i="1" s="1"/>
  <c r="G54" i="1"/>
  <c r="AC54" i="1" s="1"/>
  <c r="G55" i="1"/>
  <c r="AC55" i="1" s="1"/>
  <c r="G56" i="1"/>
  <c r="AC56" i="1" s="1"/>
  <c r="G57" i="1"/>
  <c r="AC57" i="1" s="1"/>
  <c r="G58" i="1"/>
  <c r="AC58" i="1" s="1"/>
  <c r="G59" i="1"/>
  <c r="AC59" i="1" s="1"/>
  <c r="G60" i="1"/>
  <c r="AC60" i="1" s="1"/>
  <c r="G61" i="1"/>
  <c r="AC61" i="1" s="1"/>
  <c r="G62" i="1"/>
  <c r="AC62" i="1" s="1"/>
  <c r="G63" i="1"/>
  <c r="AC63" i="1" s="1"/>
  <c r="G64" i="1"/>
  <c r="AC64" i="1" s="1"/>
  <c r="G65" i="1"/>
  <c r="AC65" i="1" s="1"/>
  <c r="G66" i="1"/>
  <c r="AC66" i="1" s="1"/>
  <c r="G67" i="1"/>
  <c r="AC67" i="1" s="1"/>
  <c r="G68" i="1"/>
  <c r="AC68" i="1" s="1"/>
  <c r="AC69" i="1"/>
  <c r="G70" i="1"/>
  <c r="AC70" i="1" s="1"/>
  <c r="G71" i="1"/>
  <c r="AC71" i="1" s="1"/>
  <c r="G72" i="1"/>
  <c r="AC72" i="1" s="1"/>
  <c r="G73" i="1"/>
  <c r="AC73" i="1" s="1"/>
  <c r="G74" i="1"/>
  <c r="AC74" i="1" s="1"/>
  <c r="G75" i="1"/>
  <c r="AC75" i="1" s="1"/>
  <c r="G76" i="1"/>
  <c r="AC76" i="1" s="1"/>
  <c r="G77" i="1"/>
  <c r="AC77" i="1" s="1"/>
  <c r="G78" i="1"/>
  <c r="AC78" i="1" s="1"/>
  <c r="G79" i="1"/>
  <c r="AC79" i="1" s="1"/>
  <c r="G80" i="1"/>
  <c r="AC80" i="1" s="1"/>
  <c r="G81" i="1"/>
  <c r="AC81" i="1" s="1"/>
  <c r="G82" i="1"/>
  <c r="AC82" i="1" s="1"/>
  <c r="G83" i="1"/>
  <c r="AC83" i="1" s="1"/>
  <c r="G84" i="1"/>
  <c r="AC84" i="1" s="1"/>
  <c r="G85" i="1"/>
  <c r="AC85" i="1" s="1"/>
  <c r="G86" i="1"/>
  <c r="AC86" i="1" s="1"/>
  <c r="G87" i="1"/>
  <c r="AC87" i="1" s="1"/>
  <c r="G88" i="1"/>
  <c r="AC88" i="1" s="1"/>
  <c r="G89" i="1"/>
  <c r="AC89" i="1" s="1"/>
  <c r="G90" i="1"/>
  <c r="AC90" i="1" s="1"/>
  <c r="G91" i="1"/>
  <c r="AC91" i="1" s="1"/>
  <c r="G92" i="1"/>
  <c r="AC92" i="1" s="1"/>
  <c r="G93" i="1"/>
  <c r="AC93" i="1" s="1"/>
  <c r="G94" i="1"/>
  <c r="AC94" i="1" s="1"/>
  <c r="G95" i="1"/>
  <c r="AC95" i="1" s="1"/>
  <c r="G96" i="1"/>
  <c r="AC96" i="1" s="1"/>
  <c r="AC97" i="1"/>
  <c r="G98" i="1"/>
  <c r="AC98" i="1" s="1"/>
  <c r="G6" i="1"/>
  <c r="AC6" i="1" s="1"/>
  <c r="E5" i="1"/>
  <c r="F5" i="1"/>
  <c r="AC5" i="1" l="1"/>
  <c r="J5" i="1"/>
  <c r="I5" i="1"/>
</calcChain>
</file>

<file path=xl/sharedStrings.xml><?xml version="1.0" encoding="utf-8"?>
<sst xmlns="http://schemas.openxmlformats.org/spreadsheetml/2006/main" count="237" uniqueCount="127">
  <si>
    <t>Период: 01.08.2023 - 08.08.2023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</si>
  <si>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</si>
  <si>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</si>
  <si>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</si>
  <si>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</si>
  <si>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</si>
  <si>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</si>
  <si>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</si>
  <si>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</si>
  <si>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</si>
  <si>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</si>
  <si>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3248 ДОКТОРСКАЯ ТРАДИЦ. вар п/о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</si>
  <si>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</si>
  <si>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</si>
  <si>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</si>
  <si>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</si>
  <si>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</si>
  <si>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</si>
  <si>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</si>
  <si>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</si>
  <si>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</si>
  <si>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</si>
  <si>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</si>
  <si>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5161 Печеночный пашт 0,150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</si>
  <si>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</si>
  <si>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</si>
  <si>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</si>
  <si>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</si>
  <si>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</si>
  <si>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</si>
  <si>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5489 СЕРВЕЛАТ ЗЕРНИСТЫЙ Папа может в/к в/у  ОСТАНКИНО</t>
  </si>
  <si>
    <t>5532 СОЧНЫЕ сос п/о мгс 0.45кг 10шт_45с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</si>
  <si>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</si>
  <si>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</si>
  <si>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</si>
  <si>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</si>
  <si>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</si>
  <si>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5813 ГОВЯЖЬИ сос п/о мгс 2*2_45с  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</si>
  <si>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</si>
  <si>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</si>
  <si>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</si>
  <si>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</si>
  <si>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</si>
  <si>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5889 ОСОБАЯ Коровино вар п/о 0.4кг 8шт.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</si>
  <si>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</si>
  <si>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</si>
  <si>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</si>
  <si>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</si>
  <si>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</si>
  <si>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</si>
  <si>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</si>
  <si>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</si>
  <si>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</si>
  <si>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</si>
  <si>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</si>
  <si>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</si>
  <si>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</si>
  <si>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</si>
  <si>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</si>
  <si>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</si>
  <si>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6397 БОЯNСКАЯ Папа может п/к в/у 0.28кг 8шт.  ОСТАНКИНО</t>
  </si>
  <si>
    <t>6400 ВЕНСКАЯ САЛЯМИ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</si>
  <si>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</si>
  <si>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</si>
  <si>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</si>
  <si>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</si>
  <si>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</si>
  <si>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</si>
  <si>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</si>
  <si>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</si>
  <si>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</si>
  <si>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</si>
  <si>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</si>
  <si>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6500 КАРБОНАД к/в с/н в/у 1/150 8шт.  ОСТАНКИНО</t>
  </si>
  <si>
    <t>6509 СЕРВЕЛАТ ФИНСКИЙ ПМ в/к в/у 0,35кг 8шт.  ОСТАНКИНО</t>
  </si>
  <si>
    <t>6510 СЕРВЕЛАТ ЗЕРНИСТЫЙ ПМ в/к в/у 0.35кг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</si>
  <si>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</si>
  <si>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</si>
  <si>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</si>
  <si>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</si>
  <si>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</si>
  <si>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</si>
  <si>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</si>
  <si>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</si>
  <si>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</si>
  <si>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</si>
  <si>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</si>
  <si>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</si>
  <si>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</si>
  <si>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</si>
  <si>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</si>
  <si>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6648 СОЧНЫЕ Папа может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</si>
  <si>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</si>
  <si>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</si>
  <si>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6566 СЕРВЕЛАТ С БЕЛ.ГРИБАМИ в/к в/у 0,31кг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</si>
  <si>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</si>
  <si>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</si>
  <si>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</si>
  <si>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</si>
  <si>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</si>
  <si>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</si>
  <si>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6650 СОЧНЫЕ С СЫРОМ ПМ сар п/о мгс 1*3  ОСТАНКИНО</t>
  </si>
  <si>
    <t>6655 ГРУДИНКА КЛАССИЧЕСКАЯ к/в с/в в/у 1/100  ОСТАНКИНО</t>
  </si>
  <si>
    <t>6684 СЕРВЕЛАТ КАРЕЛЬСКИЙ ПМ в/к в/у 0.28кг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</si>
  <si>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</si>
  <si>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</si>
  <si>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</si>
  <si>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</si>
  <si>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</si>
  <si>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</si>
  <si>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</si>
  <si>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</si>
  <si>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</si>
  <si>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</si>
  <si>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</si>
  <si>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</si>
  <si>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</si>
  <si>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11,08,</t>
  </si>
  <si>
    <t>10,08,</t>
  </si>
  <si>
    <t>14,08,</t>
  </si>
  <si>
    <t>13,08,</t>
  </si>
  <si>
    <t>28,07,</t>
  </si>
  <si>
    <t>04,08,</t>
  </si>
  <si>
    <t>08,08,</t>
  </si>
  <si>
    <t>8д</t>
  </si>
  <si>
    <t>???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</si>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</sst>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0" xfId="0" applyFont="1" applyAlignment="1"/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8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%2004,08,23&#1086;&#1089;&#1090;&#1082;&#10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31.07.2023 - 07.08.2023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08,08,</v>
          </cell>
          <cell r="L4" t="str">
            <v>10,08,</v>
          </cell>
          <cell r="M4" t="str">
            <v>11,08,</v>
          </cell>
        </row>
        <row r="5">
          <cell r="E5">
            <v>87363.055000000008</v>
          </cell>
          <cell r="F5">
            <v>94273.131000000023</v>
          </cell>
          <cell r="I5">
            <v>88190.06700000001</v>
          </cell>
          <cell r="J5">
            <v>-827.01200000000006</v>
          </cell>
          <cell r="K5">
            <v>12560</v>
          </cell>
          <cell r="L5">
            <v>8550</v>
          </cell>
          <cell r="M5">
            <v>14450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353</v>
          </cell>
          <cell r="D6">
            <v>254</v>
          </cell>
          <cell r="E6">
            <v>235</v>
          </cell>
          <cell r="F6">
            <v>313</v>
          </cell>
          <cell r="G6">
            <v>0.4</v>
          </cell>
          <cell r="H6">
            <v>60</v>
          </cell>
          <cell r="I6">
            <v>241</v>
          </cell>
          <cell r="J6">
            <v>-6</v>
          </cell>
          <cell r="K6">
            <v>80</v>
          </cell>
          <cell r="L6">
            <v>0</v>
          </cell>
          <cell r="M6">
            <v>0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77.956999999999994</v>
          </cell>
          <cell r="D7">
            <v>6.2690000000000001</v>
          </cell>
          <cell r="E7">
            <v>40.085999999999999</v>
          </cell>
          <cell r="F7">
            <v>54.173999999999999</v>
          </cell>
          <cell r="G7">
            <v>1</v>
          </cell>
          <cell r="H7">
            <v>60</v>
          </cell>
          <cell r="I7">
            <v>45.45</v>
          </cell>
          <cell r="J7">
            <v>-5.3640000000000043</v>
          </cell>
          <cell r="K7">
            <v>30</v>
          </cell>
          <cell r="L7">
            <v>0</v>
          </cell>
          <cell r="M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1796.3530000000001</v>
          </cell>
          <cell r="D8">
            <v>4619.9549999999999</v>
          </cell>
          <cell r="E8">
            <v>2379.8919999999998</v>
          </cell>
          <cell r="F8">
            <v>4158.8630000000003</v>
          </cell>
          <cell r="G8">
            <v>1</v>
          </cell>
          <cell r="H8">
            <v>45</v>
          </cell>
          <cell r="I8">
            <v>2360.1999999999998</v>
          </cell>
          <cell r="J8">
            <v>19.692000000000007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1389.9469999999999</v>
          </cell>
          <cell r="D9">
            <v>3141.951</v>
          </cell>
          <cell r="E9">
            <v>2110.5320000000002</v>
          </cell>
          <cell r="F9">
            <v>2139.7660000000001</v>
          </cell>
          <cell r="G9">
            <v>1</v>
          </cell>
          <cell r="H9">
            <v>45</v>
          </cell>
          <cell r="I9">
            <v>2040.7</v>
          </cell>
          <cell r="J9">
            <v>69.832000000000107</v>
          </cell>
          <cell r="K9">
            <v>0</v>
          </cell>
          <cell r="L9">
            <v>400</v>
          </cell>
          <cell r="M9">
            <v>200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1836.549</v>
          </cell>
          <cell r="D10">
            <v>2250.828</v>
          </cell>
          <cell r="E10">
            <v>2028.6769999999999</v>
          </cell>
          <cell r="F10">
            <v>2020.972</v>
          </cell>
          <cell r="G10">
            <v>1</v>
          </cell>
          <cell r="H10">
            <v>60</v>
          </cell>
          <cell r="I10">
            <v>1966.1</v>
          </cell>
          <cell r="J10">
            <v>62.576999999999998</v>
          </cell>
          <cell r="K10">
            <v>0</v>
          </cell>
          <cell r="L10">
            <v>450</v>
          </cell>
          <cell r="M10">
            <v>300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119.054</v>
          </cell>
          <cell r="D11">
            <v>76.540000000000006</v>
          </cell>
          <cell r="E11">
            <v>42.198999999999998</v>
          </cell>
          <cell r="F11">
            <v>113.637</v>
          </cell>
          <cell r="G11">
            <v>1</v>
          </cell>
          <cell r="H11">
            <v>120</v>
          </cell>
          <cell r="I11">
            <v>36</v>
          </cell>
          <cell r="J11">
            <v>6.1989999999999981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518.37599999999998</v>
          </cell>
          <cell r="E12">
            <v>300.19799999999998</v>
          </cell>
          <cell r="G12">
            <v>0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141.809</v>
          </cell>
          <cell r="D13">
            <v>139.86099999999999</v>
          </cell>
          <cell r="E13">
            <v>161.46199999999999</v>
          </cell>
          <cell r="F13">
            <v>111.923</v>
          </cell>
          <cell r="G13">
            <v>1</v>
          </cell>
          <cell r="H13">
            <v>60</v>
          </cell>
          <cell r="I13">
            <v>158.35</v>
          </cell>
          <cell r="J13">
            <v>3.1119999999999948</v>
          </cell>
          <cell r="K13">
            <v>50</v>
          </cell>
          <cell r="L13">
            <v>40</v>
          </cell>
          <cell r="M13">
            <v>50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74</v>
          </cell>
          <cell r="D14">
            <v>123</v>
          </cell>
          <cell r="E14">
            <v>65</v>
          </cell>
          <cell r="F14">
            <v>122</v>
          </cell>
          <cell r="G14">
            <v>0.4</v>
          </cell>
          <cell r="H14" t="e">
            <v>#N/A</v>
          </cell>
          <cell r="I14">
            <v>69</v>
          </cell>
          <cell r="J14">
            <v>-4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338.66699999999997</v>
          </cell>
          <cell r="D15">
            <v>230.453</v>
          </cell>
          <cell r="E15">
            <v>242.07599999999999</v>
          </cell>
          <cell r="F15">
            <v>288.03100000000001</v>
          </cell>
          <cell r="G15">
            <v>1</v>
          </cell>
          <cell r="H15">
            <v>60</v>
          </cell>
          <cell r="I15">
            <v>247.7</v>
          </cell>
          <cell r="J15">
            <v>-5.6239999999999952</v>
          </cell>
          <cell r="K15">
            <v>0</v>
          </cell>
          <cell r="L15">
            <v>0</v>
          </cell>
          <cell r="M15">
            <v>80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477.83100000000002</v>
          </cell>
          <cell r="D16">
            <v>813.34900000000005</v>
          </cell>
          <cell r="E16">
            <v>495.93200000000002</v>
          </cell>
          <cell r="F16">
            <v>781.59500000000003</v>
          </cell>
          <cell r="G16">
            <v>1</v>
          </cell>
          <cell r="H16">
            <v>60</v>
          </cell>
          <cell r="I16">
            <v>467.45</v>
          </cell>
          <cell r="J16">
            <v>28.482000000000028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587</v>
          </cell>
          <cell r="D17">
            <v>1230</v>
          </cell>
          <cell r="E17">
            <v>716</v>
          </cell>
          <cell r="F17">
            <v>1059</v>
          </cell>
          <cell r="G17">
            <v>0.25</v>
          </cell>
          <cell r="H17">
            <v>120</v>
          </cell>
          <cell r="I17">
            <v>724</v>
          </cell>
          <cell r="J17">
            <v>-8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95</v>
          </cell>
          <cell r="D18">
            <v>162</v>
          </cell>
          <cell r="E18">
            <v>69</v>
          </cell>
          <cell r="F18">
            <v>174</v>
          </cell>
          <cell r="G18">
            <v>0.15</v>
          </cell>
          <cell r="H18">
            <v>60</v>
          </cell>
          <cell r="I18">
            <v>71</v>
          </cell>
          <cell r="J18">
            <v>-2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82</v>
          </cell>
          <cell r="D19">
            <v>245</v>
          </cell>
          <cell r="E19">
            <v>92</v>
          </cell>
          <cell r="F19">
            <v>223</v>
          </cell>
          <cell r="G19">
            <v>0.15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59.134</v>
          </cell>
          <cell r="D20">
            <v>112.724</v>
          </cell>
          <cell r="E20">
            <v>97.36</v>
          </cell>
          <cell r="F20">
            <v>77.168999999999997</v>
          </cell>
          <cell r="G20">
            <v>1</v>
          </cell>
          <cell r="H20">
            <v>30</v>
          </cell>
          <cell r="I20">
            <v>99</v>
          </cell>
          <cell r="J20">
            <v>-1.6400000000000006</v>
          </cell>
          <cell r="K20">
            <v>0</v>
          </cell>
          <cell r="L20">
            <v>50</v>
          </cell>
          <cell r="M20">
            <v>20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119.399</v>
          </cell>
          <cell r="D21">
            <v>20.861000000000001</v>
          </cell>
          <cell r="E21">
            <v>89.731999999999999</v>
          </cell>
          <cell r="F21">
            <v>71.415000000000006</v>
          </cell>
          <cell r="G21">
            <v>1</v>
          </cell>
          <cell r="H21">
            <v>30</v>
          </cell>
          <cell r="I21">
            <v>87</v>
          </cell>
          <cell r="J21">
            <v>2.7319999999999993</v>
          </cell>
          <cell r="K21">
            <v>0</v>
          </cell>
          <cell r="L21">
            <v>50</v>
          </cell>
          <cell r="M21">
            <v>20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63.457000000000001</v>
          </cell>
          <cell r="D22">
            <v>60.029000000000003</v>
          </cell>
          <cell r="E22">
            <v>50.174999999999997</v>
          </cell>
          <cell r="F22">
            <v>65.262</v>
          </cell>
          <cell r="G22">
            <v>1</v>
          </cell>
          <cell r="H22">
            <v>60</v>
          </cell>
          <cell r="I22">
            <v>47.6</v>
          </cell>
          <cell r="J22">
            <v>2.5749999999999957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34.817999999999998</v>
          </cell>
          <cell r="D23">
            <v>79.814999999999998</v>
          </cell>
          <cell r="E23">
            <v>47.71</v>
          </cell>
          <cell r="F23">
            <v>65.620999999999995</v>
          </cell>
          <cell r="G23">
            <v>1</v>
          </cell>
          <cell r="H23">
            <v>60</v>
          </cell>
          <cell r="I23">
            <v>41.8</v>
          </cell>
          <cell r="J23">
            <v>5.9100000000000037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385.47399999999999</v>
          </cell>
          <cell r="D24">
            <v>241.56</v>
          </cell>
          <cell r="E24">
            <v>306.19099999999997</v>
          </cell>
          <cell r="F24">
            <v>245.756</v>
          </cell>
          <cell r="G24">
            <v>1</v>
          </cell>
          <cell r="H24">
            <v>45</v>
          </cell>
          <cell r="I24">
            <v>295.887</v>
          </cell>
          <cell r="J24">
            <v>10.303999999999974</v>
          </cell>
          <cell r="K24">
            <v>100</v>
          </cell>
          <cell r="L24">
            <v>30</v>
          </cell>
          <cell r="M24">
            <v>80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843</v>
          </cell>
          <cell r="D25">
            <v>2508</v>
          </cell>
          <cell r="E25">
            <v>1469</v>
          </cell>
          <cell r="F25">
            <v>1898</v>
          </cell>
          <cell r="G25">
            <v>0.25</v>
          </cell>
          <cell r="H25">
            <v>120</v>
          </cell>
          <cell r="I25">
            <v>1471</v>
          </cell>
          <cell r="J25">
            <v>-2</v>
          </cell>
          <cell r="K25">
            <v>0</v>
          </cell>
          <cell r="L25">
            <v>0</v>
          </cell>
          <cell r="M25">
            <v>400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4.8710000000000004</v>
          </cell>
          <cell r="D26">
            <v>77.468000000000004</v>
          </cell>
          <cell r="E26">
            <v>36.908999999999999</v>
          </cell>
          <cell r="F26">
            <v>33.448</v>
          </cell>
          <cell r="G26">
            <v>1</v>
          </cell>
          <cell r="H26" t="e">
            <v>#N/A</v>
          </cell>
          <cell r="I26">
            <v>46.4</v>
          </cell>
          <cell r="J26">
            <v>-9.4909999999999997</v>
          </cell>
          <cell r="K26">
            <v>20</v>
          </cell>
          <cell r="L26">
            <v>0</v>
          </cell>
          <cell r="M26">
            <v>10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3794</v>
          </cell>
          <cell r="D27">
            <v>10500</v>
          </cell>
          <cell r="E27">
            <v>6628</v>
          </cell>
          <cell r="F27">
            <v>7484</v>
          </cell>
          <cell r="G27">
            <v>0.45</v>
          </cell>
          <cell r="H27">
            <v>45</v>
          </cell>
          <cell r="I27">
            <v>6834</v>
          </cell>
          <cell r="J27">
            <v>-206</v>
          </cell>
          <cell r="K27">
            <v>1000</v>
          </cell>
          <cell r="L27">
            <v>0</v>
          </cell>
          <cell r="M27">
            <v>800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1090.769</v>
          </cell>
          <cell r="D28">
            <v>1083.038</v>
          </cell>
          <cell r="E28">
            <v>914.66</v>
          </cell>
          <cell r="F28">
            <v>961.31500000000005</v>
          </cell>
          <cell r="G28">
            <v>1</v>
          </cell>
          <cell r="H28">
            <v>45</v>
          </cell>
          <cell r="I28">
            <v>879.36199999999997</v>
          </cell>
          <cell r="J28">
            <v>35.298000000000002</v>
          </cell>
          <cell r="K28">
            <v>100</v>
          </cell>
          <cell r="L28">
            <v>0</v>
          </cell>
          <cell r="M28">
            <v>100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677</v>
          </cell>
          <cell r="D29">
            <v>36</v>
          </cell>
          <cell r="E29">
            <v>441</v>
          </cell>
          <cell r="F29">
            <v>242</v>
          </cell>
          <cell r="G29">
            <v>0</v>
          </cell>
          <cell r="H29" t="e">
            <v>#N/A</v>
          </cell>
          <cell r="I29">
            <v>471</v>
          </cell>
          <cell r="J29">
            <v>-30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2032</v>
          </cell>
          <cell r="D30">
            <v>5327</v>
          </cell>
          <cell r="E30">
            <v>3334</v>
          </cell>
          <cell r="F30">
            <v>3932</v>
          </cell>
          <cell r="G30">
            <v>0.12</v>
          </cell>
          <cell r="H30">
            <v>60</v>
          </cell>
          <cell r="I30">
            <v>3366</v>
          </cell>
          <cell r="J30">
            <v>-32</v>
          </cell>
          <cell r="K30">
            <v>600</v>
          </cell>
          <cell r="L30">
            <v>0</v>
          </cell>
          <cell r="M30">
            <v>400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844</v>
          </cell>
          <cell r="D31">
            <v>2066</v>
          </cell>
          <cell r="E31">
            <v>1150</v>
          </cell>
          <cell r="F31">
            <v>1739</v>
          </cell>
          <cell r="G31">
            <v>0.25</v>
          </cell>
          <cell r="H31">
            <v>120</v>
          </cell>
          <cell r="I31">
            <v>1188</v>
          </cell>
          <cell r="J31">
            <v>-38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353.084</v>
          </cell>
          <cell r="D32">
            <v>137.464</v>
          </cell>
          <cell r="E32">
            <v>170.84200000000001</v>
          </cell>
          <cell r="F32">
            <v>261.5</v>
          </cell>
          <cell r="G32">
            <v>1</v>
          </cell>
          <cell r="H32">
            <v>120</v>
          </cell>
          <cell r="I32">
            <v>154.22999999999999</v>
          </cell>
          <cell r="J32">
            <v>16.612000000000023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238.69499999999999</v>
          </cell>
          <cell r="E33">
            <v>115.59699999999999</v>
          </cell>
          <cell r="F33">
            <v>120.57599999999999</v>
          </cell>
          <cell r="G33">
            <v>0</v>
          </cell>
          <cell r="H33">
            <v>45</v>
          </cell>
          <cell r="I33">
            <v>116</v>
          </cell>
          <cell r="J33">
            <v>-0.4030000000000058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267.78199999999998</v>
          </cell>
          <cell r="D34">
            <v>552.34500000000003</v>
          </cell>
          <cell r="E34">
            <v>424.14699999999999</v>
          </cell>
          <cell r="F34">
            <v>458.96300000000002</v>
          </cell>
          <cell r="G34">
            <v>1</v>
          </cell>
          <cell r="H34">
            <v>30</v>
          </cell>
          <cell r="I34">
            <v>409.5</v>
          </cell>
          <cell r="J34">
            <v>14.646999999999991</v>
          </cell>
          <cell r="K34">
            <v>110</v>
          </cell>
          <cell r="L34">
            <v>0</v>
          </cell>
          <cell r="M34">
            <v>100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561</v>
          </cell>
          <cell r="D35">
            <v>14</v>
          </cell>
          <cell r="E35">
            <v>270</v>
          </cell>
          <cell r="F35">
            <v>325</v>
          </cell>
          <cell r="G35">
            <v>0</v>
          </cell>
          <cell r="H35">
            <v>45</v>
          </cell>
          <cell r="I35">
            <v>272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251.1</v>
          </cell>
          <cell r="D36">
            <v>85.647999999999996</v>
          </cell>
          <cell r="E36">
            <v>139.17099999999999</v>
          </cell>
          <cell r="F36">
            <v>206.34700000000001</v>
          </cell>
          <cell r="G36">
            <v>1</v>
          </cell>
          <cell r="H36">
            <v>45</v>
          </cell>
          <cell r="I36">
            <v>134.68199999999999</v>
          </cell>
          <cell r="J36">
            <v>4.4890000000000043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902</v>
          </cell>
          <cell r="D37">
            <v>2863</v>
          </cell>
          <cell r="E37">
            <v>1779</v>
          </cell>
          <cell r="F37">
            <v>1974</v>
          </cell>
          <cell r="G37">
            <v>0</v>
          </cell>
          <cell r="H37">
            <v>45</v>
          </cell>
          <cell r="I37">
            <v>1810</v>
          </cell>
          <cell r="J37">
            <v>-31</v>
          </cell>
          <cell r="K37">
            <v>200</v>
          </cell>
          <cell r="L37">
            <v>0</v>
          </cell>
          <cell r="M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831.11900000000003</v>
          </cell>
          <cell r="D38">
            <v>426.82499999999999</v>
          </cell>
          <cell r="E38">
            <v>578.16700000000003</v>
          </cell>
          <cell r="F38">
            <v>675.19299999999998</v>
          </cell>
          <cell r="G38">
            <v>1</v>
          </cell>
          <cell r="H38">
            <v>60</v>
          </cell>
          <cell r="I38">
            <v>559.51700000000005</v>
          </cell>
          <cell r="J38">
            <v>18.649999999999977</v>
          </cell>
          <cell r="K38">
            <v>0</v>
          </cell>
          <cell r="L38">
            <v>0</v>
          </cell>
          <cell r="M38">
            <v>200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297</v>
          </cell>
          <cell r="D39">
            <v>8</v>
          </cell>
          <cell r="E39">
            <v>273</v>
          </cell>
          <cell r="F39">
            <v>55</v>
          </cell>
          <cell r="G39">
            <v>0</v>
          </cell>
          <cell r="H39" t="e">
            <v>#N/A</v>
          </cell>
          <cell r="I39">
            <v>274</v>
          </cell>
          <cell r="J39">
            <v>-1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773</v>
          </cell>
          <cell r="D40">
            <v>1161</v>
          </cell>
          <cell r="E40">
            <v>823</v>
          </cell>
          <cell r="F40">
            <v>1030</v>
          </cell>
          <cell r="G40">
            <v>0.22</v>
          </cell>
          <cell r="H40" t="e">
            <v>#N/A</v>
          </cell>
          <cell r="I40">
            <v>820</v>
          </cell>
          <cell r="J40">
            <v>3</v>
          </cell>
          <cell r="K40">
            <v>0</v>
          </cell>
          <cell r="L40">
            <v>0</v>
          </cell>
          <cell r="M40">
            <v>200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318</v>
          </cell>
          <cell r="E41">
            <v>76</v>
          </cell>
          <cell r="F41">
            <v>220</v>
          </cell>
          <cell r="G41">
            <v>0.4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128.131</v>
          </cell>
          <cell r="D42">
            <v>201.08</v>
          </cell>
          <cell r="E42">
            <v>132.429</v>
          </cell>
          <cell r="F42">
            <v>185.994</v>
          </cell>
          <cell r="G42">
            <v>1</v>
          </cell>
          <cell r="H42" t="e">
            <v>#N/A</v>
          </cell>
          <cell r="I42">
            <v>118.1</v>
          </cell>
          <cell r="J42">
            <v>14.329000000000008</v>
          </cell>
          <cell r="K42">
            <v>0</v>
          </cell>
          <cell r="L42">
            <v>0</v>
          </cell>
          <cell r="M42">
            <v>20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1777</v>
          </cell>
          <cell r="D43">
            <v>1761</v>
          </cell>
          <cell r="E43">
            <v>1513</v>
          </cell>
          <cell r="F43">
            <v>1957</v>
          </cell>
          <cell r="G43">
            <v>0.4</v>
          </cell>
          <cell r="H43">
            <v>45</v>
          </cell>
          <cell r="I43">
            <v>1528</v>
          </cell>
          <cell r="J43">
            <v>-15</v>
          </cell>
          <cell r="K43">
            <v>200</v>
          </cell>
          <cell r="L43">
            <v>0</v>
          </cell>
          <cell r="M43">
            <v>0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623.48599999999999</v>
          </cell>
          <cell r="D44">
            <v>285.56299999999999</v>
          </cell>
          <cell r="E44">
            <v>565.24099999999999</v>
          </cell>
          <cell r="F44">
            <v>325.64600000000002</v>
          </cell>
          <cell r="G44">
            <v>1</v>
          </cell>
          <cell r="H44">
            <v>45</v>
          </cell>
          <cell r="I44">
            <v>535.1</v>
          </cell>
          <cell r="J44">
            <v>30.140999999999963</v>
          </cell>
          <cell r="K44">
            <v>220</v>
          </cell>
          <cell r="L44">
            <v>200</v>
          </cell>
          <cell r="M44">
            <v>100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633.96100000000001</v>
          </cell>
          <cell r="D45">
            <v>2041.0260000000001</v>
          </cell>
          <cell r="E45">
            <v>1209.4010000000001</v>
          </cell>
          <cell r="F45">
            <v>1520.59</v>
          </cell>
          <cell r="G45">
            <v>1</v>
          </cell>
          <cell r="H45">
            <v>45</v>
          </cell>
          <cell r="I45">
            <v>1175.8</v>
          </cell>
          <cell r="J45">
            <v>33.601000000000113</v>
          </cell>
          <cell r="K45">
            <v>100</v>
          </cell>
          <cell r="L45">
            <v>0</v>
          </cell>
          <cell r="M45">
            <v>0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188</v>
          </cell>
          <cell r="D46">
            <v>128</v>
          </cell>
          <cell r="E46">
            <v>160</v>
          </cell>
          <cell r="F46">
            <v>142</v>
          </cell>
          <cell r="G46">
            <v>0.15</v>
          </cell>
          <cell r="H46" t="e">
            <v>#N/A</v>
          </cell>
          <cell r="I46">
            <v>163</v>
          </cell>
          <cell r="J46">
            <v>-3</v>
          </cell>
          <cell r="K46">
            <v>0</v>
          </cell>
          <cell r="L46">
            <v>40</v>
          </cell>
          <cell r="M46">
            <v>40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534</v>
          </cell>
          <cell r="D47">
            <v>983</v>
          </cell>
          <cell r="E47">
            <v>696</v>
          </cell>
          <cell r="F47">
            <v>836</v>
          </cell>
          <cell r="G47">
            <v>0.3</v>
          </cell>
          <cell r="H47">
            <v>45</v>
          </cell>
          <cell r="I47">
            <v>690</v>
          </cell>
          <cell r="J47">
            <v>6</v>
          </cell>
          <cell r="K47">
            <v>0</v>
          </cell>
          <cell r="L47">
            <v>0</v>
          </cell>
          <cell r="M47">
            <v>240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2745</v>
          </cell>
          <cell r="D48">
            <v>4357</v>
          </cell>
          <cell r="E48">
            <v>3156</v>
          </cell>
          <cell r="F48">
            <v>3851</v>
          </cell>
          <cell r="G48">
            <v>0.27</v>
          </cell>
          <cell r="H48">
            <v>45</v>
          </cell>
          <cell r="I48">
            <v>3181</v>
          </cell>
          <cell r="J48">
            <v>-25</v>
          </cell>
          <cell r="K48">
            <v>0</v>
          </cell>
          <cell r="L48">
            <v>0</v>
          </cell>
          <cell r="M48">
            <v>600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1339</v>
          </cell>
          <cell r="D49">
            <v>955</v>
          </cell>
          <cell r="E49">
            <v>928</v>
          </cell>
          <cell r="F49">
            <v>1391</v>
          </cell>
          <cell r="G49">
            <v>0.4</v>
          </cell>
          <cell r="H49">
            <v>60</v>
          </cell>
          <cell r="I49">
            <v>940</v>
          </cell>
          <cell r="J49">
            <v>-12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6115</v>
          </cell>
          <cell r="D50">
            <v>7651</v>
          </cell>
          <cell r="E50">
            <v>6315</v>
          </cell>
          <cell r="F50">
            <v>7020</v>
          </cell>
          <cell r="G50">
            <v>0.4</v>
          </cell>
          <cell r="H50">
            <v>60</v>
          </cell>
          <cell r="I50">
            <v>6412</v>
          </cell>
          <cell r="J50">
            <v>-97</v>
          </cell>
          <cell r="K50">
            <v>0</v>
          </cell>
          <cell r="L50">
            <v>600</v>
          </cell>
          <cell r="M50">
            <v>1000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5285</v>
          </cell>
          <cell r="D51">
            <v>6421</v>
          </cell>
          <cell r="E51">
            <v>5702</v>
          </cell>
          <cell r="F51">
            <v>5924</v>
          </cell>
          <cell r="G51">
            <v>0.4</v>
          </cell>
          <cell r="H51">
            <v>60</v>
          </cell>
          <cell r="I51">
            <v>5760</v>
          </cell>
          <cell r="J51">
            <v>-58</v>
          </cell>
          <cell r="K51">
            <v>600</v>
          </cell>
          <cell r="L51">
            <v>600</v>
          </cell>
          <cell r="M51">
            <v>1000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2426</v>
          </cell>
          <cell r="D52">
            <v>3348</v>
          </cell>
          <cell r="E52">
            <v>2522</v>
          </cell>
          <cell r="F52">
            <v>3225</v>
          </cell>
          <cell r="G52">
            <v>0.4</v>
          </cell>
          <cell r="H52">
            <v>60</v>
          </cell>
          <cell r="I52">
            <v>2544</v>
          </cell>
          <cell r="J52">
            <v>-22</v>
          </cell>
          <cell r="K52">
            <v>400</v>
          </cell>
          <cell r="L52">
            <v>0</v>
          </cell>
          <cell r="M52">
            <v>0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2434</v>
          </cell>
          <cell r="D53">
            <v>3433</v>
          </cell>
          <cell r="E53">
            <v>2977</v>
          </cell>
          <cell r="F53">
            <v>2883</v>
          </cell>
          <cell r="G53">
            <v>0.28000000000000003</v>
          </cell>
          <cell r="H53">
            <v>45</v>
          </cell>
          <cell r="I53">
            <v>2977</v>
          </cell>
          <cell r="J53">
            <v>0</v>
          </cell>
          <cell r="K53">
            <v>600</v>
          </cell>
          <cell r="L53">
            <v>400</v>
          </cell>
          <cell r="M53">
            <v>400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3103</v>
          </cell>
          <cell r="D54">
            <v>5830</v>
          </cell>
          <cell r="E54">
            <v>4419</v>
          </cell>
          <cell r="F54">
            <v>4529</v>
          </cell>
          <cell r="G54">
            <v>0.35</v>
          </cell>
          <cell r="H54">
            <v>45</v>
          </cell>
          <cell r="I54">
            <v>4429</v>
          </cell>
          <cell r="J54">
            <v>-10</v>
          </cell>
          <cell r="K54">
            <v>800</v>
          </cell>
          <cell r="L54">
            <v>600</v>
          </cell>
          <cell r="M54">
            <v>800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575</v>
          </cell>
          <cell r="D55">
            <v>722</v>
          </cell>
          <cell r="E55">
            <v>682</v>
          </cell>
          <cell r="F55">
            <v>603</v>
          </cell>
          <cell r="G55">
            <v>0.28000000000000003</v>
          </cell>
          <cell r="H55">
            <v>45</v>
          </cell>
          <cell r="I55">
            <v>701</v>
          </cell>
          <cell r="J55">
            <v>-19</v>
          </cell>
          <cell r="K55">
            <v>200</v>
          </cell>
          <cell r="L55">
            <v>0</v>
          </cell>
          <cell r="M55">
            <v>200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1755</v>
          </cell>
          <cell r="D56">
            <v>2063</v>
          </cell>
          <cell r="E56">
            <v>1906</v>
          </cell>
          <cell r="F56">
            <v>1878</v>
          </cell>
          <cell r="G56">
            <v>0.28000000000000003</v>
          </cell>
          <cell r="H56">
            <v>45</v>
          </cell>
          <cell r="I56">
            <v>1925</v>
          </cell>
          <cell r="J56">
            <v>-19</v>
          </cell>
          <cell r="K56">
            <v>240</v>
          </cell>
          <cell r="L56">
            <v>280</v>
          </cell>
          <cell r="M56">
            <v>600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594</v>
          </cell>
          <cell r="D57">
            <v>795</v>
          </cell>
          <cell r="E57">
            <v>729</v>
          </cell>
          <cell r="F57">
            <v>648</v>
          </cell>
          <cell r="G57">
            <v>0.28000000000000003</v>
          </cell>
          <cell r="H57">
            <v>45</v>
          </cell>
          <cell r="I57">
            <v>748</v>
          </cell>
          <cell r="J57">
            <v>-19</v>
          </cell>
          <cell r="K57">
            <v>200</v>
          </cell>
          <cell r="L57">
            <v>0</v>
          </cell>
          <cell r="M57">
            <v>280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241</v>
          </cell>
          <cell r="D58">
            <v>706</v>
          </cell>
          <cell r="E58">
            <v>528</v>
          </cell>
          <cell r="F58">
            <v>445</v>
          </cell>
          <cell r="G58">
            <v>0.84</v>
          </cell>
          <cell r="H58">
            <v>45</v>
          </cell>
          <cell r="I58">
            <v>533</v>
          </cell>
          <cell r="J58">
            <v>-5</v>
          </cell>
          <cell r="K58">
            <v>90</v>
          </cell>
          <cell r="L58">
            <v>120</v>
          </cell>
          <cell r="M58">
            <v>180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1268</v>
          </cell>
          <cell r="D59">
            <v>986</v>
          </cell>
          <cell r="E59">
            <v>1266</v>
          </cell>
          <cell r="F59">
            <v>873</v>
          </cell>
          <cell r="G59">
            <v>0.35</v>
          </cell>
          <cell r="H59">
            <v>60</v>
          </cell>
          <cell r="I59">
            <v>1284</v>
          </cell>
          <cell r="J59">
            <v>-18</v>
          </cell>
          <cell r="K59">
            <v>400</v>
          </cell>
          <cell r="L59">
            <v>400</v>
          </cell>
          <cell r="M59">
            <v>200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1926</v>
          </cell>
          <cell r="D60">
            <v>1766</v>
          </cell>
          <cell r="E60">
            <v>1757</v>
          </cell>
          <cell r="F60">
            <v>1847</v>
          </cell>
          <cell r="G60">
            <v>0</v>
          </cell>
          <cell r="H60">
            <v>45</v>
          </cell>
          <cell r="I60">
            <v>1798</v>
          </cell>
          <cell r="J60">
            <v>-41</v>
          </cell>
          <cell r="K60">
            <v>240</v>
          </cell>
          <cell r="L60">
            <v>0</v>
          </cell>
          <cell r="M60">
            <v>0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604</v>
          </cell>
          <cell r="D61">
            <v>995</v>
          </cell>
          <cell r="E61">
            <v>724</v>
          </cell>
          <cell r="F61">
            <v>806</v>
          </cell>
          <cell r="G61">
            <v>0.3</v>
          </cell>
          <cell r="H61" t="e">
            <v>#N/A</v>
          </cell>
          <cell r="I61">
            <v>737</v>
          </cell>
          <cell r="J61">
            <v>-13</v>
          </cell>
          <cell r="K61">
            <v>240</v>
          </cell>
          <cell r="L61">
            <v>0</v>
          </cell>
          <cell r="M61">
            <v>0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461</v>
          </cell>
          <cell r="D62">
            <v>419</v>
          </cell>
          <cell r="E62">
            <v>453</v>
          </cell>
          <cell r="F62">
            <v>368</v>
          </cell>
          <cell r="G62">
            <v>0.38</v>
          </cell>
          <cell r="H62" t="e">
            <v>#N/A</v>
          </cell>
          <cell r="I62">
            <v>467</v>
          </cell>
          <cell r="J62">
            <v>-14</v>
          </cell>
          <cell r="K62">
            <v>0</v>
          </cell>
          <cell r="L62">
            <v>180</v>
          </cell>
          <cell r="M62">
            <v>80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10</v>
          </cell>
          <cell r="D63">
            <v>413</v>
          </cell>
          <cell r="E63">
            <v>182</v>
          </cell>
          <cell r="F63">
            <v>232</v>
          </cell>
          <cell r="G63">
            <v>0.1</v>
          </cell>
          <cell r="H63" t="e">
            <v>#N/A</v>
          </cell>
          <cell r="I63">
            <v>197</v>
          </cell>
          <cell r="J63">
            <v>-15</v>
          </cell>
          <cell r="K63">
            <v>0</v>
          </cell>
          <cell r="L63">
            <v>0</v>
          </cell>
          <cell r="M63">
            <v>40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289</v>
          </cell>
          <cell r="D64">
            <v>662</v>
          </cell>
          <cell r="E64">
            <v>436</v>
          </cell>
          <cell r="F64">
            <v>490</v>
          </cell>
          <cell r="G64">
            <v>0.1</v>
          </cell>
          <cell r="H64" t="e">
            <v>#N/A</v>
          </cell>
          <cell r="I64">
            <v>456</v>
          </cell>
          <cell r="J64">
            <v>-20</v>
          </cell>
          <cell r="K64">
            <v>40</v>
          </cell>
          <cell r="L64">
            <v>40</v>
          </cell>
          <cell r="M64">
            <v>80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1288</v>
          </cell>
          <cell r="D65">
            <v>2013</v>
          </cell>
          <cell r="E65">
            <v>1743</v>
          </cell>
          <cell r="F65">
            <v>1528</v>
          </cell>
          <cell r="G65">
            <v>0.1</v>
          </cell>
          <cell r="H65">
            <v>60</v>
          </cell>
          <cell r="I65">
            <v>1753</v>
          </cell>
          <cell r="J65">
            <v>-10</v>
          </cell>
          <cell r="K65">
            <v>420</v>
          </cell>
          <cell r="L65">
            <v>280</v>
          </cell>
          <cell r="M65">
            <v>280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2212</v>
          </cell>
          <cell r="D66">
            <v>896</v>
          </cell>
          <cell r="E66">
            <v>1614</v>
          </cell>
          <cell r="F66">
            <v>1464</v>
          </cell>
          <cell r="G66">
            <v>0.1</v>
          </cell>
          <cell r="H66">
            <v>60</v>
          </cell>
          <cell r="I66">
            <v>1658</v>
          </cell>
          <cell r="J66">
            <v>-44</v>
          </cell>
          <cell r="K66">
            <v>420</v>
          </cell>
          <cell r="L66">
            <v>140</v>
          </cell>
          <cell r="M66">
            <v>420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123.833</v>
          </cell>
          <cell r="D67">
            <v>289.50400000000002</v>
          </cell>
          <cell r="E67">
            <v>216.185</v>
          </cell>
          <cell r="F67">
            <v>200.76300000000001</v>
          </cell>
          <cell r="G67">
            <v>1</v>
          </cell>
          <cell r="H67" t="e">
            <v>#N/A</v>
          </cell>
          <cell r="I67">
            <v>201</v>
          </cell>
          <cell r="J67">
            <v>15.185000000000002</v>
          </cell>
          <cell r="K67">
            <v>150</v>
          </cell>
          <cell r="L67">
            <v>0</v>
          </cell>
          <cell r="M67">
            <v>0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396</v>
          </cell>
          <cell r="D68">
            <v>556</v>
          </cell>
          <cell r="E68">
            <v>532</v>
          </cell>
          <cell r="F68">
            <v>373</v>
          </cell>
          <cell r="G68">
            <v>0.4</v>
          </cell>
          <cell r="H68" t="e">
            <v>#N/A</v>
          </cell>
          <cell r="I68">
            <v>537</v>
          </cell>
          <cell r="J68">
            <v>-5</v>
          </cell>
          <cell r="K68">
            <v>240</v>
          </cell>
          <cell r="L68">
            <v>0</v>
          </cell>
          <cell r="M68">
            <v>120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120</v>
          </cell>
          <cell r="D69">
            <v>123</v>
          </cell>
          <cell r="E69">
            <v>105</v>
          </cell>
          <cell r="F69">
            <v>130</v>
          </cell>
          <cell r="G69">
            <v>0.15</v>
          </cell>
          <cell r="H69" t="e">
            <v>#N/A</v>
          </cell>
          <cell r="I69">
            <v>104</v>
          </cell>
          <cell r="J69">
            <v>1</v>
          </cell>
          <cell r="K69">
            <v>0</v>
          </cell>
          <cell r="L69">
            <v>0</v>
          </cell>
          <cell r="M69">
            <v>40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4385</v>
          </cell>
          <cell r="D70">
            <v>8553</v>
          </cell>
          <cell r="E70">
            <v>6843</v>
          </cell>
          <cell r="F70">
            <v>5879</v>
          </cell>
          <cell r="G70">
            <v>0.35</v>
          </cell>
          <cell r="H70">
            <v>45</v>
          </cell>
          <cell r="I70">
            <v>6928</v>
          </cell>
          <cell r="J70">
            <v>-85</v>
          </cell>
          <cell r="K70">
            <v>2000</v>
          </cell>
          <cell r="L70">
            <v>1000</v>
          </cell>
          <cell r="M70">
            <v>1200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3321</v>
          </cell>
          <cell r="D71">
            <v>2778</v>
          </cell>
          <cell r="E71">
            <v>3062</v>
          </cell>
          <cell r="F71">
            <v>2919</v>
          </cell>
          <cell r="G71">
            <v>0.35</v>
          </cell>
          <cell r="H71" t="e">
            <v>#N/A</v>
          </cell>
          <cell r="I71">
            <v>3084</v>
          </cell>
          <cell r="J71">
            <v>-22</v>
          </cell>
          <cell r="K71">
            <v>1000</v>
          </cell>
          <cell r="L71">
            <v>0</v>
          </cell>
          <cell r="M71">
            <v>800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88.814999999999998</v>
          </cell>
          <cell r="D72">
            <v>21.11</v>
          </cell>
          <cell r="E72">
            <v>55.713999999999999</v>
          </cell>
          <cell r="F72">
            <v>51.107999999999997</v>
          </cell>
          <cell r="G72">
            <v>1</v>
          </cell>
          <cell r="H72" t="e">
            <v>#N/A</v>
          </cell>
          <cell r="I72">
            <v>52</v>
          </cell>
          <cell r="J72">
            <v>3.7139999999999986</v>
          </cell>
          <cell r="K72">
            <v>20</v>
          </cell>
          <cell r="L72">
            <v>0</v>
          </cell>
          <cell r="M72">
            <v>10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333.375</v>
          </cell>
          <cell r="D73">
            <v>869.97</v>
          </cell>
          <cell r="E73">
            <v>542.19399999999996</v>
          </cell>
          <cell r="F73">
            <v>506.59300000000002</v>
          </cell>
          <cell r="G73">
            <v>1</v>
          </cell>
          <cell r="H73">
            <v>45</v>
          </cell>
          <cell r="I73">
            <v>557.5</v>
          </cell>
          <cell r="J73">
            <v>-15.30600000000004</v>
          </cell>
          <cell r="K73">
            <v>100</v>
          </cell>
          <cell r="L73">
            <v>80</v>
          </cell>
          <cell r="M73">
            <v>120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166.304</v>
          </cell>
          <cell r="D74">
            <v>768.69600000000003</v>
          </cell>
          <cell r="E74">
            <v>394</v>
          </cell>
          <cell r="F74">
            <v>604</v>
          </cell>
          <cell r="G74">
            <v>0.35</v>
          </cell>
          <cell r="H74" t="e">
            <v>#N/A</v>
          </cell>
          <cell r="I74">
            <v>539</v>
          </cell>
          <cell r="J74">
            <v>-145</v>
          </cell>
          <cell r="K74">
            <v>0</v>
          </cell>
          <cell r="L74">
            <v>0</v>
          </cell>
          <cell r="M74">
            <v>200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18</v>
          </cell>
          <cell r="D75">
            <v>2107</v>
          </cell>
          <cell r="E75">
            <v>703</v>
          </cell>
          <cell r="F75">
            <v>1377</v>
          </cell>
          <cell r="G75">
            <v>0.35</v>
          </cell>
          <cell r="H75" t="e">
            <v>#N/A</v>
          </cell>
          <cell r="I75">
            <v>715</v>
          </cell>
          <cell r="J75">
            <v>-12</v>
          </cell>
          <cell r="K75">
            <v>0</v>
          </cell>
          <cell r="L75">
            <v>0</v>
          </cell>
          <cell r="M75">
            <v>0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78</v>
          </cell>
          <cell r="D76">
            <v>1808</v>
          </cell>
          <cell r="E76">
            <v>1411</v>
          </cell>
          <cell r="F76">
            <v>442</v>
          </cell>
          <cell r="G76">
            <v>0.28000000000000003</v>
          </cell>
          <cell r="H76" t="e">
            <v>#N/A</v>
          </cell>
          <cell r="I76">
            <v>1472</v>
          </cell>
          <cell r="J76">
            <v>-61</v>
          </cell>
          <cell r="K76">
            <v>800</v>
          </cell>
          <cell r="L76">
            <v>600</v>
          </cell>
          <cell r="M76">
            <v>600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D77">
            <v>157.00399999999999</v>
          </cell>
          <cell r="E77">
            <v>66.497</v>
          </cell>
          <cell r="F77">
            <v>64.599999999999994</v>
          </cell>
          <cell r="G77">
            <v>1</v>
          </cell>
          <cell r="H77" t="e">
            <v>#N/A</v>
          </cell>
          <cell r="I77">
            <v>64.734999999999999</v>
          </cell>
          <cell r="J77">
            <v>1.7620000000000005</v>
          </cell>
          <cell r="K77">
            <v>30</v>
          </cell>
          <cell r="L77">
            <v>0</v>
          </cell>
          <cell r="M77">
            <v>0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41</v>
          </cell>
          <cell r="D78">
            <v>332</v>
          </cell>
          <cell r="E78">
            <v>231</v>
          </cell>
          <cell r="F78">
            <v>135</v>
          </cell>
          <cell r="G78">
            <v>0.31</v>
          </cell>
          <cell r="H78" t="e">
            <v>#N/A</v>
          </cell>
          <cell r="I78">
            <v>239</v>
          </cell>
          <cell r="J78">
            <v>-8</v>
          </cell>
          <cell r="K78">
            <v>80</v>
          </cell>
          <cell r="L78">
            <v>80</v>
          </cell>
          <cell r="M78">
            <v>40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</v>
          </cell>
          <cell r="D79">
            <v>207</v>
          </cell>
          <cell r="E79">
            <v>71</v>
          </cell>
          <cell r="F79">
            <v>104</v>
          </cell>
          <cell r="G79">
            <v>0.31</v>
          </cell>
          <cell r="H79" t="e">
            <v>#N/A</v>
          </cell>
          <cell r="I79">
            <v>74</v>
          </cell>
          <cell r="J79">
            <v>-3</v>
          </cell>
          <cell r="K79">
            <v>0</v>
          </cell>
          <cell r="L79">
            <v>0</v>
          </cell>
          <cell r="M79">
            <v>0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279</v>
          </cell>
          <cell r="D80">
            <v>330</v>
          </cell>
          <cell r="E80">
            <v>336</v>
          </cell>
          <cell r="F80">
            <v>242</v>
          </cell>
          <cell r="G80">
            <v>0.41</v>
          </cell>
          <cell r="H80" t="e">
            <v>#N/A</v>
          </cell>
          <cell r="I80">
            <v>347</v>
          </cell>
          <cell r="J80">
            <v>-11</v>
          </cell>
          <cell r="K80">
            <v>160</v>
          </cell>
          <cell r="L80">
            <v>0</v>
          </cell>
          <cell r="M80">
            <v>100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82</v>
          </cell>
          <cell r="D81">
            <v>725</v>
          </cell>
          <cell r="E81">
            <v>465</v>
          </cell>
          <cell r="F81">
            <v>242</v>
          </cell>
          <cell r="G81">
            <v>0.41</v>
          </cell>
          <cell r="H81" t="e">
            <v>#N/A</v>
          </cell>
          <cell r="I81">
            <v>476</v>
          </cell>
          <cell r="J81">
            <v>-11</v>
          </cell>
          <cell r="K81">
            <v>0</v>
          </cell>
          <cell r="L81">
            <v>300</v>
          </cell>
          <cell r="M81">
            <v>150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95.944000000000003</v>
          </cell>
          <cell r="D82">
            <v>303.358</v>
          </cell>
          <cell r="E82">
            <v>206.661</v>
          </cell>
          <cell r="F82">
            <v>169.52799999999999</v>
          </cell>
          <cell r="G82">
            <v>1</v>
          </cell>
          <cell r="H82" t="e">
            <v>#N/A</v>
          </cell>
          <cell r="I82">
            <v>208.21199999999999</v>
          </cell>
          <cell r="J82">
            <v>-1.5509999999999877</v>
          </cell>
          <cell r="K82">
            <v>0</v>
          </cell>
          <cell r="L82">
            <v>90</v>
          </cell>
          <cell r="M82">
            <v>50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515</v>
          </cell>
          <cell r="E83">
            <v>139</v>
          </cell>
          <cell r="F83">
            <v>307</v>
          </cell>
          <cell r="G83">
            <v>0.45</v>
          </cell>
          <cell r="H83" t="e">
            <v>#N/A</v>
          </cell>
          <cell r="I83">
            <v>138</v>
          </cell>
          <cell r="J83">
            <v>1</v>
          </cell>
          <cell r="K83">
            <v>0</v>
          </cell>
          <cell r="L83">
            <v>200</v>
          </cell>
          <cell r="M83">
            <v>200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480.68700000000001</v>
          </cell>
          <cell r="D84">
            <v>263.50799999999998</v>
          </cell>
          <cell r="E84">
            <v>341.26499999999999</v>
          </cell>
          <cell r="F84">
            <v>432.69499999999999</v>
          </cell>
          <cell r="G84">
            <v>1</v>
          </cell>
          <cell r="H84" t="e">
            <v>#N/A</v>
          </cell>
          <cell r="I84">
            <v>335.38799999999998</v>
          </cell>
          <cell r="J84">
            <v>5.8770000000000095</v>
          </cell>
          <cell r="K84">
            <v>0</v>
          </cell>
          <cell r="L84">
            <v>50</v>
          </cell>
          <cell r="M84">
            <v>50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609</v>
          </cell>
          <cell r="E85">
            <v>121</v>
          </cell>
          <cell r="F85">
            <v>410</v>
          </cell>
          <cell r="G85">
            <v>0.45</v>
          </cell>
          <cell r="H85" t="e">
            <v>#N/A</v>
          </cell>
          <cell r="I85">
            <v>119</v>
          </cell>
          <cell r="J85">
            <v>2</v>
          </cell>
          <cell r="K85">
            <v>0</v>
          </cell>
          <cell r="L85">
            <v>200</v>
          </cell>
          <cell r="M85">
            <v>200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44.258000000000003</v>
          </cell>
          <cell r="D86">
            <v>34.055999999999997</v>
          </cell>
          <cell r="E86">
            <v>46.445999999999998</v>
          </cell>
          <cell r="F86">
            <v>23.634</v>
          </cell>
          <cell r="G86">
            <v>0</v>
          </cell>
          <cell r="H86" t="e">
            <v>#N/A</v>
          </cell>
          <cell r="I86">
            <v>43.3</v>
          </cell>
          <cell r="J86">
            <v>3.1460000000000008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109</v>
          </cell>
          <cell r="E87">
            <v>35</v>
          </cell>
          <cell r="F87">
            <v>46</v>
          </cell>
          <cell r="G87">
            <v>0.45</v>
          </cell>
          <cell r="H87" t="e">
            <v>#N/A</v>
          </cell>
          <cell r="I87">
            <v>36</v>
          </cell>
          <cell r="J87">
            <v>-1</v>
          </cell>
          <cell r="K87">
            <v>0</v>
          </cell>
          <cell r="L87">
            <v>40</v>
          </cell>
          <cell r="M87">
            <v>0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174.17099999999999</v>
          </cell>
          <cell r="D88">
            <v>5.3010000000000002</v>
          </cell>
          <cell r="E88">
            <v>154.87200000000001</v>
          </cell>
          <cell r="F88">
            <v>9.2430000000000003</v>
          </cell>
          <cell r="G88">
            <v>1</v>
          </cell>
          <cell r="H88" t="e">
            <v>#N/A</v>
          </cell>
          <cell r="I88">
            <v>149.00399999999999</v>
          </cell>
          <cell r="J88">
            <v>5.8680000000000234</v>
          </cell>
          <cell r="K88">
            <v>80</v>
          </cell>
          <cell r="L88">
            <v>100</v>
          </cell>
          <cell r="M88">
            <v>50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179.803</v>
          </cell>
          <cell r="D89">
            <v>236.98599999999999</v>
          </cell>
          <cell r="E89">
            <v>163.87</v>
          </cell>
          <cell r="F89">
            <v>175.58699999999999</v>
          </cell>
          <cell r="G89">
            <v>1</v>
          </cell>
          <cell r="H89" t="e">
            <v>#N/A</v>
          </cell>
          <cell r="I89">
            <v>168</v>
          </cell>
          <cell r="J89">
            <v>-4.1299999999999955</v>
          </cell>
          <cell r="K89">
            <v>40</v>
          </cell>
          <cell r="L89">
            <v>0</v>
          </cell>
          <cell r="M89">
            <v>20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88</v>
          </cell>
          <cell r="D90">
            <v>1</v>
          </cell>
          <cell r="E90">
            <v>69</v>
          </cell>
          <cell r="F90">
            <v>42</v>
          </cell>
          <cell r="G90">
            <v>0.35</v>
          </cell>
          <cell r="H90" t="e">
            <v>#N/A</v>
          </cell>
          <cell r="I90">
            <v>70</v>
          </cell>
          <cell r="J90">
            <v>-1</v>
          </cell>
          <cell r="K90">
            <v>40</v>
          </cell>
          <cell r="L90">
            <v>0</v>
          </cell>
          <cell r="M90">
            <v>40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104</v>
          </cell>
          <cell r="E91">
            <v>0</v>
          </cell>
          <cell r="F91">
            <v>100</v>
          </cell>
          <cell r="G91">
            <v>0.41</v>
          </cell>
          <cell r="H91" t="e">
            <v>#N/A</v>
          </cell>
          <cell r="I91">
            <v>0</v>
          </cell>
          <cell r="J91">
            <v>0</v>
          </cell>
          <cell r="K91">
            <v>0</v>
          </cell>
          <cell r="L91">
            <v>400</v>
          </cell>
          <cell r="M91">
            <v>400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0</v>
          </cell>
          <cell r="F92">
            <v>104</v>
          </cell>
          <cell r="G92">
            <v>0.41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400</v>
          </cell>
          <cell r="M92">
            <v>400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98</v>
          </cell>
          <cell r="E93">
            <v>27</v>
          </cell>
          <cell r="F93">
            <v>51</v>
          </cell>
          <cell r="G93">
            <v>0.3</v>
          </cell>
          <cell r="H93" t="e">
            <v>#N/A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110.495</v>
          </cell>
          <cell r="D94">
            <v>57.331000000000003</v>
          </cell>
          <cell r="E94">
            <v>88.47</v>
          </cell>
          <cell r="F94">
            <v>75.39</v>
          </cell>
          <cell r="G94">
            <v>1</v>
          </cell>
          <cell r="H94" t="e">
            <v>#N/A</v>
          </cell>
          <cell r="I94">
            <v>88</v>
          </cell>
          <cell r="J94">
            <v>0.46999999999999886</v>
          </cell>
          <cell r="K94">
            <v>30</v>
          </cell>
          <cell r="L94">
            <v>20</v>
          </cell>
          <cell r="M94">
            <v>20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128.09</v>
          </cell>
          <cell r="D95">
            <v>30.760999999999999</v>
          </cell>
          <cell r="E95">
            <v>79.435000000000002</v>
          </cell>
          <cell r="F95">
            <v>70.683000000000007</v>
          </cell>
          <cell r="G95">
            <v>1</v>
          </cell>
          <cell r="H95" t="e">
            <v>#N/A</v>
          </cell>
          <cell r="I95">
            <v>77</v>
          </cell>
          <cell r="J95">
            <v>2.4350000000000023</v>
          </cell>
          <cell r="K95">
            <v>40</v>
          </cell>
          <cell r="L95">
            <v>0</v>
          </cell>
          <cell r="M95">
            <v>20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55.603000000000002</v>
          </cell>
          <cell r="D96">
            <v>89.349000000000004</v>
          </cell>
          <cell r="E96">
            <v>74.66</v>
          </cell>
          <cell r="F96">
            <v>59.551000000000002</v>
          </cell>
          <cell r="G96">
            <v>1</v>
          </cell>
          <cell r="H96" t="e">
            <v>#N/A</v>
          </cell>
          <cell r="I96">
            <v>72</v>
          </cell>
          <cell r="J96">
            <v>2.6599999999999966</v>
          </cell>
          <cell r="K96">
            <v>50</v>
          </cell>
          <cell r="L96">
            <v>0</v>
          </cell>
          <cell r="M96">
            <v>10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28</v>
          </cell>
          <cell r="D97">
            <v>88</v>
          </cell>
          <cell r="E97">
            <v>44</v>
          </cell>
          <cell r="F97">
            <v>66</v>
          </cell>
          <cell r="G97">
            <v>0.1</v>
          </cell>
          <cell r="H97" t="e">
            <v>#N/A</v>
          </cell>
          <cell r="I97">
            <v>44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82</v>
          </cell>
          <cell r="D98">
            <v>376</v>
          </cell>
          <cell r="E98">
            <v>232</v>
          </cell>
          <cell r="F98">
            <v>187</v>
          </cell>
          <cell r="G98">
            <v>0.33</v>
          </cell>
          <cell r="H98" t="e">
            <v>#N/A</v>
          </cell>
          <cell r="I98">
            <v>241</v>
          </cell>
          <cell r="J98">
            <v>-9</v>
          </cell>
          <cell r="K98">
            <v>0</v>
          </cell>
          <cell r="L98">
            <v>90</v>
          </cell>
          <cell r="M98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02.08.2023 - 08.08.2023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98.506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74.201999999999998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6.5</v>
          </cell>
          <cell r="F9">
            <v>813.67899999999997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24.132999999999999</v>
          </cell>
          <cell r="F10">
            <v>426.21899999999999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698.13900000000001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18.151</v>
          </cell>
          <cell r="F12">
            <v>2506.5830000000001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3.8620000000000001</v>
          </cell>
          <cell r="F13">
            <v>252.72300000000001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18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6</v>
          </cell>
          <cell r="F15">
            <v>1011</v>
          </cell>
        </row>
        <row r="16">
          <cell r="A16" t="str">
            <v xml:space="preserve"> 022  Колбаса Вязанка со шпиком, вектор 0,5кг, ПОКОМ</v>
          </cell>
          <cell r="D16">
            <v>9</v>
          </cell>
          <cell r="F16">
            <v>330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1512</v>
          </cell>
          <cell r="F17">
            <v>3001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1831</v>
          </cell>
          <cell r="F18">
            <v>5908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757</v>
          </cell>
          <cell r="F19">
            <v>5019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5</v>
          </cell>
          <cell r="F20">
            <v>320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178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3</v>
          </cell>
          <cell r="F22">
            <v>235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1</v>
          </cell>
          <cell r="F23">
            <v>213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5</v>
          </cell>
          <cell r="F24">
            <v>496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2</v>
          </cell>
          <cell r="F25">
            <v>461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</v>
          </cell>
          <cell r="F26">
            <v>345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8</v>
          </cell>
          <cell r="F27">
            <v>325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171</v>
          </cell>
        </row>
        <row r="29">
          <cell r="A29" t="str">
            <v xml:space="preserve"> 077  Колбаса Сервелат запеч Дугушка, вектор 0,35 кг, ТМ Стародворье    ПОКОМ</v>
          </cell>
          <cell r="F29">
            <v>2</v>
          </cell>
        </row>
        <row r="30">
          <cell r="A30" t="str">
            <v xml:space="preserve"> 079  Колбаса Сервелат Кремлевский,  0.35 кг, ПОКОМ</v>
          </cell>
          <cell r="F30">
            <v>134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24</v>
          </cell>
          <cell r="F31">
            <v>1646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118</v>
          </cell>
          <cell r="F32">
            <v>3843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6</v>
          </cell>
          <cell r="F33">
            <v>478</v>
          </cell>
        </row>
        <row r="34">
          <cell r="A34" t="str">
            <v xml:space="preserve"> 092  Сосиски Баварские с сыром,  0.42кг,ПОКОМ</v>
          </cell>
          <cell r="D34">
            <v>3839</v>
          </cell>
          <cell r="F34">
            <v>7776</v>
          </cell>
        </row>
        <row r="35">
          <cell r="A35" t="str">
            <v xml:space="preserve"> 096  Сосиски Баварские,  0.42кг,ПОКОМ</v>
          </cell>
          <cell r="D35">
            <v>6059</v>
          </cell>
          <cell r="F35">
            <v>13357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</v>
          </cell>
          <cell r="F36">
            <v>1279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996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662</v>
          </cell>
          <cell r="F38">
            <v>1348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7</v>
          </cell>
          <cell r="F39">
            <v>1429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62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66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1.6</v>
          </cell>
          <cell r="F42">
            <v>616.80499999999995</v>
          </cell>
        </row>
        <row r="43">
          <cell r="A43" t="str">
            <v xml:space="preserve"> 201  Ветчина Нежная ТМ Особый рецепт, (2,5кг), ПОКОМ</v>
          </cell>
          <cell r="D43">
            <v>30.001000000000001</v>
          </cell>
          <cell r="F43">
            <v>5565.0749999999998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387.63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747.71600000000001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366.56799999999998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45.100999999999999</v>
          </cell>
          <cell r="F47">
            <v>12080.097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42.7</v>
          </cell>
          <cell r="F48">
            <v>573.17200000000003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97.662999999999997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638.12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35</v>
          </cell>
          <cell r="F51">
            <v>4505.6220000000003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30</v>
          </cell>
          <cell r="F52">
            <v>5458.4139999999998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</v>
          </cell>
          <cell r="F53">
            <v>373.77100000000002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329.45400000000001</v>
          </cell>
        </row>
        <row r="55">
          <cell r="A55" t="str">
            <v xml:space="preserve"> 240  Колбаса Салями охотничья, ВЕС. ПОКОМ</v>
          </cell>
          <cell r="F55">
            <v>32.021000000000001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36.200000000000003</v>
          </cell>
          <cell r="F56">
            <v>670.04899999999998</v>
          </cell>
        </row>
        <row r="57">
          <cell r="A57" t="str">
            <v xml:space="preserve"> 243  Колбаса Сервелат Зернистый, ВЕС.  ПОКОМ</v>
          </cell>
          <cell r="F57">
            <v>57.201999999999998</v>
          </cell>
        </row>
        <row r="58">
          <cell r="A58" t="str">
            <v xml:space="preserve"> 244  Колбаса Сервелат Кремлевский, ВЕС. ПОКОМ</v>
          </cell>
          <cell r="F58">
            <v>0.7</v>
          </cell>
        </row>
        <row r="59">
          <cell r="A59" t="str">
            <v xml:space="preserve"> 247  Сардельки Нежные, ВЕС.  ПОКОМ</v>
          </cell>
          <cell r="F59">
            <v>131.60400000000001</v>
          </cell>
        </row>
        <row r="60">
          <cell r="A60" t="str">
            <v xml:space="preserve"> 248  Сардельки Сочные ТМ Особый рецепт,   ПОКОМ</v>
          </cell>
          <cell r="D60">
            <v>1.3</v>
          </cell>
          <cell r="F60">
            <v>324.06599999999997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11.75</v>
          </cell>
          <cell r="F61">
            <v>1315.3579999999999</v>
          </cell>
        </row>
        <row r="62">
          <cell r="A62" t="str">
            <v xml:space="preserve"> 254  !ВЫВЕДЕНА!  Сосиски Датские, ВЕС, ТМ КОЛБАСНЫЙ СТАНДАРТ ПОКОМ</v>
          </cell>
          <cell r="F62">
            <v>2.6019999999999999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D63">
            <v>1.4</v>
          </cell>
          <cell r="F63">
            <v>107.70399999999999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D64">
            <v>100</v>
          </cell>
          <cell r="F64">
            <v>368.01900000000001</v>
          </cell>
        </row>
        <row r="65">
          <cell r="A65" t="str">
            <v xml:space="preserve"> 263  Шпикачки Стародворские, ВЕС.  ПОКОМ</v>
          </cell>
          <cell r="F65">
            <v>134.01900000000001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1.4</v>
          </cell>
          <cell r="F66">
            <v>625.43600000000004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1.7</v>
          </cell>
          <cell r="F67">
            <v>545.10400000000004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0.7</v>
          </cell>
          <cell r="F68">
            <v>465.73500000000001</v>
          </cell>
        </row>
        <row r="69">
          <cell r="A69" t="str">
            <v xml:space="preserve"> 272  Колбаса Сервелат Филедворский, фиброуз, в/у 0,35 кг срез,  ПОКОМ</v>
          </cell>
          <cell r="D69">
            <v>9</v>
          </cell>
          <cell r="F69">
            <v>1884</v>
          </cell>
        </row>
        <row r="70">
          <cell r="A70" t="str">
            <v xml:space="preserve"> 273  Сосиски Сочинки с сочной грудинкой, МГС 0.4кг,   ПОКОМ</v>
          </cell>
          <cell r="D70">
            <v>32</v>
          </cell>
          <cell r="F70">
            <v>6272</v>
          </cell>
        </row>
        <row r="71">
          <cell r="A71" t="str">
            <v xml:space="preserve"> 275  Колбаса полусухая Царедворская 0,15 кг., ШТ.,   ПОКОМ</v>
          </cell>
          <cell r="F71">
            <v>7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17</v>
          </cell>
          <cell r="F72">
            <v>3867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F73">
            <v>1</v>
          </cell>
        </row>
        <row r="74">
          <cell r="A74" t="str">
            <v xml:space="preserve"> 281  Сосиски Молочные для завтрака ТМ Особый рецепт, 0,4кг  ПОКОМ</v>
          </cell>
          <cell r="F74">
            <v>59</v>
          </cell>
        </row>
        <row r="75">
          <cell r="A75" t="str">
            <v xml:space="preserve"> 283  Сосиски Сочинки, ВЕС, ТМ Стародворье ПОКОМ</v>
          </cell>
          <cell r="D75">
            <v>3.9</v>
          </cell>
          <cell r="F75">
            <v>503.69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D76">
            <v>1</v>
          </cell>
          <cell r="F76">
            <v>383</v>
          </cell>
        </row>
        <row r="77">
          <cell r="A77" t="str">
            <v xml:space="preserve"> 289  Ветчина Запекуша с сочным окороком, Вязанка 0,42кг,  ПОКОМ</v>
          </cell>
          <cell r="F77">
            <v>2</v>
          </cell>
        </row>
        <row r="78">
          <cell r="A78" t="str">
            <v xml:space="preserve"> 296  Колбаса Мясорубская с рубленой грудинкой 0,35кг срез ТМ Стародворье  ПОКОМ</v>
          </cell>
          <cell r="D78">
            <v>6</v>
          </cell>
          <cell r="F78">
            <v>1482</v>
          </cell>
        </row>
        <row r="79">
          <cell r="A79" t="str">
            <v xml:space="preserve"> 297  Колбаса Мясорубская с рубленой грудинкой ВЕС ТМ Стародворье  ПОКОМ</v>
          </cell>
          <cell r="D79">
            <v>1</v>
          </cell>
          <cell r="F79">
            <v>231.994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16</v>
          </cell>
          <cell r="F80">
            <v>6038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27</v>
          </cell>
          <cell r="F81">
            <v>7001</v>
          </cell>
        </row>
        <row r="82">
          <cell r="A82" t="str">
            <v xml:space="preserve"> 303  Колбаса Мясорубская ТМ Стародворье с рубленой грудинкой в/у 0,4 кг срез  ПОКОМ</v>
          </cell>
          <cell r="F82">
            <v>1</v>
          </cell>
        </row>
        <row r="83">
          <cell r="A83" t="str">
            <v xml:space="preserve"> 304  Колбаса Салями Мясорубская с рубленным шпиком ВЕС ТМ Стародворье  ПОКОМ</v>
          </cell>
          <cell r="F83">
            <v>76.778000000000006</v>
          </cell>
        </row>
        <row r="84">
          <cell r="A84" t="str">
            <v xml:space="preserve"> 305  Колбаса Сервелат Мясорубский с мелкорубленным окороком в/у  ТМ Стародворье ВЕС   ПОКОМ</v>
          </cell>
          <cell r="D84">
            <v>0.7</v>
          </cell>
          <cell r="F84">
            <v>128.137</v>
          </cell>
        </row>
        <row r="85">
          <cell r="A85" t="str">
            <v xml:space="preserve"> 306  Колбаса Салями Мясорубская с рубленым шпиком 0,35 кг срез ТМ Стародворье   Поком</v>
          </cell>
          <cell r="D85">
            <v>8</v>
          </cell>
          <cell r="F85">
            <v>1112</v>
          </cell>
        </row>
        <row r="86">
          <cell r="A86" t="str">
            <v xml:space="preserve"> 307  Колбаса Сервелат Мясорубский с мелкорубленным окороком 0,35 кг срез ТМ Стародворье   Поком</v>
          </cell>
          <cell r="D86">
            <v>8</v>
          </cell>
          <cell r="F86">
            <v>1779</v>
          </cell>
        </row>
        <row r="87">
          <cell r="A87" t="str">
            <v xml:space="preserve"> 309  Сосиски Сочинки с сыром 0,4 кг ТМ Стародворье  ПОКОМ</v>
          </cell>
          <cell r="D87">
            <v>10</v>
          </cell>
          <cell r="F87">
            <v>1524</v>
          </cell>
        </row>
        <row r="88">
          <cell r="A88" t="str">
            <v xml:space="preserve"> 312  Ветчина Филейская ВЕС ТМ  Вязанка ТС Столичная  ПОКОМ</v>
          </cell>
          <cell r="D88">
            <v>5.2809999999999997</v>
          </cell>
          <cell r="F88">
            <v>294.49400000000003</v>
          </cell>
        </row>
        <row r="89">
          <cell r="A89" t="str">
            <v xml:space="preserve"> 314  Крылышки копченые на решетке 0,3 кг ТМ Ядрена копоть  ПОКОМ</v>
          </cell>
          <cell r="F89">
            <v>129</v>
          </cell>
        </row>
        <row r="90">
          <cell r="A90" t="str">
            <v xml:space="preserve"> 315  Колбаса вареная Молокуша ТМ Вязанка ВЕС, ПОКОМ</v>
          </cell>
          <cell r="D90">
            <v>7.8</v>
          </cell>
          <cell r="F90">
            <v>1300.896</v>
          </cell>
        </row>
        <row r="91">
          <cell r="A91" t="str">
            <v xml:space="preserve"> 316  Колбаса Нежная ТМ Зареченские ВЕС  ПОКОМ</v>
          </cell>
          <cell r="F91">
            <v>144.023</v>
          </cell>
        </row>
        <row r="92">
          <cell r="A92" t="str">
            <v xml:space="preserve"> 317 Колбаса Сервелат Рижский ТМ Зареченские, ВЕС  ПОКОМ</v>
          </cell>
          <cell r="F92">
            <v>36.856000000000002</v>
          </cell>
        </row>
        <row r="93">
          <cell r="A93" t="str">
            <v xml:space="preserve"> 318  Сосиски Датские ТМ Зареченские, ВЕС  ПОКОМ</v>
          </cell>
          <cell r="F93">
            <v>1886.229</v>
          </cell>
        </row>
        <row r="94">
          <cell r="A94" t="str">
            <v xml:space="preserve"> 319  Колбаса вареная Филейская ТМ Вязанка ТС Классическая, 0,45 кг. ПОКОМ</v>
          </cell>
          <cell r="D94">
            <v>1835</v>
          </cell>
          <cell r="F94">
            <v>7117</v>
          </cell>
        </row>
        <row r="95">
          <cell r="A95" t="str">
            <v xml:space="preserve"> 322  Колбаса вареная Молокуша 0,45кг ТМ Вязанка  ПОКОМ</v>
          </cell>
          <cell r="D95">
            <v>908</v>
          </cell>
          <cell r="F95">
            <v>5620</v>
          </cell>
        </row>
        <row r="96">
          <cell r="A96" t="str">
            <v xml:space="preserve"> 324  Ветчина Филейская ТМ Вязанка Столичная 0,45 кг ПОКОМ</v>
          </cell>
          <cell r="D96">
            <v>9</v>
          </cell>
          <cell r="F96">
            <v>1004</v>
          </cell>
        </row>
        <row r="97">
          <cell r="A97" t="str">
            <v xml:space="preserve"> 325  Сосиски Сочинки по-баварски с сыром Стародворье, ВЕС ПОКОМ</v>
          </cell>
          <cell r="D97">
            <v>1.8</v>
          </cell>
          <cell r="F97">
            <v>17.254000000000001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1</v>
          </cell>
          <cell r="F98">
            <v>183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23.402000000000001</v>
          </cell>
          <cell r="F99">
            <v>1314.3779999999999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25.001999999999999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1</v>
          </cell>
          <cell r="F101">
            <v>377</v>
          </cell>
        </row>
        <row r="102">
          <cell r="A102" t="str">
            <v xml:space="preserve"> 342 Сосиски Сочинки Молочные ТМ Стародворье 0,4 кг ПОКОМ</v>
          </cell>
          <cell r="D102">
            <v>8</v>
          </cell>
          <cell r="F102">
            <v>851</v>
          </cell>
        </row>
        <row r="103">
          <cell r="A103" t="str">
            <v xml:space="preserve"> 343 Сосиски Сочинки Сливочные ТМ Стародворье  0,4 кг</v>
          </cell>
          <cell r="D103">
            <v>10</v>
          </cell>
          <cell r="F103">
            <v>800</v>
          </cell>
        </row>
        <row r="104">
          <cell r="A104" t="str">
            <v xml:space="preserve"> 344  Колбаса Сочинка по-европейски с сочной грудинкой ТМ Стародворье, ВЕС ПОКОМ</v>
          </cell>
          <cell r="D104">
            <v>1.601</v>
          </cell>
          <cell r="F104">
            <v>247.87100000000001</v>
          </cell>
        </row>
        <row r="105">
          <cell r="A105" t="str">
            <v xml:space="preserve"> 345  Колбаса Сочинка по-фински с сочным окроком ТМ Стародворье ВЕС ПОКОМ</v>
          </cell>
          <cell r="D105">
            <v>1.601</v>
          </cell>
          <cell r="F105">
            <v>403.89800000000002</v>
          </cell>
        </row>
        <row r="106">
          <cell r="A106" t="str">
            <v xml:space="preserve"> 346  Колбаса Сочинка зернистая с сочной грудинкой ТМ Стародворье.ВЕС ПОКОМ</v>
          </cell>
          <cell r="D106">
            <v>0.8</v>
          </cell>
          <cell r="F106">
            <v>497.875</v>
          </cell>
        </row>
        <row r="107">
          <cell r="A107" t="str">
            <v xml:space="preserve"> 347  Колбаса Сочинка рубленая с сочным окороком ТМ Стародворье ВЕС ПОКОМ</v>
          </cell>
          <cell r="D107">
            <v>1.601</v>
          </cell>
          <cell r="F107">
            <v>394.166</v>
          </cell>
        </row>
        <row r="108">
          <cell r="A108" t="str">
            <v xml:space="preserve"> 348  Колбаса Молочная оригинальная ТМ Особый рецепт. большой батон, ВЕС ПОКОМ</v>
          </cell>
          <cell r="F108">
            <v>64.906000000000006</v>
          </cell>
        </row>
        <row r="109">
          <cell r="A109" t="str">
            <v xml:space="preserve"> 349  Сосиски Сочные без свинины ТМ Особый рецепт, ВЕС ПОКОМ</v>
          </cell>
          <cell r="F109">
            <v>28.7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93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D111">
            <v>1</v>
          </cell>
          <cell r="F111">
            <v>47</v>
          </cell>
        </row>
        <row r="112">
          <cell r="A112" t="str">
            <v xml:space="preserve"> 352  Ветчина Нежная с нежным филе 0,4 кг ТМ Особый рецепт  ПОКОМ</v>
          </cell>
          <cell r="D112">
            <v>1</v>
          </cell>
          <cell r="F112">
            <v>43</v>
          </cell>
        </row>
        <row r="113">
          <cell r="A113" t="str">
            <v xml:space="preserve"> ВЫВЕДЕНА!!024  Колбаса Классическая, Вязанка вектор 0,5кг, ПОКОМ</v>
          </cell>
          <cell r="F113">
            <v>1</v>
          </cell>
        </row>
        <row r="114">
          <cell r="A114" t="str">
            <v>1002 Ветчина По Швейцарскому рецепту 0,3 (Знаменский СГЦ)  МК</v>
          </cell>
          <cell r="D114">
            <v>23</v>
          </cell>
          <cell r="F114">
            <v>23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2</v>
          </cell>
          <cell r="F115">
            <v>2</v>
          </cell>
        </row>
        <row r="116">
          <cell r="A116" t="str">
            <v>1004 Рулька свиная бескостная в/к в/у (Знаменский СГЦ) МК</v>
          </cell>
          <cell r="D116">
            <v>15</v>
          </cell>
          <cell r="F116">
            <v>15</v>
          </cell>
        </row>
        <row r="117">
          <cell r="A117" t="str">
            <v>1008 Хлеб печеночный 0,3кг в/у ШТ (Знаменский СГЦ)  МК</v>
          </cell>
          <cell r="D117">
            <v>35</v>
          </cell>
          <cell r="F117">
            <v>35</v>
          </cell>
        </row>
        <row r="118">
          <cell r="A118" t="str">
            <v>1009 Мясо по домашнему в/у 0,35шт (Знаменский СГЦ)  МК</v>
          </cell>
          <cell r="D118">
            <v>36</v>
          </cell>
          <cell r="F118">
            <v>36</v>
          </cell>
        </row>
        <row r="119">
          <cell r="A119" t="str">
            <v>3215 ВЕТЧ.МЯСНАЯ Папа может п/о 0.4кг 8шт.    ОСТАНКИНО</v>
          </cell>
          <cell r="D119">
            <v>278</v>
          </cell>
          <cell r="F119">
            <v>278</v>
          </cell>
        </row>
        <row r="120">
          <cell r="A120" t="str">
            <v>3244 Русская Традиц.вар. п/о ОСТАНКИНО</v>
          </cell>
          <cell r="D120">
            <v>2.9</v>
          </cell>
          <cell r="F120">
            <v>2.9</v>
          </cell>
        </row>
        <row r="121">
          <cell r="A121" t="str">
            <v>3248 ДОКТОРСКАЯ ТРАДИЦ. вар п/о ОСТАНКИНО</v>
          </cell>
          <cell r="D121">
            <v>31.5</v>
          </cell>
          <cell r="F121">
            <v>31.5</v>
          </cell>
        </row>
        <row r="122">
          <cell r="A122" t="str">
            <v>3678 СОЧНЫЕ сос п/о мгс 2*2     ОСТАНКИНО</v>
          </cell>
          <cell r="D122">
            <v>2286.3000000000002</v>
          </cell>
          <cell r="F122">
            <v>2286.3000000000002</v>
          </cell>
        </row>
        <row r="123">
          <cell r="A123" t="str">
            <v>3717 СОЧНЫЕ сос п/о мгс 1*6 ОСТАНКИНО</v>
          </cell>
          <cell r="D123">
            <v>2345.3000000000002</v>
          </cell>
          <cell r="F123">
            <v>2345.3000000000002</v>
          </cell>
        </row>
        <row r="124">
          <cell r="A124" t="str">
            <v>4002 Колбаса Фрусто с/в шт 150 гр защ.среда (Микоян)   МК</v>
          </cell>
          <cell r="D124">
            <v>35</v>
          </cell>
          <cell r="F124">
            <v>35</v>
          </cell>
        </row>
        <row r="125">
          <cell r="A125" t="str">
            <v>4004 Колбаса Сервелат Российский в/к термо 350гр (Микоян)   МК</v>
          </cell>
          <cell r="D125">
            <v>26</v>
          </cell>
          <cell r="F125">
            <v>26</v>
          </cell>
        </row>
        <row r="126">
          <cell r="A126" t="str">
            <v>4005 Колбаса с/к  "Кремлевская" (Микоян)   МК</v>
          </cell>
          <cell r="D126">
            <v>11</v>
          </cell>
          <cell r="F126">
            <v>11</v>
          </cell>
        </row>
        <row r="127">
          <cell r="A127" t="str">
            <v>4008 Колбаса Сервелат коньячный в/к срез термо 350гр(Микоян)   МК</v>
          </cell>
          <cell r="D127">
            <v>18</v>
          </cell>
          <cell r="F127">
            <v>18</v>
          </cell>
        </row>
        <row r="128">
          <cell r="A128" t="str">
            <v>4009 Ветчина вареная "Московская" (Микоян)  МК</v>
          </cell>
          <cell r="D128">
            <v>9.1999999999999993</v>
          </cell>
          <cell r="F128">
            <v>9.1999999999999993</v>
          </cell>
        </row>
        <row r="129">
          <cell r="A129" t="str">
            <v>4011 Колбаса с/к "Марочная" 1сорт (Микоян)  МК</v>
          </cell>
          <cell r="D129">
            <v>13</v>
          </cell>
          <cell r="F129">
            <v>13</v>
          </cell>
        </row>
        <row r="130">
          <cell r="A130" t="str">
            <v>4012 Колбаса в/к "Сервелат коньячный" (Микоян)  МК</v>
          </cell>
          <cell r="D130">
            <v>6</v>
          </cell>
          <cell r="F130">
            <v>6</v>
          </cell>
        </row>
        <row r="131">
          <cell r="A131" t="str">
            <v>4014 Колбаса в/к "Сервелат Таллинский" (Микоян)  МК</v>
          </cell>
          <cell r="D131">
            <v>6</v>
          </cell>
          <cell r="F131">
            <v>6</v>
          </cell>
        </row>
        <row r="132">
          <cell r="A132" t="str">
            <v>4015 Сосиски Кремлевские защ.среда (Микоян)  МК</v>
          </cell>
          <cell r="D132">
            <v>4</v>
          </cell>
          <cell r="F132">
            <v>4</v>
          </cell>
        </row>
        <row r="133">
          <cell r="A133" t="str">
            <v>4016 Колбаса Сервелат Российский в/к В/У АКЦИЯ (Собрание сочинений) (Микоян)  МК</v>
          </cell>
          <cell r="D133">
            <v>6</v>
          </cell>
          <cell r="F133">
            <v>6</v>
          </cell>
        </row>
        <row r="134">
          <cell r="A134" t="str">
            <v>4017 Светская вяленая в/к в/с защ.ср (Микоян)  МК</v>
          </cell>
          <cell r="D134">
            <v>6</v>
          </cell>
          <cell r="F134">
            <v>6</v>
          </cell>
        </row>
        <row r="135">
          <cell r="A135" t="str">
            <v>4018 Сервелат Таллинский в/к термо 0,35 (Микоян)  МК</v>
          </cell>
          <cell r="D135">
            <v>20</v>
          </cell>
          <cell r="F135">
            <v>20</v>
          </cell>
        </row>
        <row r="136">
          <cell r="A136" t="str">
            <v>4019 Сосиски Кремлевские 380гр термо (Микоян)  МК</v>
          </cell>
          <cell r="D136">
            <v>14</v>
          </cell>
          <cell r="F136">
            <v>14</v>
          </cell>
        </row>
        <row r="137">
          <cell r="A137" t="str">
            <v>4020 Сосиски "Докторские с натуральным молоком" (Микоян)  МК</v>
          </cell>
          <cell r="D137">
            <v>4</v>
          </cell>
          <cell r="F137">
            <v>4</v>
          </cell>
        </row>
        <row r="138">
          <cell r="A138" t="str">
            <v>4030 Светская вяленая в/к в/с в/у (Микоян)  МК</v>
          </cell>
          <cell r="D138">
            <v>6</v>
          </cell>
          <cell r="F138">
            <v>6</v>
          </cell>
        </row>
        <row r="139">
          <cell r="A139" t="str">
            <v>4063 МЯСНАЯ Папа может вар п/о_Л   ОСТАНКИНО</v>
          </cell>
          <cell r="D139">
            <v>2125.279</v>
          </cell>
          <cell r="F139">
            <v>2125.279</v>
          </cell>
        </row>
        <row r="140">
          <cell r="A140" t="str">
            <v>4117 ЭКСТРА Папа может с/к в/у_Л   ОСТАНКИНО</v>
          </cell>
          <cell r="D140">
            <v>50.5</v>
          </cell>
          <cell r="F140">
            <v>50.5</v>
          </cell>
        </row>
        <row r="141">
          <cell r="A141" t="str">
            <v>4342 Салями Финская п/к в/у ОСТАНКИНО</v>
          </cell>
          <cell r="D141">
            <v>300</v>
          </cell>
          <cell r="F141">
            <v>300</v>
          </cell>
        </row>
        <row r="142">
          <cell r="A142" t="str">
            <v>4574 Мясная со шпиком Папа может вар п/о ОСТАНКИНО</v>
          </cell>
          <cell r="D142">
            <v>154.85</v>
          </cell>
          <cell r="F142">
            <v>154.85</v>
          </cell>
        </row>
        <row r="143">
          <cell r="A143" t="str">
            <v>4611 ВЕТЧ.ЛЮБИТЕЛЬСКАЯ п/о 0.4кг ОСТАНКИНО</v>
          </cell>
          <cell r="D143">
            <v>76</v>
          </cell>
          <cell r="F143">
            <v>76</v>
          </cell>
        </row>
        <row r="144">
          <cell r="A144" t="str">
            <v>4614 ВЕТЧ.ЛЮБИТЕЛЬСКАЯ п/о _ ОСТАНКИНО</v>
          </cell>
          <cell r="D144">
            <v>316</v>
          </cell>
          <cell r="F144">
            <v>316</v>
          </cell>
        </row>
        <row r="145">
          <cell r="A145" t="str">
            <v>4813 ФИЛЕЙНАЯ Папа может вар п/о_Л   ОСТАНКИНО</v>
          </cell>
          <cell r="D145">
            <v>477.9</v>
          </cell>
          <cell r="F145">
            <v>477.9</v>
          </cell>
        </row>
        <row r="146">
          <cell r="A146" t="str">
            <v>4993 САЛЯМИ ИТАЛЬЯНСКАЯ с/к в/у 1/250*8_120c ОСТАНКИНО</v>
          </cell>
          <cell r="D146">
            <v>786</v>
          </cell>
          <cell r="F146">
            <v>786</v>
          </cell>
        </row>
        <row r="147">
          <cell r="A147" t="str">
            <v>5160 Мясной пашт п/о 0,150 ОСТАНКИНО</v>
          </cell>
          <cell r="D147">
            <v>109</v>
          </cell>
          <cell r="F147">
            <v>109</v>
          </cell>
        </row>
        <row r="148">
          <cell r="A148" t="str">
            <v>5161 Печеночный пашт 0,150 ОСТАНКИНО</v>
          </cell>
          <cell r="D148">
            <v>141</v>
          </cell>
          <cell r="F148">
            <v>141</v>
          </cell>
        </row>
        <row r="149">
          <cell r="A149" t="str">
            <v>5246 ДОКТОРСКАЯ ПРЕМИУМ вар б/о мгс_30с ОСТАНКИНО</v>
          </cell>
          <cell r="D149">
            <v>93</v>
          </cell>
          <cell r="F149">
            <v>93</v>
          </cell>
        </row>
        <row r="150">
          <cell r="A150" t="str">
            <v>5247 РУССКАЯ ПРЕМИУМ вар б/о мгс_30с ОСТАНКИНО</v>
          </cell>
          <cell r="D150">
            <v>75</v>
          </cell>
          <cell r="F150">
            <v>75</v>
          </cell>
        </row>
        <row r="151">
          <cell r="A151" t="str">
            <v>5336 ОСОБАЯ вар п/о  ОСТАНКИНО</v>
          </cell>
          <cell r="D151">
            <v>54.9</v>
          </cell>
          <cell r="F151">
            <v>54.9</v>
          </cell>
        </row>
        <row r="152">
          <cell r="A152" t="str">
            <v>5337 ОСОБАЯ СО ШПИКОМ вар п/о  ОСТАНКИНО</v>
          </cell>
          <cell r="D152">
            <v>39.799999999999997</v>
          </cell>
          <cell r="F152">
            <v>39.799999999999997</v>
          </cell>
        </row>
        <row r="153">
          <cell r="A153" t="str">
            <v>5341 СЕРВЕЛАТ ОХОТНИЧИЙ в/к в/у  ОСТАНКИНО</v>
          </cell>
          <cell r="D153">
            <v>358.08699999999999</v>
          </cell>
          <cell r="F153">
            <v>358.08699999999999</v>
          </cell>
        </row>
        <row r="154">
          <cell r="A154" t="str">
            <v>5452 ВЕТЧ.МЯСНАЯ Папа может п/о    ОСТАНКИНО</v>
          </cell>
          <cell r="D154">
            <v>2.6</v>
          </cell>
          <cell r="F154">
            <v>2.6</v>
          </cell>
        </row>
        <row r="155">
          <cell r="A155" t="str">
            <v>5483 ЭКСТРА Папа может с/к в/у 1/250 8шт.   ОСТАНКИНО</v>
          </cell>
          <cell r="D155">
            <v>1442</v>
          </cell>
          <cell r="F155">
            <v>1442</v>
          </cell>
        </row>
        <row r="156">
          <cell r="A156" t="str">
            <v>5489 СЕРВЕЛАТ ЗЕРНИСТЫЙ Папа может в/к в/у  ОСТАНКИНО</v>
          </cell>
          <cell r="D156">
            <v>40.299999999999997</v>
          </cell>
          <cell r="F156">
            <v>40.299999999999997</v>
          </cell>
        </row>
        <row r="157">
          <cell r="A157" t="str">
            <v>5532 СОЧНЫЕ сос п/о мгс 0.45кг 10шт_45с   ОСТАНКИНО</v>
          </cell>
          <cell r="D157">
            <v>7349</v>
          </cell>
          <cell r="F157">
            <v>7349</v>
          </cell>
        </row>
        <row r="158">
          <cell r="A158" t="str">
            <v>5544 Сервелат Финский в/к в/у_45с НОВАЯ ОСТАНКИНО</v>
          </cell>
          <cell r="D158">
            <v>959.87199999999996</v>
          </cell>
          <cell r="F158">
            <v>959.87199999999996</v>
          </cell>
        </row>
        <row r="159">
          <cell r="A159" t="str">
            <v>5679 САЛЯМИ ИТАЛЬЯНСКАЯ с/к в/у 1/150_60с ОСТАНКИНО</v>
          </cell>
          <cell r="D159">
            <v>461</v>
          </cell>
          <cell r="F159">
            <v>461</v>
          </cell>
        </row>
        <row r="160">
          <cell r="A160" t="str">
            <v>5682 САЛЯМИ МЕЛКОЗЕРНЕНАЯ с/к в/у 1/120_60с   ОСТАНКИНО</v>
          </cell>
          <cell r="D160">
            <v>3187</v>
          </cell>
          <cell r="F160">
            <v>3187</v>
          </cell>
        </row>
        <row r="161">
          <cell r="A161" t="str">
            <v>5706 АРОМАТНАЯ Папа может с/к в/у 1/250 8шт.  ОСТАНКИНО</v>
          </cell>
          <cell r="D161">
            <v>1154</v>
          </cell>
          <cell r="F161">
            <v>1154</v>
          </cell>
        </row>
        <row r="162">
          <cell r="A162" t="str">
            <v>5708 ПОСОЛЬСКАЯ Папа может с/к в/у ОСТАНКИНО</v>
          </cell>
          <cell r="D162">
            <v>164.23</v>
          </cell>
          <cell r="F162">
            <v>164.23</v>
          </cell>
        </row>
        <row r="163">
          <cell r="A163" t="str">
            <v>5813 ГОВЯЖЬИ сос п/о мгс 2*2_45с   ОСТАНКИНО</v>
          </cell>
          <cell r="D163">
            <v>126</v>
          </cell>
          <cell r="F163">
            <v>126</v>
          </cell>
        </row>
        <row r="164">
          <cell r="A164" t="str">
            <v>5818 МЯСНЫЕ Папа может сос п/о мгс 1*3_45с   ОСТАНКИНО</v>
          </cell>
          <cell r="D164">
            <v>347.3</v>
          </cell>
          <cell r="F164">
            <v>347.3</v>
          </cell>
        </row>
        <row r="165">
          <cell r="A165" t="str">
            <v>5819 МЯСНЫЕ Папа может сос п/о в/у 0,4кг_45с  ОСТАНКИНО</v>
          </cell>
          <cell r="D165">
            <v>213</v>
          </cell>
          <cell r="F165">
            <v>213</v>
          </cell>
        </row>
        <row r="166">
          <cell r="A166" t="str">
            <v>5820 СЛИВОЧНЫЕ Папа может сос п/о мгс 2*2_45с   ОСТАНКИНО</v>
          </cell>
          <cell r="D166">
            <v>140.68199999999999</v>
          </cell>
          <cell r="F166">
            <v>140.68199999999999</v>
          </cell>
        </row>
        <row r="167">
          <cell r="A167" t="str">
            <v>5821 СЛИВОЧНЫЕ ПМ сос п/о мгс 0.450кг_45с   ОСТАНКИНО</v>
          </cell>
          <cell r="D167">
            <v>1903</v>
          </cell>
          <cell r="F167">
            <v>1903</v>
          </cell>
        </row>
        <row r="168">
          <cell r="A168" t="str">
            <v>5851 ЭКСТРА Папа может вар п/о   ОСТАНКИНО</v>
          </cell>
          <cell r="D168">
            <v>552.91700000000003</v>
          </cell>
          <cell r="F168">
            <v>552.91700000000003</v>
          </cell>
        </row>
        <row r="169">
          <cell r="A169" t="str">
            <v>5889 ОСОБАЯ Коровино вар п/о 0.4кг 8шт.  ОСТАНКИНО</v>
          </cell>
          <cell r="D169">
            <v>217</v>
          </cell>
          <cell r="F169">
            <v>217</v>
          </cell>
        </row>
        <row r="170">
          <cell r="A170" t="str">
            <v>5931 ОХОТНИЧЬЯ Папа может с/к в/у 1/220 8шт.   ОСТАНКИНО</v>
          </cell>
          <cell r="D170">
            <v>907</v>
          </cell>
          <cell r="F170">
            <v>907</v>
          </cell>
        </row>
        <row r="171">
          <cell r="A171" t="str">
            <v>5992 ВРЕМЯ ОКРОШКИ Папа может вар п/о 0.4кг   ОСТАНКИНО</v>
          </cell>
          <cell r="D171">
            <v>104</v>
          </cell>
          <cell r="F171">
            <v>104</v>
          </cell>
        </row>
        <row r="172">
          <cell r="A172" t="str">
            <v>5997 ОСОБАЯ Коровино вар п/о  ОСТАНКИНО</v>
          </cell>
          <cell r="D172">
            <v>122.85</v>
          </cell>
          <cell r="F172">
            <v>122.85</v>
          </cell>
        </row>
        <row r="173">
          <cell r="A173" t="str">
            <v>6004 РАГУ СВИНОЕ 1кг 8шт.зам_120с ОСТАНКИНО</v>
          </cell>
          <cell r="D173">
            <v>18</v>
          </cell>
          <cell r="F173">
            <v>18</v>
          </cell>
        </row>
        <row r="174">
          <cell r="A174" t="str">
            <v>6042 МОЛОЧНЫЕ К ЗАВТРАКУ сос п/о в/у 0.4кг   ОСТАНКИНО</v>
          </cell>
          <cell r="D174">
            <v>1568</v>
          </cell>
          <cell r="F174">
            <v>1568</v>
          </cell>
        </row>
        <row r="175">
          <cell r="A175" t="str">
            <v>6062 МОЛОЧНЫЕ К ЗАВТРАКУ сос п/о мгс 2*2   ОСТАНКИНО</v>
          </cell>
          <cell r="D175">
            <v>595.1</v>
          </cell>
          <cell r="F175">
            <v>595.1</v>
          </cell>
        </row>
        <row r="176">
          <cell r="A176" t="str">
            <v>6065 ПОСОЛЬСКАЯ с/к с/н в/у 1/100 8шт.   ОСТАНКИНО</v>
          </cell>
          <cell r="D176">
            <v>2</v>
          </cell>
          <cell r="F176">
            <v>2</v>
          </cell>
        </row>
        <row r="177">
          <cell r="A177" t="str">
            <v>6123 МОЛОЧНЫЕ КЛАССИЧЕСКИЕ ПМ сос п/о мгс 2*4   ОСТАНКИНО</v>
          </cell>
          <cell r="D177">
            <v>1100.8</v>
          </cell>
          <cell r="F177">
            <v>1100.8</v>
          </cell>
        </row>
        <row r="178">
          <cell r="A178" t="str">
            <v>6279 КОРЕЙКА ПО-ОСТ.к/в в/с с/н в/у 1/150_45с  ОСТАНКИНО</v>
          </cell>
          <cell r="D178">
            <v>213</v>
          </cell>
          <cell r="F178">
            <v>213</v>
          </cell>
        </row>
        <row r="179">
          <cell r="A179" t="str">
            <v>6281 СВИНИНА ДЕЛИКАТ. к/в мл/к в/у 0.3кг 45с  ОСТАНКИНО</v>
          </cell>
          <cell r="D179">
            <v>698</v>
          </cell>
          <cell r="F179">
            <v>698</v>
          </cell>
        </row>
        <row r="180">
          <cell r="A180" t="str">
            <v>6297 ФИЛЕЙНЫЕ сос ц/о в/у 1/270 12шт_45с  ОСТАНКИНО</v>
          </cell>
          <cell r="D180">
            <v>3324</v>
          </cell>
          <cell r="F180">
            <v>3324</v>
          </cell>
        </row>
        <row r="181">
          <cell r="A181" t="str">
            <v>6325 ДОКТОРСКАЯ ПРЕМИУМ вар п/о 0.4кг 8шт.  ОСТАНКИНО</v>
          </cell>
          <cell r="D181">
            <v>899</v>
          </cell>
          <cell r="F181">
            <v>899</v>
          </cell>
        </row>
        <row r="182">
          <cell r="A182" t="str">
            <v>6333 МЯСНАЯ Папа может вар п/о 0.4кг 8шт.  ОСТАНКИНО</v>
          </cell>
          <cell r="D182">
            <v>7953</v>
          </cell>
          <cell r="F182">
            <v>7954</v>
          </cell>
        </row>
        <row r="183">
          <cell r="A183" t="str">
            <v>6348 ФИЛЕЙНАЯ Папа может вар п/о 0,4кг 8шт.  ОСТАНКИНО</v>
          </cell>
          <cell r="D183">
            <v>5779</v>
          </cell>
          <cell r="F183">
            <v>5782</v>
          </cell>
        </row>
        <row r="184">
          <cell r="A184" t="str">
            <v>6353 ЭКСТРА Папа может вар п/о 0.4кг 8шт.  ОСТАНКИНО</v>
          </cell>
          <cell r="D184">
            <v>2523</v>
          </cell>
          <cell r="F184">
            <v>2528</v>
          </cell>
        </row>
        <row r="185">
          <cell r="A185" t="str">
            <v>6365 СЕРВЕЛАТ КАРЕЛЬСКИЙ ПМ в/к в/у 0.28кг  ОСТАНКИНО</v>
          </cell>
          <cell r="D185">
            <v>2962</v>
          </cell>
          <cell r="F185">
            <v>2973</v>
          </cell>
        </row>
        <row r="186">
          <cell r="A186" t="str">
            <v>6372 СЕРВЕЛАТ ОХОТНИЧИЙ ПМ в/к в/у 0.35кг 8шт  ОСТАНКИНО</v>
          </cell>
          <cell r="D186">
            <v>4422</v>
          </cell>
          <cell r="F186">
            <v>4426</v>
          </cell>
        </row>
        <row r="187">
          <cell r="A187" t="str">
            <v>6375 СЕРВЕЛАТ ПРИМА в/к в/у 0.28кг 8шт.  ОСТАНКИНО</v>
          </cell>
          <cell r="D187">
            <v>794</v>
          </cell>
          <cell r="F187">
            <v>794</v>
          </cell>
        </row>
        <row r="188">
          <cell r="A188" t="str">
            <v>6397 БОЯNСКАЯ Папа может п/к в/у 0.28кг 8шт.  ОСТАНКИНО</v>
          </cell>
          <cell r="D188">
            <v>1971</v>
          </cell>
          <cell r="F188">
            <v>1972</v>
          </cell>
        </row>
        <row r="189">
          <cell r="A189" t="str">
            <v>6400 ВЕНСКАЯ САЛЯМИ п/к в/у 0.28кг 8шт.  ОСТАНКИНО</v>
          </cell>
          <cell r="D189">
            <v>811</v>
          </cell>
          <cell r="F189">
            <v>811</v>
          </cell>
        </row>
        <row r="190">
          <cell r="A190" t="str">
            <v>6415 БАЛЫКОВАЯ Коровино п/к в/у 0.84кг 6шт.  ОСТАНКИНО</v>
          </cell>
          <cell r="D190">
            <v>506</v>
          </cell>
          <cell r="F190">
            <v>507</v>
          </cell>
        </row>
        <row r="191">
          <cell r="A191" t="str">
            <v>6427 КЛАССИЧЕСКАЯ ПМ вар п/о 0.35кг 8шт. ОСТАНКИНО</v>
          </cell>
          <cell r="D191">
            <v>1329</v>
          </cell>
          <cell r="F191">
            <v>1329</v>
          </cell>
        </row>
        <row r="192">
          <cell r="A192" t="str">
            <v>6428 СОЧНЫЙ ГРИЛЬ ПМ сос п/о мгс 0.45кг 8шт.  ОСТАНКИНО</v>
          </cell>
          <cell r="D192">
            <v>1763</v>
          </cell>
          <cell r="F192">
            <v>1763</v>
          </cell>
        </row>
        <row r="193">
          <cell r="A193" t="str">
            <v>6438 БОГАТЫРСКИЕ Папа Может сос п/о в/у 0,3кг  ОСТАНКИНО</v>
          </cell>
          <cell r="D193">
            <v>775</v>
          </cell>
          <cell r="F193">
            <v>778</v>
          </cell>
        </row>
        <row r="194">
          <cell r="A194" t="str">
            <v>6439 ХОТ-ДОГ Папа может сос п/о мгс 0.38кг  ОСТАНКИНО</v>
          </cell>
          <cell r="D194">
            <v>617</v>
          </cell>
          <cell r="F194">
            <v>622</v>
          </cell>
        </row>
        <row r="195">
          <cell r="A195" t="str">
            <v>6448 СВИНИНА МАДЕРА с/к с/н в/у 1/100 10шт.   ОСТАНКИНО</v>
          </cell>
          <cell r="D195">
            <v>201</v>
          </cell>
          <cell r="F195">
            <v>201</v>
          </cell>
        </row>
        <row r="196">
          <cell r="A196" t="str">
            <v>6450 БЕКОН с/к с/н в/у 1/100 10шт.  ОСТАНКИНО</v>
          </cell>
          <cell r="D196">
            <v>483</v>
          </cell>
          <cell r="F196">
            <v>483</v>
          </cell>
        </row>
        <row r="197">
          <cell r="A197" t="str">
            <v>6453 ЭКСТРА Папа может с/к с/н в/у 1/100 14шт.   ОСТАНКИНО</v>
          </cell>
          <cell r="D197">
            <v>1910</v>
          </cell>
          <cell r="F197">
            <v>1910</v>
          </cell>
        </row>
        <row r="198">
          <cell r="A198" t="str">
            <v>6454 АРОМАТНАЯ с/к с/н в/у 1/100 14шт.  ОСТАНКИНО</v>
          </cell>
          <cell r="D198">
            <v>1693</v>
          </cell>
          <cell r="F198">
            <v>1693</v>
          </cell>
        </row>
        <row r="199">
          <cell r="A199" t="str">
            <v>6458 СЕРВЕЛАТ ФИНСКИЙ ПМ в/к с/н в/у1/100*10  ОСТАНКИНО</v>
          </cell>
          <cell r="D199">
            <v>65</v>
          </cell>
          <cell r="F199">
            <v>65</v>
          </cell>
        </row>
        <row r="200">
          <cell r="A200" t="str">
            <v>6461 СОЧНЫЙ ГРИЛЬ ПМ сос п/о мгс 1*6  ОСТАНКИНО</v>
          </cell>
          <cell r="D200">
            <v>203</v>
          </cell>
          <cell r="F200">
            <v>203</v>
          </cell>
        </row>
        <row r="201">
          <cell r="A201" t="str">
            <v>6475 С СЫРОМ Папа может сос ц/о мгс 0.4кг6шт  ОСТАНКИНО</v>
          </cell>
          <cell r="D201">
            <v>543</v>
          </cell>
          <cell r="F201">
            <v>543</v>
          </cell>
        </row>
        <row r="202">
          <cell r="A202" t="str">
            <v>6500 КАРБОНАД к/в с/н в/у 1/150 8шт.  ОСТАНКИНО</v>
          </cell>
          <cell r="D202">
            <v>102</v>
          </cell>
          <cell r="F202">
            <v>102</v>
          </cell>
        </row>
        <row r="203">
          <cell r="A203" t="str">
            <v>6509 СЕРВЕЛАТ ФИНСКИЙ ПМ в/к в/у 0,35кг 8шт.  ОСТАНКИНО</v>
          </cell>
          <cell r="D203">
            <v>7064</v>
          </cell>
          <cell r="F203">
            <v>7069</v>
          </cell>
        </row>
        <row r="204">
          <cell r="A204" t="str">
            <v>6510 СЕРВЕЛАТ ЗЕРНИСТЫЙ ПМ в/к в/у 0.35кг  ОСТАНКИНО</v>
          </cell>
          <cell r="D204">
            <v>3298</v>
          </cell>
          <cell r="F204">
            <v>3301</v>
          </cell>
        </row>
        <row r="205">
          <cell r="A205" t="str">
            <v>6517 БОГАТЫРСКИЕ Папа Может сос п/о 1*6  ОСТАНКИНО</v>
          </cell>
          <cell r="D205">
            <v>51</v>
          </cell>
          <cell r="F205">
            <v>51</v>
          </cell>
        </row>
        <row r="206">
          <cell r="A206" t="str">
            <v>6519 ХОТ-ДОГ Папа может сос п/о мгс 1*4  ОСТАНКИНО</v>
          </cell>
          <cell r="D206">
            <v>1</v>
          </cell>
          <cell r="F206">
            <v>1</v>
          </cell>
        </row>
        <row r="207">
          <cell r="A207" t="str">
            <v>6527 ШПИКАЧКИ СОЧНЫЕ ПМ сар б/о мгс 1*3 45с ОСТАНКИНО</v>
          </cell>
          <cell r="D207">
            <v>505.5</v>
          </cell>
          <cell r="F207">
            <v>505.5</v>
          </cell>
        </row>
        <row r="208">
          <cell r="A208" t="str">
            <v>6534 СЕРВЕЛАТ ФИНСКИЙ СН в/к п/о 0.35кг 8шт  ОСТАНКИНО</v>
          </cell>
          <cell r="D208">
            <v>298</v>
          </cell>
          <cell r="F208">
            <v>298</v>
          </cell>
        </row>
        <row r="209">
          <cell r="A209" t="str">
            <v>6535 СЕРВЕЛАТ ОРЕХОВЫЙ СН в/к п/о 0,35кг 8шт.  ОСТАНКИНО</v>
          </cell>
          <cell r="D209">
            <v>949</v>
          </cell>
          <cell r="F209">
            <v>949</v>
          </cell>
        </row>
        <row r="210">
          <cell r="A210" t="str">
            <v>6562 СЕРВЕЛАТ КАРЕЛЬСКИЙ СН в/к в/у 0,28кг  ОСТАНКИНО</v>
          </cell>
          <cell r="D210">
            <v>1510</v>
          </cell>
          <cell r="F210">
            <v>1510</v>
          </cell>
        </row>
        <row r="211">
          <cell r="A211" t="str">
            <v>6563 СЛИВОЧНЫЕ СН сос п/о мгс 1*6  ОСТАНКИНО</v>
          </cell>
          <cell r="D211">
            <v>112.735</v>
          </cell>
          <cell r="F211">
            <v>112.735</v>
          </cell>
        </row>
        <row r="212">
          <cell r="A212" t="str">
            <v>6564 СЕРВЕЛАТ ОРЕХОВЫЙ ПМ в/к в/у 0.31кг 8шт.  ОСТАНКИНО</v>
          </cell>
          <cell r="D212">
            <v>264</v>
          </cell>
          <cell r="F212">
            <v>264</v>
          </cell>
        </row>
        <row r="213">
          <cell r="A213" t="str">
            <v>6566 СЕРВЕЛАТ С БЕЛ.ГРИБАМИ в/к в/у 0,31кг  ОСТАНКИНО</v>
          </cell>
          <cell r="D213">
            <v>130</v>
          </cell>
          <cell r="F213">
            <v>130</v>
          </cell>
        </row>
        <row r="214">
          <cell r="A214" t="str">
            <v>6588 МОЛОЧНЫЕ ГОСТ СН сос п/о мгс 1*6  ОСТАНКИНО</v>
          </cell>
          <cell r="D214">
            <v>5</v>
          </cell>
          <cell r="F214">
            <v>5</v>
          </cell>
        </row>
        <row r="215">
          <cell r="A215" t="str">
            <v>6589 МОЛОЧНЫЕ ГОСТ СН сос п/о мгс 0.41кг 10шт  ОСТАНКИНО</v>
          </cell>
          <cell r="D215">
            <v>380</v>
          </cell>
          <cell r="F215">
            <v>380</v>
          </cell>
        </row>
        <row r="216">
          <cell r="A216" t="str">
            <v>6590 СЛИВОЧНЫЕ СН сос п/о мгс 0.41кг 10шт.  ОСТАНКИНО</v>
          </cell>
          <cell r="D216">
            <v>701</v>
          </cell>
          <cell r="F216">
            <v>701</v>
          </cell>
        </row>
        <row r="217">
          <cell r="A217" t="str">
            <v>6592 ДОКТОРСКАЯ СН вар п/о  ОСТАНКИНО</v>
          </cell>
          <cell r="D217">
            <v>217.81200000000001</v>
          </cell>
          <cell r="F217">
            <v>217.81200000000001</v>
          </cell>
        </row>
        <row r="218">
          <cell r="A218" t="str">
            <v>6593 ДОКТОРСКАЯ СН вар п/о 0.45кг 8шт.  ОСТАНКИНО</v>
          </cell>
          <cell r="D218">
            <v>328</v>
          </cell>
          <cell r="F218">
            <v>328</v>
          </cell>
        </row>
        <row r="219">
          <cell r="A219" t="str">
            <v>6594 МОЛОЧНАЯ СН вар п/о  ОСТАНКИНО</v>
          </cell>
          <cell r="D219">
            <v>296.988</v>
          </cell>
          <cell r="F219">
            <v>296.988</v>
          </cell>
        </row>
        <row r="220">
          <cell r="A220" t="str">
            <v>6595 МОЛОЧНАЯ СН вар п/о 0.45кг 8шт.  ОСТАНКИНО</v>
          </cell>
          <cell r="D220">
            <v>320</v>
          </cell>
          <cell r="F220">
            <v>321</v>
          </cell>
        </row>
        <row r="221">
          <cell r="A221" t="str">
            <v>6596 РУССКАЯ СН вар п/о  ОСТАНКИНО</v>
          </cell>
          <cell r="D221">
            <v>53.7</v>
          </cell>
          <cell r="F221">
            <v>53.7</v>
          </cell>
        </row>
        <row r="222">
          <cell r="A222" t="str">
            <v>6597 РУССКАЯ СН вар п/о 0.45кг 8шт.  ОСТАНКИНО</v>
          </cell>
          <cell r="D222">
            <v>92</v>
          </cell>
          <cell r="F222">
            <v>92</v>
          </cell>
        </row>
        <row r="223">
          <cell r="A223" t="str">
            <v>6601 ГОВЯЖЬИ СН сос п/о мгс 1*6  ОСТАНКИНО</v>
          </cell>
          <cell r="D223">
            <v>167.00399999999999</v>
          </cell>
          <cell r="F223">
            <v>167.00399999999999</v>
          </cell>
        </row>
        <row r="224">
          <cell r="A224" t="str">
            <v>6606 СЫТНЫЕ Папа может сар б/о мгс 1*3 45с  ОСТАНКИНО</v>
          </cell>
          <cell r="D224">
            <v>192</v>
          </cell>
          <cell r="F224">
            <v>192</v>
          </cell>
        </row>
        <row r="225">
          <cell r="A225" t="str">
            <v>6636 БАЛЫКОВАЯ СН в/к п/о 0,35кг 8шт  ОСТАНКИНО</v>
          </cell>
          <cell r="D225">
            <v>44</v>
          </cell>
          <cell r="F225">
            <v>44</v>
          </cell>
        </row>
        <row r="226">
          <cell r="A226" t="str">
            <v>6641 СЛИВОЧНЫЕ ПМ сос п/о мгс 0,41кг 10шт.  ОСТАНКИНО</v>
          </cell>
          <cell r="D226">
            <v>4</v>
          </cell>
          <cell r="F226">
            <v>4</v>
          </cell>
        </row>
        <row r="227">
          <cell r="A227" t="str">
            <v>6646 СОСИСКА.РУ сос ц/о в/у 1/300 8шт.  ОСТАНКИНО</v>
          </cell>
          <cell r="D227">
            <v>57</v>
          </cell>
          <cell r="F227">
            <v>57</v>
          </cell>
        </row>
        <row r="228">
          <cell r="A228" t="str">
            <v>6648 СОЧНЫЕ Папа может сар п/о мгс 1*3  ОСТАНКИНО</v>
          </cell>
          <cell r="D228">
            <v>82</v>
          </cell>
          <cell r="F228">
            <v>82</v>
          </cell>
        </row>
        <row r="229">
          <cell r="A229" t="str">
            <v>6650 СОЧНЫЕ С СЫРОМ ПМ сар п/о мгс 1*3  ОСТАНКИНО</v>
          </cell>
          <cell r="D229">
            <v>74.3</v>
          </cell>
          <cell r="F229">
            <v>74.3</v>
          </cell>
        </row>
        <row r="230">
          <cell r="A230" t="str">
            <v>6652 ШПИКАЧКИ СОЧНЫЕ С БЕКОНОМ п/о мгс 1*3  ОСТАНКИНО</v>
          </cell>
          <cell r="D230">
            <v>53</v>
          </cell>
          <cell r="F230">
            <v>53</v>
          </cell>
        </row>
        <row r="231">
          <cell r="A231" t="str">
            <v>6655 ГРУДИНКА КЛАССИЧЕСКАЯ к/в с/в в/у 1/100  ОСТАНКИНО</v>
          </cell>
          <cell r="D231">
            <v>64</v>
          </cell>
          <cell r="F231">
            <v>64</v>
          </cell>
        </row>
        <row r="232">
          <cell r="A232" t="str">
            <v>6658 АРОМАТНАЯ С ЧЕСНОЧКОМ СН в/к мтс 0.330кг  ОСТАНКИНО</v>
          </cell>
          <cell r="D232">
            <v>265</v>
          </cell>
          <cell r="F232">
            <v>265</v>
          </cell>
        </row>
        <row r="233">
          <cell r="A233" t="str">
            <v>7004 Окорок Губернский в/к Мясной Посол (Панский дворик)  МК</v>
          </cell>
          <cell r="D233">
            <v>9</v>
          </cell>
          <cell r="F233">
            <v>9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179</v>
          </cell>
          <cell r="F234">
            <v>179</v>
          </cell>
        </row>
        <row r="235">
          <cell r="A235" t="str">
            <v>БАЛЫК С/К ЧЕРНЫЙ КАБАН НАРЕЗ 95ГР МГА МЯСН ПРОД КАТ. А  Клин</v>
          </cell>
          <cell r="D235">
            <v>10</v>
          </cell>
          <cell r="F235">
            <v>10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241</v>
          </cell>
          <cell r="F236">
            <v>241</v>
          </cell>
        </row>
        <row r="237">
          <cell r="A237" t="str">
            <v>Бекон Черный Кабан сырокопченый 95 г  Клин</v>
          </cell>
          <cell r="D237">
            <v>14</v>
          </cell>
          <cell r="F237">
            <v>14</v>
          </cell>
        </row>
        <row r="238">
          <cell r="A238" t="str">
            <v>БОНУС_Готовые чебупели сочные с мясом ТМ Горячая штучка  0,3кг зам    ПОКОМ</v>
          </cell>
          <cell r="F238">
            <v>384</v>
          </cell>
        </row>
        <row r="239">
          <cell r="A239" t="str">
            <v>БОНУС_Колбаса вареная Филейская ТМ Вязанка. ВЕС  ПОКОМ</v>
          </cell>
          <cell r="D239">
            <v>6.5</v>
          </cell>
          <cell r="F239">
            <v>519.98199999999997</v>
          </cell>
        </row>
        <row r="240">
          <cell r="A240" t="str">
            <v>БОНУС_Колбаса Мясорубская с рубленой грудинкой 0,35кг срез ТМ Стародворье  ПОКОМ</v>
          </cell>
          <cell r="D240">
            <v>2</v>
          </cell>
          <cell r="F240">
            <v>295</v>
          </cell>
        </row>
        <row r="241">
          <cell r="A241" t="str">
            <v>БОНУС_Колбаса Мясорубская с рубленой грудинкой ВЕС ТМ Стародворье  ПОКОМ</v>
          </cell>
          <cell r="D241">
            <v>1.4</v>
          </cell>
          <cell r="F241">
            <v>306.548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D242">
            <v>1</v>
          </cell>
          <cell r="F242">
            <v>386</v>
          </cell>
        </row>
        <row r="243">
          <cell r="A243" t="str">
            <v>БОНУС_Сосиски Баварские,  0.42кг,ПОКОМ</v>
          </cell>
          <cell r="D243">
            <v>5</v>
          </cell>
          <cell r="F243">
            <v>1210</v>
          </cell>
        </row>
        <row r="244">
          <cell r="A244" t="str">
            <v>БОНУС_Фрайпицца с ветчиной и грибами 3,0 кг. ВЕС.  ПОКОМ</v>
          </cell>
          <cell r="F244">
            <v>419.80099999999999</v>
          </cell>
        </row>
        <row r="245">
          <cell r="A245" t="str">
            <v>Бутербродная вареная 0,47 кг шт.  СПК</v>
          </cell>
          <cell r="D245">
            <v>34</v>
          </cell>
          <cell r="F245">
            <v>34</v>
          </cell>
        </row>
        <row r="246">
          <cell r="A246" t="str">
            <v>Вареники замороженные "Благолепные" с картофелем и грибами. ВЕС  ПОКОМ</v>
          </cell>
          <cell r="F246">
            <v>76</v>
          </cell>
        </row>
        <row r="247">
          <cell r="A247" t="str">
            <v>Вацлавская вареная 400 гр.шт.  СПК</v>
          </cell>
          <cell r="D247">
            <v>11</v>
          </cell>
          <cell r="F247">
            <v>11</v>
          </cell>
        </row>
        <row r="248">
          <cell r="A248" t="str">
            <v>Вацлавская вареная ВЕС СПК</v>
          </cell>
          <cell r="D248">
            <v>4</v>
          </cell>
          <cell r="F248">
            <v>4</v>
          </cell>
        </row>
        <row r="249">
          <cell r="A249" t="str">
            <v>Вацлавская п/к (черева) 390 гр.шт. термоус.пак  СПК</v>
          </cell>
          <cell r="D249">
            <v>18</v>
          </cell>
          <cell r="F249">
            <v>18</v>
          </cell>
        </row>
        <row r="250">
          <cell r="A250" t="str">
            <v>Ветчина Вацлавская 400 гр.шт.  СПК</v>
          </cell>
          <cell r="D250">
            <v>15</v>
          </cell>
          <cell r="F250">
            <v>15</v>
          </cell>
        </row>
        <row r="251">
          <cell r="A251" t="str">
            <v>Ветчина для завтрака МП г/т  ТАВР</v>
          </cell>
          <cell r="D251">
            <v>8</v>
          </cell>
          <cell r="F251">
            <v>8</v>
          </cell>
        </row>
        <row r="252">
          <cell r="A252" t="str">
            <v>Выведена!!!!! 010  Колбаса Классическая, Вязанка вектор, ВЕС.ПОКОМ</v>
          </cell>
          <cell r="F252">
            <v>1</v>
          </cell>
        </row>
        <row r="253">
          <cell r="A253" t="str">
            <v>Гауда сыр 45% ж, 180 г (флоупак), фасованный "Сыробогатов"  Линия</v>
          </cell>
          <cell r="F253">
            <v>84</v>
          </cell>
        </row>
        <row r="254">
          <cell r="A254" t="str">
            <v>Гауда сыр, 45% ж (брус), ТМ Сыробогатов  Линия</v>
          </cell>
          <cell r="F254">
            <v>30.934999999999999</v>
          </cell>
        </row>
        <row r="255">
          <cell r="A255" t="str">
            <v>Голландский ИТ сыр 45% ж (брус) ТМ Сыробогатов  Линия</v>
          </cell>
          <cell r="F255">
            <v>95.204999999999998</v>
          </cell>
        </row>
        <row r="256">
          <cell r="A256" t="str">
            <v>Голландский сыр 45%ж, 180г, фасованный Сыробогатов   Линия</v>
          </cell>
          <cell r="F256">
            <v>84</v>
          </cell>
        </row>
        <row r="257">
          <cell r="A257" t="str">
            <v>Готовые чебупели острые с мясом Горячая штучка 0,3 кг зам  ПОКОМ</v>
          </cell>
          <cell r="F257">
            <v>248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1224</v>
          </cell>
          <cell r="F258">
            <v>2926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491</v>
          </cell>
          <cell r="F259">
            <v>1559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795</v>
          </cell>
        </row>
        <row r="261">
          <cell r="A261" t="str">
            <v>Готовые чебуреки Сочный мегачебурек.Готовые жареные.ВЕС  ПОКОМ</v>
          </cell>
          <cell r="D261">
            <v>2.2400000000000002</v>
          </cell>
          <cell r="F261">
            <v>47.44</v>
          </cell>
        </row>
        <row r="262">
          <cell r="A262" t="str">
            <v>Дельгаро с/в "Эликатессе" 140 гр.шт.  СПК</v>
          </cell>
          <cell r="D262">
            <v>167</v>
          </cell>
          <cell r="F262">
            <v>167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193</v>
          </cell>
          <cell r="F263">
            <v>193</v>
          </cell>
        </row>
        <row r="264">
          <cell r="A264" t="str">
            <v>Для супа с луком сыр плавленый 45%ж, фольга 80г, ТМ Сыробогатов (150 суток)  Линия</v>
          </cell>
          <cell r="F264">
            <v>288</v>
          </cell>
        </row>
        <row r="265">
          <cell r="A265" t="str">
            <v>Докторская вареная в/с 0,47 кг шт.  СПК</v>
          </cell>
          <cell r="D265">
            <v>16</v>
          </cell>
          <cell r="F265">
            <v>16</v>
          </cell>
        </row>
        <row r="266">
          <cell r="A266" t="str">
            <v>Докторская вареная термоус.пак. "Высокий вкус"  СПК</v>
          </cell>
          <cell r="D266">
            <v>218</v>
          </cell>
          <cell r="F266">
            <v>319.012</v>
          </cell>
        </row>
        <row r="267">
          <cell r="A267" t="str">
            <v>Домашняя п/к "Сибирский стандарт" (черева) (в ср.защ.атм.)  СПК</v>
          </cell>
          <cell r="D267">
            <v>290</v>
          </cell>
          <cell r="F267">
            <v>290</v>
          </cell>
        </row>
        <row r="268">
          <cell r="A268" t="str">
            <v>Дружба сыр плавленый 50% ж, фольга 80г, ТМ Сыробогатов (150 суток)   Линия</v>
          </cell>
          <cell r="F268">
            <v>480</v>
          </cell>
        </row>
        <row r="269">
          <cell r="A269" t="str">
            <v>Дружба сыр плавленый, ванночка 45% ж, 200г ТМ Сыробогатов  Линия</v>
          </cell>
          <cell r="F269">
            <v>120</v>
          </cell>
        </row>
        <row r="270">
          <cell r="A270" t="str">
            <v>Дружба сыр плавленый, ванночка 45% ж, 400 г, ТМ Сыробогатов  Линия</v>
          </cell>
          <cell r="F270">
            <v>32</v>
          </cell>
        </row>
        <row r="271">
          <cell r="A271" t="str">
            <v>Жар-боллы с курочкой и сыром, ВЕС  ПОКОМ</v>
          </cell>
          <cell r="F271">
            <v>245.7</v>
          </cell>
        </row>
        <row r="272">
          <cell r="A272" t="str">
            <v>Жар-ладушки с клубникой и вишней. Жареные с начинкой.ВЕС  ПОКОМ</v>
          </cell>
          <cell r="F272">
            <v>21.1</v>
          </cell>
        </row>
        <row r="273">
          <cell r="A273" t="str">
            <v>Жар-ладушки с мясом, картофелем и грибами. ВЕС  ПОКОМ</v>
          </cell>
          <cell r="F273">
            <v>77.701999999999998</v>
          </cell>
        </row>
        <row r="274">
          <cell r="A274" t="str">
            <v>Жар-ладушки с мясом. ВЕС  ПОКОМ</v>
          </cell>
          <cell r="F274">
            <v>360.20299999999997</v>
          </cell>
        </row>
        <row r="275">
          <cell r="A275" t="str">
            <v>Жар-ладушки с яблоком и грушей, ВЕС  ПОКОМ</v>
          </cell>
          <cell r="F275">
            <v>101.9</v>
          </cell>
        </row>
        <row r="276">
          <cell r="A276" t="str">
            <v>Жар-мени с картофелем и сочной грудинкой. ВЕС  ПОКОМ</v>
          </cell>
          <cell r="F276">
            <v>10.5</v>
          </cell>
        </row>
        <row r="277">
          <cell r="A277" t="str">
            <v>Карбонад Юбилейный термоус.пак.  СПК</v>
          </cell>
          <cell r="D277">
            <v>35.700000000000003</v>
          </cell>
          <cell r="F277">
            <v>35.700000000000003</v>
          </cell>
        </row>
        <row r="278">
          <cell r="A278" t="str">
            <v>Классика с/к 235 гр.шт. "Высокий вкус"  СПК</v>
          </cell>
          <cell r="D278">
            <v>303</v>
          </cell>
          <cell r="F278">
            <v>303</v>
          </cell>
        </row>
        <row r="279">
          <cell r="A279" t="str">
            <v>Классическая с/к "Сибирский стандарт" 560 гр.шт.  СПК</v>
          </cell>
          <cell r="D279">
            <v>2934</v>
          </cell>
          <cell r="F279">
            <v>5434</v>
          </cell>
        </row>
        <row r="280">
          <cell r="A280" t="str">
            <v>КЛБ С/В ВАЛЕТТА НАРЕЗ 85ГР МГА  Клин</v>
          </cell>
          <cell r="D280">
            <v>21</v>
          </cell>
          <cell r="F280">
            <v>21</v>
          </cell>
        </row>
        <row r="281">
          <cell r="A281" t="str">
            <v>КЛБ С/К БРАУНШВЕЙКСКАЯ ПОЛУСУХ. МЯСН. ПРОД.КАТ.А В/У 300 гр  Клин</v>
          </cell>
          <cell r="F281">
            <v>1</v>
          </cell>
        </row>
        <row r="282">
          <cell r="A282" t="str">
            <v>КЛБ С/К ЗЕРНИСТАЯ МЯСН. ПРОД.КАТ.Б В/У 300 гр  Клин</v>
          </cell>
          <cell r="D282">
            <v>5</v>
          </cell>
          <cell r="F282">
            <v>5</v>
          </cell>
        </row>
        <row r="283">
          <cell r="A283" t="str">
            <v>КЛБ С/К ИСПАНСКАЯ 280г  Клин</v>
          </cell>
          <cell r="D283">
            <v>12</v>
          </cell>
          <cell r="F283">
            <v>12</v>
          </cell>
        </row>
        <row r="284">
          <cell r="A284" t="str">
            <v>КЛБ С/К ИТАЛЬЯНСКАЯ 300Г В/У МЯСН. ПРОД  Клин</v>
          </cell>
          <cell r="D284">
            <v>16</v>
          </cell>
          <cell r="F284">
            <v>16</v>
          </cell>
        </row>
        <row r="285">
          <cell r="A285" t="str">
            <v>КЛБ С/К КОНЬЯЧНАЯ 210Г В/У МЯСН ПРОД ЧК  Клин</v>
          </cell>
          <cell r="D285">
            <v>17</v>
          </cell>
          <cell r="F285">
            <v>17</v>
          </cell>
        </row>
        <row r="286">
          <cell r="A286" t="str">
            <v>КЛБ С/К МИНИ-САЛЯМИ 300 г  Клин</v>
          </cell>
          <cell r="D286">
            <v>23</v>
          </cell>
          <cell r="F286">
            <v>23</v>
          </cell>
        </row>
        <row r="287">
          <cell r="A287" t="str">
            <v>КЛБ С/К ПАРМЕ НАРЕЗ 85ГР МГА  Клин</v>
          </cell>
          <cell r="D287">
            <v>31</v>
          </cell>
          <cell r="F287">
            <v>31</v>
          </cell>
        </row>
        <row r="288">
          <cell r="A288" t="str">
            <v>КЛБ С/К САЛЬЧИЧОН НАРЕЗ 95Г МГА МЯСН ПРОД ЧК  Клин</v>
          </cell>
          <cell r="D288">
            <v>18</v>
          </cell>
          <cell r="F288">
            <v>18</v>
          </cell>
        </row>
        <row r="289">
          <cell r="A289" t="str">
            <v>КЛБ С/К САЛЯМИ ВЕНСКАЯ В/У 300Г  Клин</v>
          </cell>
          <cell r="D289">
            <v>29</v>
          </cell>
          <cell r="F289">
            <v>29</v>
          </cell>
        </row>
        <row r="290">
          <cell r="A290" t="str">
            <v>КЛБ С/К СЕРВЕЛАТ ЧЕРНЫЙ КАБАН 210Г В/У МЯСН ПРОД  Клин</v>
          </cell>
          <cell r="D290">
            <v>13</v>
          </cell>
          <cell r="F290">
            <v>13</v>
          </cell>
        </row>
        <row r="291">
          <cell r="A291" t="str">
            <v>КЛБ С/К СЕРВЕЛАТ ЧЕРНЫЙ КАБАН ВЕС В/У МЯСН ПРОД  Клин</v>
          </cell>
          <cell r="D291">
            <v>5.0119999999999996</v>
          </cell>
          <cell r="F291">
            <v>5.0119999999999996</v>
          </cell>
        </row>
        <row r="292">
          <cell r="A292" t="str">
            <v>КЛБ С/К ЧЕРНЫЙ КАБАН В/У 300ГР  Клин</v>
          </cell>
          <cell r="D292">
            <v>45</v>
          </cell>
          <cell r="F292">
            <v>45</v>
          </cell>
        </row>
        <row r="293">
          <cell r="A293" t="str">
            <v>Колбаски БОЛЬШИЕ МЯСЬОНЫ с/к "Сибирский стандарт" 0,3 кг.шт. (в ср.защ.атм.)  СПК</v>
          </cell>
          <cell r="D293">
            <v>2450</v>
          </cell>
          <cell r="F293">
            <v>2450</v>
          </cell>
        </row>
        <row r="294">
          <cell r="A294" t="str">
            <v>Колбаски Добре Кабанчики Бекон 70 гр., в/к,  ЮНИТЕКС</v>
          </cell>
          <cell r="D294">
            <v>5</v>
          </cell>
          <cell r="F294">
            <v>5</v>
          </cell>
        </row>
        <row r="295">
          <cell r="A295" t="str">
            <v>Колбаски Добре Кабанчики Терияки 70 гр., в/к,  ЮНИТЕКС</v>
          </cell>
          <cell r="D295">
            <v>5</v>
          </cell>
          <cell r="F295">
            <v>5</v>
          </cell>
        </row>
        <row r="296">
          <cell r="A296" t="str">
            <v>Колбаски Добре Кабанчики Халапеньо 70 гр., в/к,  ЮНИТЕКС</v>
          </cell>
          <cell r="D296">
            <v>5</v>
          </cell>
          <cell r="F296">
            <v>5</v>
          </cell>
        </row>
        <row r="297">
          <cell r="A297" t="str">
            <v>Колбаски ПодПивасики оригинальные с/к 0,10 кг.шт. термофор.пак.  СПК</v>
          </cell>
          <cell r="D297">
            <v>1280</v>
          </cell>
          <cell r="F297">
            <v>1280</v>
          </cell>
        </row>
        <row r="298">
          <cell r="A298" t="str">
            <v>Колбаски ПодПивасики острые с/к 0,10 кг.шт. термофор.пак.  СПК</v>
          </cell>
          <cell r="D298">
            <v>977</v>
          </cell>
          <cell r="F298">
            <v>977</v>
          </cell>
        </row>
        <row r="299">
          <cell r="A299" t="str">
            <v>Колбаски ПодПивасики с сыром с/к 100 гр.шт. (в ср.защ.атм.)  СПК</v>
          </cell>
          <cell r="D299">
            <v>505</v>
          </cell>
          <cell r="F299">
            <v>505</v>
          </cell>
        </row>
        <row r="300">
          <cell r="A300" t="str">
            <v>Король сыров классический сыр, 45%ж, 200г, ТМ "Король сыров", г. Орёл (180 суток)  Линия</v>
          </cell>
          <cell r="F300">
            <v>16</v>
          </cell>
        </row>
        <row r="301">
          <cell r="A301" t="str">
            <v>Король сыров классический сыр, 45%ж, 375г, ТМ "Король сыров", г. Орёл (180 суток)  Линия</v>
          </cell>
          <cell r="F301">
            <v>8</v>
          </cell>
        </row>
        <row r="302">
          <cell r="A302" t="str">
            <v>Король сыров с аром топл мол сыр 40% ж, "Сыробогатов" 200г (флоупак)  Линия</v>
          </cell>
          <cell r="F302">
            <v>36</v>
          </cell>
        </row>
        <row r="303">
          <cell r="A303" t="str">
            <v>Король сыров с аром топл молока сыр 40% ж, 125г, фасованный, (нарезка), ТМ "Сыробогатов"  Линия</v>
          </cell>
          <cell r="F303">
            <v>24</v>
          </cell>
        </row>
        <row r="304">
          <cell r="A304" t="str">
            <v>Король сыров с топленым молоком сыр, 45%ж, 375г, ТМ "Король сыров", г. Орёл (180 суток)  Линия</v>
          </cell>
          <cell r="F304">
            <v>8</v>
          </cell>
        </row>
        <row r="305">
          <cell r="A305" t="str">
            <v>Король сыров со вкусом топлен.молока сыр плавл, ванночка 55%ж, 200г, Сыробогатов (180 суток) ЛИНИЯ</v>
          </cell>
          <cell r="F305">
            <v>120</v>
          </cell>
        </row>
        <row r="306">
          <cell r="A306" t="str">
            <v>Король сыров со вкусом топлен.молока сыр плавл. 50%ж, фольга 80г, ТМ Сыробогатов (150 суток) Линия</v>
          </cell>
          <cell r="F306">
            <v>240</v>
          </cell>
        </row>
        <row r="307">
          <cell r="A307" t="str">
            <v>Король сыров со вкусом топленого молока сыр 40%ж, 180 г. фасованный «Сыробогатов»  Линия</v>
          </cell>
          <cell r="F307">
            <v>48</v>
          </cell>
        </row>
        <row r="308">
          <cell r="A308" t="str">
            <v>Краковская п/к из мяса птицы 2 с в/у г/т  ТАВР</v>
          </cell>
          <cell r="D308">
            <v>3</v>
          </cell>
          <cell r="F308">
            <v>3</v>
          </cell>
        </row>
        <row r="309">
          <cell r="A309" t="str">
            <v>Круггетсы с сырным соусом ТМ Горячая штучка 0,25 кг зам  ПОКОМ</v>
          </cell>
          <cell r="F309">
            <v>731</v>
          </cell>
        </row>
        <row r="310">
          <cell r="A310" t="str">
            <v>Круггетсы сочные ТМ Горячая штучка ТС Круггетсы 0,25 кг зам  ПОКОМ</v>
          </cell>
          <cell r="D310">
            <v>108</v>
          </cell>
          <cell r="F310">
            <v>824</v>
          </cell>
        </row>
        <row r="311">
          <cell r="A311" t="str">
            <v>Ла Парте с/в "Эликатессе" 0,16 кг.шт.  СПК</v>
          </cell>
          <cell r="D311">
            <v>1</v>
          </cell>
          <cell r="F311">
            <v>1</v>
          </cell>
        </row>
        <row r="312">
          <cell r="A312" t="str">
            <v>Ла Фаворте с/в "Эликатессе" 140 гр.шт.  СПК</v>
          </cell>
          <cell r="D312">
            <v>99</v>
          </cell>
          <cell r="F312">
            <v>124</v>
          </cell>
        </row>
        <row r="313">
          <cell r="A313" t="str">
            <v>Легкий сыр 25% ж 200 г. фасованный "Сыробогатов" (флоупак)  Линия</v>
          </cell>
          <cell r="F313">
            <v>24</v>
          </cell>
        </row>
        <row r="314">
          <cell r="A314" t="str">
            <v>Ливерная Печеночная "Просто выгодно" 0,3 кг.шт.  СПК</v>
          </cell>
          <cell r="D314">
            <v>112</v>
          </cell>
          <cell r="F314">
            <v>112</v>
          </cell>
        </row>
        <row r="315">
          <cell r="A315" t="str">
            <v>Любительская вареная термоус.пак. "Высокий вкус"  СПК</v>
          </cell>
          <cell r="D315">
            <v>250</v>
          </cell>
          <cell r="F315">
            <v>340</v>
          </cell>
        </row>
        <row r="316">
          <cell r="A316" t="str">
            <v>Маасдам сыр плавленый 50% ж, фольга 80г, ТМ Сыробогатов (150 суток)  Линия</v>
          </cell>
          <cell r="F316">
            <v>480</v>
          </cell>
        </row>
        <row r="317">
          <cell r="A317" t="str">
            <v>Маасдам сыр плавленый, ванночка 50%ж, 200 г, ТМ Сыробогатов ( 180 суток)   ЛИНИЯ</v>
          </cell>
          <cell r="F317">
            <v>120</v>
          </cell>
        </row>
        <row r="318">
          <cell r="A318" t="str">
            <v>Маасдам сыр фасованный 45%ж (флоупак), "Сыробогатов" 200г  Линия</v>
          </cell>
          <cell r="F318">
            <v>36</v>
          </cell>
        </row>
        <row r="319">
          <cell r="A319" t="str">
            <v>Маасдам сыр, 45% ж (цилиндр), ТМ Сыробогатов, г. Орёл  Линия</v>
          </cell>
          <cell r="F319">
            <v>31.969000000000001</v>
          </cell>
        </row>
        <row r="320">
          <cell r="A320" t="str">
            <v>Мини-сосиски в тесте "Фрайпики" 1,8кг ВЕС,  ПОКОМ</v>
          </cell>
          <cell r="F320">
            <v>26.7</v>
          </cell>
        </row>
        <row r="321">
          <cell r="A321" t="str">
            <v>Мини-сосиски в тесте "Фрайпики" 3,7кг ВЕС,  ПОКОМ</v>
          </cell>
          <cell r="D321">
            <v>3.7</v>
          </cell>
          <cell r="F321">
            <v>322.30099999999999</v>
          </cell>
        </row>
        <row r="322">
          <cell r="A322" t="str">
            <v>Московская С/К п/с МП в/у г/т  ТАВР</v>
          </cell>
          <cell r="D322">
            <v>2</v>
          </cell>
          <cell r="F322">
            <v>2</v>
          </cell>
        </row>
        <row r="323">
          <cell r="A323" t="str">
            <v>Московская С/К п/с МП в/у порц. нарезка 200 г г/т  ТАВР</v>
          </cell>
          <cell r="D323">
            <v>87</v>
          </cell>
          <cell r="F323">
            <v>87</v>
          </cell>
        </row>
        <row r="324">
          <cell r="A324" t="str">
            <v>Мраморный сыр 45%ж, 180 г, фасованный Сыробогатов   Линия</v>
          </cell>
          <cell r="F324">
            <v>48</v>
          </cell>
        </row>
        <row r="325">
          <cell r="A325" t="str">
            <v>Мраморный сыр фасованный 45%ж, "Сыробогатов" 200г (флоупак)  Линия</v>
          </cell>
          <cell r="F325">
            <v>36</v>
          </cell>
        </row>
        <row r="326">
          <cell r="A326" t="str">
            <v>Наггетсы из печи 0,25кг ТМ Вязанка ТС Няняггетсы Сливушки замор.  ПОКОМ</v>
          </cell>
          <cell r="D326">
            <v>10</v>
          </cell>
          <cell r="F326">
            <v>2054</v>
          </cell>
        </row>
        <row r="327">
          <cell r="A327" t="str">
            <v>Наггетсы Нагетосы Сочная курочка ТМ Горячая штучка 0,25 кг зам  ПОКОМ</v>
          </cell>
          <cell r="D327">
            <v>7</v>
          </cell>
          <cell r="F327">
            <v>2050</v>
          </cell>
        </row>
        <row r="328">
          <cell r="A328" t="str">
            <v>Наггетсы с индейкой 0,25кг ТМ Вязанка ТС Няняггетсы Сливушки НД2 замор.  ПОКОМ</v>
          </cell>
          <cell r="D328">
            <v>12</v>
          </cell>
          <cell r="F328">
            <v>1796</v>
          </cell>
        </row>
        <row r="329">
          <cell r="A329" t="str">
            <v>Наггетсы хрустящие п/ф ВЕС ПОКОМ</v>
          </cell>
          <cell r="D329">
            <v>6</v>
          </cell>
          <cell r="F329">
            <v>433.50099999999998</v>
          </cell>
        </row>
        <row r="330">
          <cell r="A330" t="str">
            <v>Окорок Черный Кабан, 95г (нар), Категории А  Клин</v>
          </cell>
          <cell r="D330">
            <v>42</v>
          </cell>
          <cell r="F330">
            <v>42</v>
          </cell>
        </row>
        <row r="331">
          <cell r="A331" t="str">
            <v>Оригинальная с перцем с/к  СПК</v>
          </cell>
          <cell r="D331">
            <v>713.35</v>
          </cell>
          <cell r="F331">
            <v>1563.35</v>
          </cell>
        </row>
        <row r="332">
          <cell r="A332" t="str">
            <v>Оригинальная с перцем с/к "Сибирский стандарт" 560 гр.шт.  СПК</v>
          </cell>
          <cell r="D332">
            <v>5004</v>
          </cell>
          <cell r="F332">
            <v>5854</v>
          </cell>
        </row>
        <row r="333">
          <cell r="A333" t="str">
            <v>Особая вареная  СПК</v>
          </cell>
          <cell r="D333">
            <v>7</v>
          </cell>
          <cell r="F333">
            <v>7</v>
          </cell>
        </row>
        <row r="334">
          <cell r="A334" t="str">
            <v>Пармезан сыр фасованный 40%ж, "Сыробогатов" 200г (флоупак).   ЛИНИЯ</v>
          </cell>
          <cell r="F334">
            <v>36</v>
          </cell>
        </row>
        <row r="335">
          <cell r="A335" t="str">
            <v>Пельмени Grandmeni со сливочным маслом Горячая штучка 0,75 кг ПОКОМ</v>
          </cell>
          <cell r="D335">
            <v>1</v>
          </cell>
          <cell r="F335">
            <v>597</v>
          </cell>
        </row>
        <row r="336">
          <cell r="A336" t="str">
            <v>Пельмени Бигбули #МЕГАВКУСИЩЕ с сочной грудинкой 0,43 кг  ПОКОМ</v>
          </cell>
          <cell r="D336">
            <v>1</v>
          </cell>
          <cell r="F336">
            <v>133</v>
          </cell>
        </row>
        <row r="337">
          <cell r="A337" t="str">
            <v>Пельмени Бигбули #МЕГАВКУСИЩЕ с сочной грудинкой 0,9 кг  ПОКОМ</v>
          </cell>
          <cell r="D337">
            <v>4</v>
          </cell>
          <cell r="F337">
            <v>685</v>
          </cell>
        </row>
        <row r="338">
          <cell r="A338" t="str">
            <v>Пельмени Бигбули с мясом, Горячая штучка 0,43кг  ПОКОМ</v>
          </cell>
          <cell r="F338">
            <v>94</v>
          </cell>
        </row>
        <row r="339">
          <cell r="A339" t="str">
            <v>Пельмени Бигбули с мясом, Горячая штучка 0,9кг  ПОКОМ</v>
          </cell>
          <cell r="D339">
            <v>170</v>
          </cell>
          <cell r="F339">
            <v>598</v>
          </cell>
        </row>
        <row r="340">
          <cell r="A340" t="str">
            <v>Пельмени Бигбули со сливоч.маслом (Мегамаслище) ТМ БУЛЬМЕНИ сфера 0,43. замор. ПОКОМ</v>
          </cell>
          <cell r="D340">
            <v>4</v>
          </cell>
          <cell r="F340">
            <v>1304</v>
          </cell>
        </row>
        <row r="341">
          <cell r="A341" t="str">
            <v>Пельмени Бигбули со сливочным маслом #МЕГАМАСЛИЩЕ Горячая штучка 0,9 кг  ПОКОМ</v>
          </cell>
          <cell r="D341">
            <v>2</v>
          </cell>
          <cell r="F341">
            <v>271</v>
          </cell>
        </row>
        <row r="342">
          <cell r="A342" t="str">
            <v>Пельмени Бульмени с говядиной и свининой Горячая шт. 0,9 кг  ПОКОМ</v>
          </cell>
          <cell r="D342">
            <v>2376</v>
          </cell>
          <cell r="F342">
            <v>3615</v>
          </cell>
        </row>
        <row r="343">
          <cell r="A343" t="str">
            <v>Пельмени Бульмени с говядиной и свининой Горячая штучка 0,43  ПОКОМ</v>
          </cell>
          <cell r="D343">
            <v>5</v>
          </cell>
          <cell r="F343">
            <v>1018</v>
          </cell>
        </row>
        <row r="344">
          <cell r="A344" t="str">
            <v>Пельмени Бульмени с говядиной и свининой Наваристые Горячая штучка ВЕС  ПОКОМ</v>
          </cell>
          <cell r="D344">
            <v>5</v>
          </cell>
          <cell r="F344">
            <v>1830.021</v>
          </cell>
        </row>
        <row r="345">
          <cell r="A345" t="str">
            <v>Пельмени Бульмени со сливочным маслом Горячая штучка 0,9 кг  ПОКОМ</v>
          </cell>
          <cell r="D345">
            <v>632</v>
          </cell>
          <cell r="F345">
            <v>3636</v>
          </cell>
        </row>
        <row r="346">
          <cell r="A346" t="str">
            <v>Пельмени Бульмени со сливочным маслом ТМ Горячая шт. 0,43 кг  ПОКОМ</v>
          </cell>
          <cell r="D346">
            <v>7</v>
          </cell>
          <cell r="F346">
            <v>1205</v>
          </cell>
        </row>
        <row r="347">
          <cell r="A347" t="str">
            <v>Пельмени Быстромени сфера, ВЕС  ПОКОМ</v>
          </cell>
          <cell r="F347">
            <v>40</v>
          </cell>
        </row>
        <row r="348">
          <cell r="A348" t="str">
            <v>Пельмени Вл.Стандарт с говядиной и свининой шт. 0,8 кг ТМ Владимирский стандарт   ПОКОМ</v>
          </cell>
          <cell r="F348">
            <v>10</v>
          </cell>
        </row>
        <row r="349">
          <cell r="A349" t="str">
            <v>Пельмени Левантские ТМ Особый рецепт 0,8 кг  ПОКОМ</v>
          </cell>
          <cell r="F349">
            <v>44</v>
          </cell>
        </row>
        <row r="350">
          <cell r="A350" t="str">
            <v>Пельмени Мясорубские ТМ Стародворье фоупак равиоли 0,7 кг  ПОКОМ</v>
          </cell>
          <cell r="D350">
            <v>6</v>
          </cell>
          <cell r="F350">
            <v>1587</v>
          </cell>
        </row>
        <row r="351">
          <cell r="A351" t="str">
            <v>Пельмени Отборные из свинины и говядины 0,9 кг ТМ Стародворье ТС Медвежье ушко  ПОКОМ</v>
          </cell>
          <cell r="D351">
            <v>1</v>
          </cell>
          <cell r="F351">
            <v>342</v>
          </cell>
        </row>
        <row r="352">
          <cell r="A352" t="str">
            <v>Пельмени Отборные с говядиной 0,43 кг ТМ Стародворье ТС Медвежье ушко</v>
          </cell>
          <cell r="F352">
            <v>12</v>
          </cell>
        </row>
        <row r="353">
          <cell r="A353" t="str">
            <v>Пельмени Отборные с говядиной 0,9 кг НОВА ТМ Стародворье ТС Медвежье ушко  ПОКОМ</v>
          </cell>
          <cell r="F353">
            <v>33</v>
          </cell>
        </row>
        <row r="354">
          <cell r="A354" t="str">
            <v>Пельмени Отборные с говядиной и свининой 0,43 кг ТМ Стародворье ТС Медвежье ушко</v>
          </cell>
          <cell r="F354">
            <v>4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F355">
            <v>731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D356">
            <v>7</v>
          </cell>
          <cell r="F356">
            <v>899</v>
          </cell>
        </row>
        <row r="357">
          <cell r="A357" t="str">
            <v>Пельмени Сочные сфера 0,9 кг ТМ Стародворье ПОКОМ</v>
          </cell>
          <cell r="F357">
            <v>1164</v>
          </cell>
        </row>
        <row r="358">
          <cell r="A358" t="str">
            <v>Пипперони с/к "Эликатессе" 0,10 кг.шт.  СПК</v>
          </cell>
          <cell r="D358">
            <v>14</v>
          </cell>
          <cell r="F358">
            <v>14</v>
          </cell>
        </row>
        <row r="359">
          <cell r="A359" t="str">
            <v>Пипперони с/к "Эликатессе" 0,20 кг.шт.  СПК</v>
          </cell>
          <cell r="D359">
            <v>2</v>
          </cell>
          <cell r="F359">
            <v>2</v>
          </cell>
        </row>
        <row r="360">
          <cell r="A360" t="str">
            <v>По-Австрийски с/к 260 гр.шт. "Высокий вкус"  СПК</v>
          </cell>
          <cell r="D360">
            <v>174</v>
          </cell>
          <cell r="F360">
            <v>174</v>
          </cell>
        </row>
        <row r="361">
          <cell r="A361" t="str">
            <v>Покровская вареная 0,47 кг шт.  СПК</v>
          </cell>
          <cell r="D361">
            <v>23</v>
          </cell>
          <cell r="F361">
            <v>23</v>
          </cell>
        </row>
        <row r="362">
          <cell r="A362" t="str">
            <v>Пошехонский сыр 45%ж, 200г, фасованный "Сыробогатов" (флоупак)  Линия</v>
          </cell>
          <cell r="F362">
            <v>36</v>
          </cell>
        </row>
        <row r="363">
          <cell r="A363" t="str">
            <v>Праздничная с/к "Сибирский стандарт" 560 гр.шт.  СПК</v>
          </cell>
          <cell r="D363">
            <v>2272</v>
          </cell>
          <cell r="F363">
            <v>2972</v>
          </cell>
        </row>
        <row r="364">
          <cell r="A364" t="str">
            <v>Российский сыр 50% ж, 180 г, фасованный Сыробогатов   Линия</v>
          </cell>
          <cell r="F364">
            <v>84</v>
          </cell>
        </row>
        <row r="365">
          <cell r="A365" t="str">
            <v>С беконом сыр плавленый, ванночка 50% ж, 200г, ТМ Сыробогатов (180 суток)   ЛИНИЯ</v>
          </cell>
          <cell r="F365">
            <v>120</v>
          </cell>
        </row>
        <row r="366">
          <cell r="A366" t="str">
            <v>С ветчиной сыр плавленый 50% ж, фольга 80г, ТМ Сыробогатов (150 суток)  Линия</v>
          </cell>
          <cell r="F366">
            <v>360</v>
          </cell>
        </row>
        <row r="367">
          <cell r="A367" t="str">
            <v>С ветчиной сыр плавленый, ванночка 50% ж, 200 гр, Сыробогатов (180 суток)   ЛИНИЯ</v>
          </cell>
          <cell r="F367">
            <v>120</v>
          </cell>
        </row>
        <row r="368">
          <cell r="A368" t="str">
            <v>С грибами лисичками сыр творожный 55% ж, стаканчик, 140 г "Сыробогатов"  Линия</v>
          </cell>
          <cell r="F368">
            <v>24</v>
          </cell>
        </row>
        <row r="369">
          <cell r="A369" t="str">
            <v>С грибами сыр плавленый 50% ж, фольга 80г, ТМ Сыробогатов (150 суток)  Линия</v>
          </cell>
          <cell r="F369">
            <v>192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120</v>
          </cell>
        </row>
        <row r="371">
          <cell r="A371" t="str">
            <v>С зеленью сыр плавленый, ванночка 50% ж, 200г, ТМ Сыробогатов (180 суток)  Линия</v>
          </cell>
          <cell r="F371">
            <v>120</v>
          </cell>
        </row>
        <row r="372">
          <cell r="A372" t="str">
            <v>С зеленью сыр творожный 55% ж, стаканчик, 140 г, "Сыробогатов"  Линия</v>
          </cell>
          <cell r="F372">
            <v>24</v>
          </cell>
        </row>
        <row r="373">
          <cell r="A373" t="str">
            <v>Салями Трюфель с/в "Эликатессе" 0,16 кг.шт.  СПК</v>
          </cell>
          <cell r="D373">
            <v>120</v>
          </cell>
          <cell r="F373">
            <v>120</v>
          </cell>
        </row>
        <row r="374">
          <cell r="A374" t="str">
            <v>Салями Финская с/к 235 гр.шт. "Высокий вкус"  СПК</v>
          </cell>
          <cell r="D374">
            <v>118</v>
          </cell>
          <cell r="F374">
            <v>118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226.239</v>
          </cell>
          <cell r="F375">
            <v>396.23899999999998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136</v>
          </cell>
          <cell r="F376">
            <v>326</v>
          </cell>
        </row>
        <row r="377">
          <cell r="A377" t="str">
            <v>Сем.трад.Ветчина закусочная МП г/т  ТАВР</v>
          </cell>
          <cell r="D377">
            <v>6</v>
          </cell>
          <cell r="F377">
            <v>6</v>
          </cell>
        </row>
        <row r="378">
          <cell r="A378" t="str">
            <v>Сем.трад.Куринка вареная из мяса птицы 3 с 500 г г/т( D)  ТАВР</v>
          </cell>
          <cell r="D378">
            <v>10</v>
          </cell>
          <cell r="F378">
            <v>10</v>
          </cell>
        </row>
        <row r="379">
          <cell r="A379" t="str">
            <v>Сем.трад.Куринка вареная из мяса птицы 3 с г/т  ТАВР</v>
          </cell>
          <cell r="D379">
            <v>19</v>
          </cell>
          <cell r="F379">
            <v>19</v>
          </cell>
        </row>
        <row r="380">
          <cell r="A380" t="str">
            <v>Сем.трад.Ливерная печеночная МП 300 г г/т (C)  ТАВР</v>
          </cell>
          <cell r="D380">
            <v>86</v>
          </cell>
          <cell r="F380">
            <v>86</v>
          </cell>
        </row>
        <row r="381">
          <cell r="A381" t="str">
            <v>Сем.трад.Сервелат киевский п/к МП в/у г/т (С)  ТАВР</v>
          </cell>
          <cell r="D381">
            <v>10</v>
          </cell>
          <cell r="F381">
            <v>10</v>
          </cell>
        </row>
        <row r="382">
          <cell r="A382" t="str">
            <v>Сем.трад.Сосиски столовые из мяса птицы 3с в/у 600 г г/т  ТАВР</v>
          </cell>
          <cell r="D382">
            <v>21</v>
          </cell>
          <cell r="F382">
            <v>21</v>
          </cell>
        </row>
        <row r="383">
          <cell r="A383" t="str">
            <v>Сем.трад.Сосиски столовые из мяса птицы 3с м/а 1 кг г/т  ТАВР</v>
          </cell>
          <cell r="D383">
            <v>3</v>
          </cell>
          <cell r="F383">
            <v>3</v>
          </cell>
        </row>
        <row r="384">
          <cell r="A384" t="str">
            <v>Сем.трад.Сосиски столовые из мяса птицы 3с м/а 3 кг г/т  ТАВР</v>
          </cell>
          <cell r="D384">
            <v>3</v>
          </cell>
          <cell r="F384">
            <v>3</v>
          </cell>
        </row>
        <row r="385">
          <cell r="A385" t="str">
            <v>Сем.трад.Экстра вареная из мяса птицы 3 с(обол.сонет) г/т  ТАВР</v>
          </cell>
          <cell r="D385">
            <v>6</v>
          </cell>
          <cell r="F385">
            <v>6</v>
          </cell>
        </row>
        <row r="386">
          <cell r="A386" t="str">
            <v>Семейная с чесночком вареная (СПК+СКМ)  СПК</v>
          </cell>
          <cell r="D386">
            <v>1039</v>
          </cell>
          <cell r="F386">
            <v>1039</v>
          </cell>
        </row>
        <row r="387">
          <cell r="A387" t="str">
            <v>Семейная с чесночком Экстра вареная  СПК</v>
          </cell>
          <cell r="D387">
            <v>102.5</v>
          </cell>
          <cell r="F387">
            <v>102.5</v>
          </cell>
        </row>
        <row r="388">
          <cell r="A388" t="str">
            <v>Семейная с чесночком Экстра вареная 0,5 кг.шт.  СПК</v>
          </cell>
          <cell r="D388">
            <v>6</v>
          </cell>
          <cell r="F388">
            <v>6</v>
          </cell>
        </row>
        <row r="389">
          <cell r="A389" t="str">
            <v>Сервелат мелкозернистый в/к 0,5 кг.шт. термоус.пак. "Высокий вкус"  СПК</v>
          </cell>
          <cell r="D389">
            <v>42</v>
          </cell>
          <cell r="F389">
            <v>42</v>
          </cell>
        </row>
        <row r="390">
          <cell r="A390" t="str">
            <v>Сервелат Финский в/к 0,38 кг.шт. термофор.пак.  СПК</v>
          </cell>
          <cell r="D390">
            <v>50</v>
          </cell>
          <cell r="F390">
            <v>50</v>
          </cell>
        </row>
        <row r="391">
          <cell r="A391" t="str">
            <v>Сервелат Фирменный в/к 0,10 кг.шт. нарезка (лоток с ср.защ.атм.)  СПК</v>
          </cell>
          <cell r="D391">
            <v>23</v>
          </cell>
          <cell r="F391">
            <v>23</v>
          </cell>
        </row>
        <row r="392">
          <cell r="A392" t="str">
            <v>Сибирская особая с/к 0,10 кг.шт. нарезка (лоток с ср.защ.атм.)  СПК</v>
          </cell>
          <cell r="D392">
            <v>215</v>
          </cell>
          <cell r="F392">
            <v>215</v>
          </cell>
        </row>
        <row r="393">
          <cell r="A393" t="str">
            <v>Сибирская особая с/к 0,235 кг шт.  СПК</v>
          </cell>
          <cell r="D393">
            <v>284</v>
          </cell>
          <cell r="F393">
            <v>284</v>
          </cell>
        </row>
        <row r="394">
          <cell r="A394" t="str">
            <v>Славянская п/к 0,38 кг шт.термофор.пак.  СПК</v>
          </cell>
          <cell r="D394">
            <v>8</v>
          </cell>
          <cell r="F394">
            <v>8</v>
          </cell>
        </row>
        <row r="395">
          <cell r="A395" t="str">
            <v>Сливочный плавленый продукт 60% ж, 180 г, ТМ Свежая марка  Линия</v>
          </cell>
          <cell r="F395">
            <v>180</v>
          </cell>
        </row>
        <row r="396">
          <cell r="A396" t="str">
            <v>Сливочный сыр 50%ж, 180г. фасованный "Сыробогатов"  Линия</v>
          </cell>
          <cell r="F396">
            <v>48</v>
          </cell>
        </row>
        <row r="397">
          <cell r="A397" t="str">
            <v>Сливочный сыр плав, 200г, ванночка, 50%ж, ТМ Сыробогатов (180 суток)  Линия</v>
          </cell>
          <cell r="F397">
            <v>240</v>
          </cell>
        </row>
        <row r="398">
          <cell r="A398" t="str">
            <v>Сливочный сыр плавленый 50% ж, фольга 80г, ТМ Сыробогатов (150 суток)  Линия</v>
          </cell>
          <cell r="F398">
            <v>960</v>
          </cell>
        </row>
        <row r="399">
          <cell r="A399" t="str">
            <v>Сливочный сыр плавленый, ванночка 50%ж, 400г, Сыробогатов (180 суток)  Линия</v>
          </cell>
          <cell r="F399">
            <v>32</v>
          </cell>
        </row>
        <row r="400">
          <cell r="A400" t="str">
            <v>Сливочный сыр творожный 65% ж, стаканчик, 140 г, "Сыробогатов"  Линия</v>
          </cell>
          <cell r="F400">
            <v>36</v>
          </cell>
        </row>
        <row r="401">
          <cell r="A401" t="str">
            <v>Сливочный сыр фасованный 50%ж, "Сыробогатов" 200г (флоупак)  Линия</v>
          </cell>
          <cell r="F401">
            <v>36</v>
          </cell>
        </row>
        <row r="402">
          <cell r="A402" t="str">
            <v>Сметанковый сыр 50% ж, 180 г, фасованный Сыробогатов   Линия</v>
          </cell>
          <cell r="F402">
            <v>48</v>
          </cell>
        </row>
        <row r="403">
          <cell r="A403" t="str">
            <v>Сметанковый сыр 50%ж, 200г, фасованный "Сыробогатов" (флоупак)  Линия</v>
          </cell>
          <cell r="F403">
            <v>36</v>
          </cell>
        </row>
        <row r="404">
          <cell r="A404" t="str">
            <v>Снеки  ЖАР-мени ВЕС. рубленые в тесте замор.  ПОКОМ</v>
          </cell>
          <cell r="F404">
            <v>272.2</v>
          </cell>
        </row>
        <row r="405">
          <cell r="A405" t="str">
            <v>Со вкусом ветчины плавленый продукт 55% ж, 180 г ТМ Свежая марка  Линия</v>
          </cell>
          <cell r="F405">
            <v>120</v>
          </cell>
        </row>
        <row r="406">
          <cell r="A406" t="str">
            <v>Со вкусом грибов плавленый продукт 55% ж, 180 г ТМ Свежая марка  Линия</v>
          </cell>
          <cell r="F406">
            <v>120</v>
          </cell>
        </row>
        <row r="407">
          <cell r="A407" t="str">
            <v>СОС МОЛОЧНЫЕ 470Г МГА МЯСН. ПРОД.КАТ.Б  Клин</v>
          </cell>
          <cell r="D407">
            <v>12</v>
          </cell>
          <cell r="F407">
            <v>12</v>
          </cell>
        </row>
        <row r="408">
          <cell r="A408" t="str">
            <v>Сосиски "Баварские" 0,36 кг.шт. вак.упак.  СПК</v>
          </cell>
          <cell r="D408">
            <v>26</v>
          </cell>
          <cell r="F408">
            <v>26</v>
          </cell>
        </row>
        <row r="409">
          <cell r="A409" t="str">
            <v>Сосиски "БОЛЬШАЯ сосиска" "Сибирский стандарт" (лоток с ср.защ.атм.)  СПК</v>
          </cell>
          <cell r="D409">
            <v>753</v>
          </cell>
          <cell r="F409">
            <v>953</v>
          </cell>
        </row>
        <row r="410">
          <cell r="A410" t="str">
            <v>Сосиски "Молочные" 0,36 кг.шт. вак.упак.  СПК</v>
          </cell>
          <cell r="D410">
            <v>32</v>
          </cell>
          <cell r="F410">
            <v>32</v>
          </cell>
        </row>
        <row r="411">
          <cell r="A411" t="str">
            <v>Сосиски итальянские с сыром пармезан МСП в/у 350 г/т  ТАВР</v>
          </cell>
          <cell r="D411">
            <v>3</v>
          </cell>
          <cell r="F411">
            <v>3</v>
          </cell>
        </row>
        <row r="412">
          <cell r="A412" t="str">
            <v>Сосиски Мусульманские "Просто выгодно" (в ср.защ.атм.)  СПК</v>
          </cell>
          <cell r="D412">
            <v>65</v>
          </cell>
          <cell r="F412">
            <v>135</v>
          </cell>
        </row>
        <row r="413">
          <cell r="A413" t="str">
            <v>Сосиски Оригинальные ТМ Стародворье  0,33 кг.  ПОКОМ</v>
          </cell>
          <cell r="F413">
            <v>19</v>
          </cell>
        </row>
        <row r="414">
          <cell r="A414" t="str">
            <v>Сосиски с сыром  Пармезан  МСП в/у 600 г г/т  ТАВР</v>
          </cell>
          <cell r="D414">
            <v>34</v>
          </cell>
          <cell r="F414">
            <v>34</v>
          </cell>
        </row>
        <row r="415">
          <cell r="A415" t="str">
            <v>Сосиски Сливушки #нежнушки ТМ Вязанка  0,33 кг.  ПОКОМ</v>
          </cell>
          <cell r="F415">
            <v>17</v>
          </cell>
        </row>
        <row r="416">
          <cell r="A416" t="str">
            <v>Сосиски Хот-дог ВЕС (лоток с ср.защ.атм.)   СПК</v>
          </cell>
          <cell r="D416">
            <v>1</v>
          </cell>
          <cell r="F416">
            <v>1</v>
          </cell>
        </row>
        <row r="417">
          <cell r="A417" t="str">
            <v>Сыр Папа Может Гауда  45% 200гр     Останкино</v>
          </cell>
          <cell r="D417">
            <v>522</v>
          </cell>
          <cell r="F417">
            <v>522</v>
          </cell>
        </row>
        <row r="418">
          <cell r="A418" t="str">
            <v>Сыр Папа Может Гауда  45% вес     Останкино</v>
          </cell>
          <cell r="D418">
            <v>48</v>
          </cell>
          <cell r="F418">
            <v>48</v>
          </cell>
        </row>
        <row r="419">
          <cell r="A419" t="str">
            <v>Сыр Папа Может Гауда 48%, нарез, 125г (9 шт)  Останкино</v>
          </cell>
          <cell r="D419">
            <v>38</v>
          </cell>
          <cell r="F419">
            <v>38</v>
          </cell>
        </row>
        <row r="420">
          <cell r="A420" t="str">
            <v>Сыр Папа Может Голландский  45% 200гр     Останкино</v>
          </cell>
          <cell r="D420">
            <v>860</v>
          </cell>
          <cell r="F420">
            <v>860</v>
          </cell>
        </row>
        <row r="421">
          <cell r="A421" t="str">
            <v>Сыр Папа Может Голландский  45% вес      Останкино</v>
          </cell>
          <cell r="D421">
            <v>86</v>
          </cell>
          <cell r="F421">
            <v>86</v>
          </cell>
        </row>
        <row r="422">
          <cell r="A422" t="str">
            <v>Сыр Папа Может Голландский 45%, нарез, 125г (9 шт)  Останкино</v>
          </cell>
          <cell r="D422">
            <v>54</v>
          </cell>
          <cell r="F422">
            <v>54</v>
          </cell>
        </row>
        <row r="423">
          <cell r="A423" t="str">
            <v>Сыр Папа Может Министерский 45% 200г  Останкино</v>
          </cell>
          <cell r="D423">
            <v>17</v>
          </cell>
          <cell r="F423">
            <v>17</v>
          </cell>
        </row>
        <row r="424">
          <cell r="A424" t="str">
            <v>Сыр Папа Может Министерский 50%, нарезка 125г  Останкино</v>
          </cell>
          <cell r="D424">
            <v>1</v>
          </cell>
          <cell r="F424">
            <v>1</v>
          </cell>
        </row>
        <row r="425">
          <cell r="A425" t="str">
            <v>Сыр Папа Может Папин завтрак 45%, нарезка 125г  Останкино</v>
          </cell>
          <cell r="D425">
            <v>3</v>
          </cell>
          <cell r="F425">
            <v>3</v>
          </cell>
        </row>
        <row r="426">
          <cell r="A426" t="str">
            <v>Сыр Папа Может Папин Завтрак 50% 200г  Останкино</v>
          </cell>
          <cell r="D426">
            <v>31</v>
          </cell>
          <cell r="F426">
            <v>31</v>
          </cell>
        </row>
        <row r="427">
          <cell r="A427" t="str">
            <v>Сыр Папа Может Российский  50% 200гр    Останкино</v>
          </cell>
          <cell r="D427">
            <v>1050</v>
          </cell>
          <cell r="F427">
            <v>1050</v>
          </cell>
        </row>
        <row r="428">
          <cell r="A428" t="str">
            <v>Сыр Папа Может Российский  50% вес    Останкино</v>
          </cell>
          <cell r="D428">
            <v>217.5</v>
          </cell>
          <cell r="F428">
            <v>217.5</v>
          </cell>
        </row>
        <row r="429">
          <cell r="A429" t="str">
            <v>Сыр Папа Может Российский 50%, нарезка 125г  Останкино</v>
          </cell>
          <cell r="D429">
            <v>249</v>
          </cell>
          <cell r="F429">
            <v>249</v>
          </cell>
        </row>
        <row r="430">
          <cell r="A430" t="str">
            <v>Сыр Папа Может Сливочный со вкусом.топл.молока 50% вес (=3,5кг)  Останкино</v>
          </cell>
          <cell r="D430">
            <v>197</v>
          </cell>
          <cell r="F430">
            <v>197</v>
          </cell>
        </row>
        <row r="431">
          <cell r="A431" t="str">
            <v>Сыр Папа Может Тильзитер   45% 200гр     Останкино</v>
          </cell>
          <cell r="D431">
            <v>596</v>
          </cell>
          <cell r="F431">
            <v>596</v>
          </cell>
        </row>
        <row r="432">
          <cell r="A432" t="str">
            <v>Сыр Папа Может Тильзитер   45% вес      Останкино</v>
          </cell>
          <cell r="D432">
            <v>103.5</v>
          </cell>
          <cell r="F432">
            <v>105.51</v>
          </cell>
        </row>
        <row r="433">
          <cell r="A433" t="str">
            <v>Сыр Папа Может Тильзитер 50%, нарезка 125г  Останкино</v>
          </cell>
          <cell r="D433">
            <v>17</v>
          </cell>
          <cell r="F433">
            <v>17</v>
          </cell>
        </row>
        <row r="434">
          <cell r="A434" t="str">
            <v>Сыр Папа Может Эдам 45% вес (=3,5кг)  Останкино</v>
          </cell>
          <cell r="D434">
            <v>31.5</v>
          </cell>
          <cell r="F434">
            <v>31.5</v>
          </cell>
        </row>
        <row r="435">
          <cell r="A435" t="str">
            <v>Сыр Плавл. Сливочный 55% 190гр  Останкино</v>
          </cell>
          <cell r="D435">
            <v>103</v>
          </cell>
          <cell r="F435">
            <v>103</v>
          </cell>
        </row>
        <row r="436">
          <cell r="A436" t="str">
            <v>Сыч/Прод Коровино Российский 50% 200г НОВАЯ СЗМЖ  ОСТАНКИНО</v>
          </cell>
          <cell r="D436">
            <v>143</v>
          </cell>
          <cell r="F436">
            <v>143</v>
          </cell>
        </row>
        <row r="437">
          <cell r="A437" t="str">
            <v>Сыч/Прод Коровино Российский Оригин 50% ВЕС НОВАЯ (5 кг)  ОСТАНКИНО</v>
          </cell>
          <cell r="D437">
            <v>10</v>
          </cell>
          <cell r="F437">
            <v>10</v>
          </cell>
        </row>
        <row r="438">
          <cell r="A438" t="str">
            <v>Сыч/Прод Коровино Тильзитер 50% 200г НОВАЯ СЗМЖ  ОСТАНКИНО</v>
          </cell>
          <cell r="D438">
            <v>147</v>
          </cell>
          <cell r="F438">
            <v>147</v>
          </cell>
        </row>
        <row r="439">
          <cell r="A439" t="str">
            <v>Сыч/Прод Коровино Тильзитер Оригин 50% ВЕС НОВАЯ (5 кг брус) СЗМЖ  ОСТАНКИНО</v>
          </cell>
          <cell r="D439">
            <v>494</v>
          </cell>
          <cell r="F439">
            <v>494</v>
          </cell>
        </row>
        <row r="440">
          <cell r="A440" t="str">
            <v>Тавровская с натуральными сливками 3 с 0,5 кг г/т  ТАВР</v>
          </cell>
          <cell r="D440">
            <v>5</v>
          </cell>
          <cell r="F440">
            <v>5</v>
          </cell>
        </row>
        <row r="441">
          <cell r="A441" t="str">
            <v>Тильзитер сыр 45%ж, 180 г, фасованный Сыробогатов   Линия</v>
          </cell>
          <cell r="F441">
            <v>60</v>
          </cell>
        </row>
        <row r="442">
          <cell r="A442" t="str">
            <v>Торо Неро с/в "Эликатессе" 140 гр.шт.  СПК</v>
          </cell>
          <cell r="D442">
            <v>65</v>
          </cell>
          <cell r="F442">
            <v>65</v>
          </cell>
        </row>
        <row r="443">
          <cell r="A443" t="str">
            <v>У_092  Сосиски Баварские с сыром,  0.42кг,ПОКОМ</v>
          </cell>
          <cell r="F443">
            <v>16</v>
          </cell>
        </row>
        <row r="444">
          <cell r="A444" t="str">
            <v>Уши свиные копченые к пиву 0,15кг нар. д/ф шт.  СПК</v>
          </cell>
          <cell r="D444">
            <v>56</v>
          </cell>
          <cell r="F444">
            <v>56</v>
          </cell>
        </row>
        <row r="445">
          <cell r="A445" t="str">
            <v>Фестивальная с/к 0,10 кг.шт. нарезка (лоток с ср.защ.атм.)  СПК</v>
          </cell>
          <cell r="D445">
            <v>278</v>
          </cell>
          <cell r="F445">
            <v>278</v>
          </cell>
        </row>
        <row r="446">
          <cell r="A446" t="str">
            <v>Фестивальная с/к 0,235 кг.шт.  СПК</v>
          </cell>
          <cell r="D446">
            <v>770</v>
          </cell>
          <cell r="F446">
            <v>770</v>
          </cell>
        </row>
        <row r="447">
          <cell r="A447" t="str">
            <v>Фиетта классическая плавленый продукт, 55% ж, ТМ Сыробогатов, 200 г (ванночка)  Линия</v>
          </cell>
          <cell r="F447">
            <v>60</v>
          </cell>
        </row>
        <row r="448">
          <cell r="A448" t="str">
            <v>Фрай-пицца с ветчиной и грибами 3,0 кг. ВЕС.  ПОКОМ</v>
          </cell>
          <cell r="D448">
            <v>3</v>
          </cell>
          <cell r="F448">
            <v>182.404</v>
          </cell>
        </row>
        <row r="449">
          <cell r="A449" t="str">
            <v>Фуэт с/в "Эликатессе" 160 гр.шт.  СПК</v>
          </cell>
          <cell r="D449">
            <v>134</v>
          </cell>
          <cell r="F449">
            <v>134</v>
          </cell>
        </row>
        <row r="450">
          <cell r="A450" t="str">
            <v>Хинкали Классические хинкали ВЕС,  ПОКОМ</v>
          </cell>
          <cell r="F450">
            <v>175.5</v>
          </cell>
        </row>
        <row r="451">
          <cell r="A451" t="str">
            <v>Хотстеры ТМ Горячая штучка ТС Хотстеры 0,25 кг зам  ПОКОМ</v>
          </cell>
          <cell r="D451">
            <v>10</v>
          </cell>
          <cell r="F451">
            <v>1680</v>
          </cell>
        </row>
        <row r="452">
          <cell r="A452" t="str">
            <v>Хрустящие крылышки острые к пиву ТМ Горячая штучка 0,3кг зам  ПОКОМ</v>
          </cell>
          <cell r="F452">
            <v>141</v>
          </cell>
        </row>
        <row r="453">
          <cell r="A453" t="str">
            <v>Хрустящие крылышки ТМ Горячая штучка 0,3 кг зам  ПОКОМ</v>
          </cell>
          <cell r="F453">
            <v>151</v>
          </cell>
        </row>
        <row r="454">
          <cell r="A454" t="str">
            <v>Хрустящие крылышки. В панировке куриные жареные.ВЕС  ПОКОМ</v>
          </cell>
          <cell r="F454">
            <v>73.7</v>
          </cell>
        </row>
        <row r="455">
          <cell r="A455" t="str">
            <v>Чебупай сочное яблоко ТМ Горячая штучка 0,2 кг зам.  ПОКОМ</v>
          </cell>
          <cell r="F455">
            <v>157</v>
          </cell>
        </row>
        <row r="456">
          <cell r="A456" t="str">
            <v>Чебупай спелая вишня ТМ Горячая штучка 0,2 кг зам.  ПОКОМ</v>
          </cell>
          <cell r="F456">
            <v>316</v>
          </cell>
        </row>
        <row r="457">
          <cell r="A457" t="str">
            <v>Чебупели Курочка гриль ТМ Горячая штучка, 0,3 кг зам  ПОКОМ</v>
          </cell>
          <cell r="F457">
            <v>549</v>
          </cell>
        </row>
        <row r="458">
          <cell r="A458" t="str">
            <v>Чебупицца курочка по-итальянски Горячая штучка 0,25 кг зам  ПОКОМ</v>
          </cell>
          <cell r="D458">
            <v>920</v>
          </cell>
          <cell r="F458">
            <v>2710</v>
          </cell>
        </row>
        <row r="459">
          <cell r="A459" t="str">
            <v>Чебупицца Пепперони ТМ Горячая штучка ТС Чебупицца 0.25кг зам  ПОКОМ</v>
          </cell>
          <cell r="D459">
            <v>793</v>
          </cell>
          <cell r="F459">
            <v>2892</v>
          </cell>
        </row>
        <row r="460">
          <cell r="A460" t="str">
            <v>Чебуреки Мясные вес 2,7  ПОКОМ</v>
          </cell>
          <cell r="F460">
            <v>189</v>
          </cell>
        </row>
        <row r="461">
          <cell r="A461" t="str">
            <v>Чебуреки с мясом, грибами и картофелем. ВЕС  ПОКОМ</v>
          </cell>
          <cell r="F461">
            <v>2.7</v>
          </cell>
        </row>
        <row r="462">
          <cell r="A462" t="str">
            <v>Чебуреки сочные, ВЕС, куриные жарен. зам  ПОКОМ</v>
          </cell>
          <cell r="F462">
            <v>555.44100000000003</v>
          </cell>
        </row>
        <row r="463">
          <cell r="A463" t="str">
            <v>Чоризо с/к "Эликатессе" 0,20 кг.шт.  СПК</v>
          </cell>
          <cell r="D463">
            <v>2</v>
          </cell>
          <cell r="F463">
            <v>2</v>
          </cell>
        </row>
        <row r="464">
          <cell r="A464" t="str">
            <v>ШЕЙКА С/К НАРЕЗ. 95ГР МГА МЯСН.ПРОД.КАТ.А ЧК  Клин</v>
          </cell>
          <cell r="D464">
            <v>5</v>
          </cell>
          <cell r="F464">
            <v>5</v>
          </cell>
        </row>
        <row r="465">
          <cell r="A465" t="str">
            <v>Шпикачки Русские (черева) (в ср.защ.атм.) "Высокий вкус"  СПК</v>
          </cell>
          <cell r="D465">
            <v>157</v>
          </cell>
          <cell r="F465">
            <v>157</v>
          </cell>
        </row>
        <row r="466">
          <cell r="A466" t="str">
            <v>Эдам сыр фасованный 45% ж, "Сыробогатов" 180г (флоупак)  Линия</v>
          </cell>
          <cell r="F466">
            <v>36</v>
          </cell>
        </row>
        <row r="467">
          <cell r="A467" t="str">
            <v>Эдам сыр, 45% ж (брус), ТМ Сыробогатов, г. Орёл  Линия</v>
          </cell>
          <cell r="F467">
            <v>16.149999999999999</v>
          </cell>
        </row>
        <row r="468">
          <cell r="A468" t="str">
            <v>Эликапреза с/в "Эликатессе" 0,10 кг.шт. нарезка (лоток с ср.защ.атм.)  СПК</v>
          </cell>
          <cell r="D468">
            <v>212</v>
          </cell>
          <cell r="F468">
            <v>212</v>
          </cell>
        </row>
        <row r="469">
          <cell r="A469" t="str">
            <v>Юбилейная с/к 0,10 кг.шт. нарезка (лоток с ср.защ.атм.)  СПК</v>
          </cell>
          <cell r="D469">
            <v>106</v>
          </cell>
          <cell r="F469">
            <v>106</v>
          </cell>
        </row>
        <row r="470">
          <cell r="A470" t="str">
            <v>Юбилейная с/к 0,235 кг.шт.  СПК</v>
          </cell>
          <cell r="D470">
            <v>1432</v>
          </cell>
          <cell r="F470">
            <v>1432</v>
          </cell>
        </row>
        <row r="471">
          <cell r="A471" t="str">
            <v>Янтарь сыр плавленый 50% ж, фольга 80г, ТМ Сыробогатов (150 суток)   Линия</v>
          </cell>
          <cell r="F471">
            <v>240</v>
          </cell>
        </row>
        <row r="472">
          <cell r="A472" t="str">
            <v>Янтарь сыр плавленый, ванночка 45% ж, 200 г, ТМ Сыробогатов   ЛИНИЯ</v>
          </cell>
          <cell r="F472">
            <v>120</v>
          </cell>
        </row>
        <row r="473">
          <cell r="A473" t="str">
            <v>Янтарь сыр плавленый, ванночка 45% ж, 400 г, ТМ Сыробогатов  Линия</v>
          </cell>
          <cell r="F473">
            <v>32</v>
          </cell>
        </row>
        <row r="474">
          <cell r="A474" t="str">
            <v>Итого</v>
          </cell>
          <cell r="D474">
            <v>149583.78200000001</v>
          </cell>
          <cell r="F474">
            <v>331089.05599999998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28.07.2023 - 04.08.2023</v>
          </cell>
        </row>
        <row r="2">
          <cell r="M2">
            <v>1</v>
          </cell>
          <cell r="N2">
            <v>2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06,08,</v>
          </cell>
          <cell r="L4" t="str">
            <v>08,08,</v>
          </cell>
          <cell r="M4" t="str">
            <v>10,08,</v>
          </cell>
          <cell r="N4" t="str">
            <v>11,08,</v>
          </cell>
          <cell r="S4" t="str">
            <v>об</v>
          </cell>
          <cell r="X4" t="str">
            <v>21,07,</v>
          </cell>
          <cell r="Y4" t="str">
            <v>28,07,</v>
          </cell>
          <cell r="Z4" t="str">
            <v>04,08,</v>
          </cell>
        </row>
        <row r="5">
          <cell r="E5">
            <v>87363.055000000008</v>
          </cell>
          <cell r="F5">
            <v>90101.659000000014</v>
          </cell>
          <cell r="I5">
            <v>88190.06700000001</v>
          </cell>
          <cell r="J5">
            <v>-827.01200000000006</v>
          </cell>
          <cell r="K5">
            <v>17730</v>
          </cell>
          <cell r="L5">
            <v>12560</v>
          </cell>
          <cell r="M5">
            <v>8550</v>
          </cell>
          <cell r="N5">
            <v>14450</v>
          </cell>
          <cell r="O5">
            <v>0</v>
          </cell>
          <cell r="P5">
            <v>0</v>
          </cell>
          <cell r="Q5">
            <v>0</v>
          </cell>
          <cell r="R5">
            <v>17472.610999999997</v>
          </cell>
          <cell r="S5">
            <v>23000</v>
          </cell>
          <cell r="V5">
            <v>0</v>
          </cell>
          <cell r="W5">
            <v>0</v>
          </cell>
          <cell r="X5">
            <v>18076.471000000001</v>
          </cell>
          <cell r="Y5">
            <v>18859.278800000007</v>
          </cell>
          <cell r="Z5">
            <v>20946.256000000005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296</v>
          </cell>
          <cell r="D6">
            <v>333</v>
          </cell>
          <cell r="E6">
            <v>235</v>
          </cell>
          <cell r="F6">
            <v>383</v>
          </cell>
          <cell r="G6">
            <v>0.4</v>
          </cell>
          <cell r="H6">
            <v>60</v>
          </cell>
          <cell r="I6">
            <v>241</v>
          </cell>
          <cell r="J6">
            <v>-6</v>
          </cell>
          <cell r="K6">
            <v>0</v>
          </cell>
          <cell r="L6">
            <v>80</v>
          </cell>
          <cell r="R6">
            <v>47</v>
          </cell>
          <cell r="S6">
            <v>0</v>
          </cell>
          <cell r="T6">
            <v>9.8510638297872344</v>
          </cell>
          <cell r="U6">
            <v>8.1489361702127656</v>
          </cell>
          <cell r="X6">
            <v>71.599999999999994</v>
          </cell>
          <cell r="Y6">
            <v>67.400000000000006</v>
          </cell>
          <cell r="Z6">
            <v>38</v>
          </cell>
          <cell r="AA6">
            <v>0</v>
          </cell>
          <cell r="AB6" t="str">
            <v>скидка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91.748999999999995</v>
          </cell>
          <cell r="D7">
            <v>7.5229999999999997</v>
          </cell>
          <cell r="E7">
            <v>40.085999999999999</v>
          </cell>
          <cell r="F7">
            <v>55.417999999999999</v>
          </cell>
          <cell r="G7">
            <v>1</v>
          </cell>
          <cell r="H7">
            <v>60</v>
          </cell>
          <cell r="I7">
            <v>45.45</v>
          </cell>
          <cell r="J7">
            <v>-5.3640000000000043</v>
          </cell>
          <cell r="K7">
            <v>0</v>
          </cell>
          <cell r="L7">
            <v>30</v>
          </cell>
          <cell r="R7">
            <v>8.017199999999999</v>
          </cell>
          <cell r="S7">
            <v>0</v>
          </cell>
          <cell r="T7">
            <v>10.65434316220127</v>
          </cell>
          <cell r="U7">
            <v>6.912388365015218</v>
          </cell>
          <cell r="X7">
            <v>4.5388000000000002</v>
          </cell>
          <cell r="Y7">
            <v>12.010999999999999</v>
          </cell>
          <cell r="Z7">
            <v>4.6639999999999997</v>
          </cell>
          <cell r="AA7">
            <v>0</v>
          </cell>
          <cell r="AB7">
            <v>0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2282.8020000000001</v>
          </cell>
          <cell r="D8">
            <v>4426.7719999999999</v>
          </cell>
          <cell r="E8">
            <v>2379.8919999999998</v>
          </cell>
          <cell r="F8">
            <v>4278.1360000000004</v>
          </cell>
          <cell r="G8">
            <v>1</v>
          </cell>
          <cell r="H8">
            <v>45</v>
          </cell>
          <cell r="I8">
            <v>2360.1999999999998</v>
          </cell>
          <cell r="J8">
            <v>19.692000000000007</v>
          </cell>
          <cell r="K8">
            <v>500</v>
          </cell>
          <cell r="L8">
            <v>0</v>
          </cell>
          <cell r="R8">
            <v>475.97839999999997</v>
          </cell>
          <cell r="S8">
            <v>0</v>
          </cell>
          <cell r="T8">
            <v>10.038556371465598</v>
          </cell>
          <cell r="U8">
            <v>8.9880885351099984</v>
          </cell>
          <cell r="X8">
            <v>663.37400000000002</v>
          </cell>
          <cell r="Y8">
            <v>680.68860000000006</v>
          </cell>
          <cell r="Z8">
            <v>498.28800000000001</v>
          </cell>
          <cell r="AA8">
            <v>0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C9">
            <v>1216.8820000000001</v>
          </cell>
          <cell r="D9">
            <v>3646.9720000000002</v>
          </cell>
          <cell r="E9">
            <v>2110.5320000000002</v>
          </cell>
          <cell r="F9">
            <v>2689.31</v>
          </cell>
          <cell r="G9">
            <v>1</v>
          </cell>
          <cell r="H9">
            <v>45</v>
          </cell>
          <cell r="I9">
            <v>2040.7</v>
          </cell>
          <cell r="J9">
            <v>69.832000000000107</v>
          </cell>
          <cell r="K9">
            <v>0</v>
          </cell>
          <cell r="L9">
            <v>0</v>
          </cell>
          <cell r="M9">
            <v>400</v>
          </cell>
          <cell r="N9">
            <v>200</v>
          </cell>
          <cell r="R9">
            <v>422.10640000000001</v>
          </cell>
          <cell r="S9">
            <v>600</v>
          </cell>
          <cell r="T9">
            <v>7.7926086882359513</v>
          </cell>
          <cell r="U9">
            <v>6.3711661325201412</v>
          </cell>
          <cell r="X9">
            <v>455.68999999999994</v>
          </cell>
          <cell r="Y9">
            <v>485.27960000000002</v>
          </cell>
          <cell r="Z9">
            <v>721.904</v>
          </cell>
          <cell r="AA9" t="str">
            <v>м300</v>
          </cell>
          <cell r="AB9" t="str">
            <v>скидка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2250.9479999999999</v>
          </cell>
          <cell r="D10">
            <v>2252.1039999999998</v>
          </cell>
          <cell r="E10">
            <v>2028.6769999999999</v>
          </cell>
          <cell r="F10">
            <v>2436.576</v>
          </cell>
          <cell r="G10">
            <v>1</v>
          </cell>
          <cell r="H10">
            <v>60</v>
          </cell>
          <cell r="I10">
            <v>1966.1</v>
          </cell>
          <cell r="J10">
            <v>62.576999999999998</v>
          </cell>
          <cell r="K10">
            <v>0</v>
          </cell>
          <cell r="L10">
            <v>0</v>
          </cell>
          <cell r="M10">
            <v>450</v>
          </cell>
          <cell r="N10">
            <v>300</v>
          </cell>
          <cell r="R10">
            <v>405.73539999999997</v>
          </cell>
          <cell r="S10">
            <v>750</v>
          </cell>
          <cell r="T10">
            <v>7.8538278888162099</v>
          </cell>
          <cell r="U10">
            <v>6.0053325393840424</v>
          </cell>
          <cell r="X10">
            <v>453.50379999999996</v>
          </cell>
          <cell r="Y10">
            <v>417.53660000000002</v>
          </cell>
          <cell r="Z10">
            <v>544.70600000000002</v>
          </cell>
          <cell r="AA10" t="str">
            <v>м600</v>
          </cell>
          <cell r="AB10" t="e">
            <v>#N/A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109.32599999999999</v>
          </cell>
          <cell r="D11">
            <v>39.057000000000002</v>
          </cell>
          <cell r="E11">
            <v>42.198999999999998</v>
          </cell>
          <cell r="F11">
            <v>78.004999999999995</v>
          </cell>
          <cell r="G11">
            <v>1</v>
          </cell>
          <cell r="H11">
            <v>120</v>
          </cell>
          <cell r="I11">
            <v>36</v>
          </cell>
          <cell r="J11">
            <v>6.1989999999999981</v>
          </cell>
          <cell r="K11">
            <v>50</v>
          </cell>
          <cell r="L11">
            <v>0</v>
          </cell>
          <cell r="R11">
            <v>8.4398</v>
          </cell>
          <cell r="S11">
            <v>0</v>
          </cell>
          <cell r="T11">
            <v>15.166828597834071</v>
          </cell>
          <cell r="U11">
            <v>9.2425175952036778</v>
          </cell>
          <cell r="X11">
            <v>6.2656000000000001</v>
          </cell>
          <cell r="Y11">
            <v>12.8766</v>
          </cell>
          <cell r="Z11">
            <v>6.0739999999999998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518.37599999999998</v>
          </cell>
          <cell r="E12">
            <v>300.19799999999998</v>
          </cell>
          <cell r="G12">
            <v>0</v>
          </cell>
          <cell r="H12" t="e">
            <v>#N/A</v>
          </cell>
          <cell r="I12">
            <v>300</v>
          </cell>
          <cell r="J12">
            <v>0.19799999999997908</v>
          </cell>
          <cell r="K12">
            <v>0</v>
          </cell>
          <cell r="L12">
            <v>0</v>
          </cell>
          <cell r="R12">
            <v>60.039599999999993</v>
          </cell>
          <cell r="S12">
            <v>0</v>
          </cell>
          <cell r="T12">
            <v>0</v>
          </cell>
          <cell r="U12">
            <v>0</v>
          </cell>
          <cell r="X12">
            <v>0</v>
          </cell>
          <cell r="Y12">
            <v>0</v>
          </cell>
          <cell r="Z12">
            <v>300.19799999999998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162.27000000000001</v>
          </cell>
          <cell r="D13">
            <v>95.183000000000007</v>
          </cell>
          <cell r="E13">
            <v>161.46199999999999</v>
          </cell>
          <cell r="F13">
            <v>90.581999999999994</v>
          </cell>
          <cell r="G13">
            <v>1</v>
          </cell>
          <cell r="H13">
            <v>60</v>
          </cell>
          <cell r="I13">
            <v>158.35</v>
          </cell>
          <cell r="J13">
            <v>3.1119999999999948</v>
          </cell>
          <cell r="K13">
            <v>50</v>
          </cell>
          <cell r="L13">
            <v>50</v>
          </cell>
          <cell r="M13">
            <v>40</v>
          </cell>
          <cell r="N13">
            <v>50</v>
          </cell>
          <cell r="R13">
            <v>32.292400000000001</v>
          </cell>
          <cell r="S13">
            <v>90</v>
          </cell>
          <cell r="T13">
            <v>8.6887936480410239</v>
          </cell>
          <cell r="U13">
            <v>2.8050562980763272</v>
          </cell>
          <cell r="X13">
            <v>32.380399999999995</v>
          </cell>
          <cell r="Y13">
            <v>28.0046</v>
          </cell>
          <cell r="Z13">
            <v>38.130000000000003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41</v>
          </cell>
          <cell r="D14">
            <v>164</v>
          </cell>
          <cell r="E14">
            <v>65</v>
          </cell>
          <cell r="F14">
            <v>137</v>
          </cell>
          <cell r="G14">
            <v>0.4</v>
          </cell>
          <cell r="H14" t="e">
            <v>#N/A</v>
          </cell>
          <cell r="I14">
            <v>69</v>
          </cell>
          <cell r="J14">
            <v>-4</v>
          </cell>
          <cell r="K14">
            <v>0</v>
          </cell>
          <cell r="L14">
            <v>0</v>
          </cell>
          <cell r="R14">
            <v>13</v>
          </cell>
          <cell r="S14">
            <v>0</v>
          </cell>
          <cell r="T14">
            <v>10.538461538461538</v>
          </cell>
          <cell r="U14">
            <v>10.538461538461538</v>
          </cell>
          <cell r="X14">
            <v>18.600000000000001</v>
          </cell>
          <cell r="Y14">
            <v>22.6</v>
          </cell>
          <cell r="Z14">
            <v>14</v>
          </cell>
          <cell r="AA14" t="str">
            <v>?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373</v>
          </cell>
          <cell r="D15">
            <v>233.45</v>
          </cell>
          <cell r="E15">
            <v>242.07599999999999</v>
          </cell>
          <cell r="F15">
            <v>353.959</v>
          </cell>
          <cell r="G15">
            <v>1</v>
          </cell>
          <cell r="H15">
            <v>60</v>
          </cell>
          <cell r="I15">
            <v>247.7</v>
          </cell>
          <cell r="J15">
            <v>-5.6239999999999952</v>
          </cell>
          <cell r="K15">
            <v>0</v>
          </cell>
          <cell r="L15">
            <v>0</v>
          </cell>
          <cell r="N15">
            <v>80</v>
          </cell>
          <cell r="R15">
            <v>48.415199999999999</v>
          </cell>
          <cell r="S15">
            <v>80</v>
          </cell>
          <cell r="T15">
            <v>8.9632801269022959</v>
          </cell>
          <cell r="U15">
            <v>7.3109064921760112</v>
          </cell>
          <cell r="X15">
            <v>70.551599999999993</v>
          </cell>
          <cell r="Y15">
            <v>66.2042</v>
          </cell>
          <cell r="Z15">
            <v>71.841999999999999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450.21800000000002</v>
          </cell>
          <cell r="D16">
            <v>922.05100000000004</v>
          </cell>
          <cell r="E16">
            <v>495.93200000000002</v>
          </cell>
          <cell r="F16">
            <v>868.26700000000005</v>
          </cell>
          <cell r="G16">
            <v>1</v>
          </cell>
          <cell r="H16">
            <v>60</v>
          </cell>
          <cell r="I16">
            <v>467.45</v>
          </cell>
          <cell r="J16">
            <v>28.482000000000028</v>
          </cell>
          <cell r="K16">
            <v>0</v>
          </cell>
          <cell r="L16">
            <v>0</v>
          </cell>
          <cell r="N16">
            <v>0</v>
          </cell>
          <cell r="R16">
            <v>99.186400000000006</v>
          </cell>
          <cell r="S16">
            <v>0</v>
          </cell>
          <cell r="T16">
            <v>8.7538916625666428</v>
          </cell>
          <cell r="U16">
            <v>8.7538916625666428</v>
          </cell>
          <cell r="X16">
            <v>126.35920000000002</v>
          </cell>
          <cell r="Y16">
            <v>131.3554</v>
          </cell>
          <cell r="Z16">
            <v>107.791</v>
          </cell>
          <cell r="AA16" t="str">
            <v>м100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671</v>
          </cell>
          <cell r="D17">
            <v>642</v>
          </cell>
          <cell r="E17">
            <v>716</v>
          </cell>
          <cell r="F17">
            <v>569</v>
          </cell>
          <cell r="G17">
            <v>0.25</v>
          </cell>
          <cell r="H17">
            <v>120</v>
          </cell>
          <cell r="I17">
            <v>724</v>
          </cell>
          <cell r="J17">
            <v>-8</v>
          </cell>
          <cell r="K17">
            <v>600</v>
          </cell>
          <cell r="L17">
            <v>0</v>
          </cell>
          <cell r="N17">
            <v>0</v>
          </cell>
          <cell r="R17">
            <v>143.19999999999999</v>
          </cell>
          <cell r="S17">
            <v>0</v>
          </cell>
          <cell r="T17">
            <v>8.1634078212290504</v>
          </cell>
          <cell r="U17">
            <v>3.9734636871508382</v>
          </cell>
          <cell r="X17">
            <v>147.19999999999999</v>
          </cell>
          <cell r="Y17">
            <v>142.6</v>
          </cell>
          <cell r="Z17">
            <v>143</v>
          </cell>
          <cell r="AA17" t="str">
            <v>м-400</v>
          </cell>
          <cell r="AB17" t="e">
            <v>#N/A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101</v>
          </cell>
          <cell r="D18">
            <v>162</v>
          </cell>
          <cell r="E18">
            <v>69</v>
          </cell>
          <cell r="F18">
            <v>192</v>
          </cell>
          <cell r="G18">
            <v>0.15</v>
          </cell>
          <cell r="H18">
            <v>60</v>
          </cell>
          <cell r="I18">
            <v>71</v>
          </cell>
          <cell r="J18">
            <v>-2</v>
          </cell>
          <cell r="K18">
            <v>0</v>
          </cell>
          <cell r="L18">
            <v>0</v>
          </cell>
          <cell r="R18">
            <v>13.8</v>
          </cell>
          <cell r="S18">
            <v>0</v>
          </cell>
          <cell r="T18">
            <v>13.913043478260869</v>
          </cell>
          <cell r="U18">
            <v>13.913043478260869</v>
          </cell>
          <cell r="X18">
            <v>20.8</v>
          </cell>
          <cell r="Y18">
            <v>23</v>
          </cell>
          <cell r="Z18">
            <v>1</v>
          </cell>
          <cell r="AA18">
            <v>0</v>
          </cell>
          <cell r="AB18">
            <v>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96</v>
          </cell>
          <cell r="D19">
            <v>242</v>
          </cell>
          <cell r="E19">
            <v>92</v>
          </cell>
          <cell r="F19">
            <v>244</v>
          </cell>
          <cell r="G19">
            <v>0.15</v>
          </cell>
          <cell r="H19">
            <v>60</v>
          </cell>
          <cell r="I19">
            <v>94</v>
          </cell>
          <cell r="J19">
            <v>-2</v>
          </cell>
          <cell r="K19">
            <v>0</v>
          </cell>
          <cell r="L19">
            <v>0</v>
          </cell>
          <cell r="R19">
            <v>18.399999999999999</v>
          </cell>
          <cell r="S19">
            <v>0</v>
          </cell>
          <cell r="T19">
            <v>13.260869565217392</v>
          </cell>
          <cell r="U19">
            <v>13.260869565217392</v>
          </cell>
          <cell r="X19">
            <v>25.6</v>
          </cell>
          <cell r="Y19">
            <v>30.6</v>
          </cell>
          <cell r="Z19">
            <v>8</v>
          </cell>
          <cell r="AA19" t="str">
            <v>костик</v>
          </cell>
          <cell r="AB19">
            <v>0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79.644000000000005</v>
          </cell>
          <cell r="D20">
            <v>112.724</v>
          </cell>
          <cell r="E20">
            <v>97.36</v>
          </cell>
          <cell r="F20">
            <v>89.006</v>
          </cell>
          <cell r="G20">
            <v>1</v>
          </cell>
          <cell r="H20">
            <v>30</v>
          </cell>
          <cell r="I20">
            <v>99</v>
          </cell>
          <cell r="J20">
            <v>-1.6400000000000006</v>
          </cell>
          <cell r="K20">
            <v>0</v>
          </cell>
          <cell r="L20">
            <v>0</v>
          </cell>
          <cell r="M20">
            <v>50</v>
          </cell>
          <cell r="N20">
            <v>20</v>
          </cell>
          <cell r="R20">
            <v>19.472000000000001</v>
          </cell>
          <cell r="S20">
            <v>70</v>
          </cell>
          <cell r="T20">
            <v>8.1658792111750191</v>
          </cell>
          <cell r="U20">
            <v>4.5709737058340174</v>
          </cell>
          <cell r="X20">
            <v>21.249199999999998</v>
          </cell>
          <cell r="Y20">
            <v>22.4924</v>
          </cell>
          <cell r="Z20">
            <v>50.295000000000002</v>
          </cell>
          <cell r="AA20">
            <v>0</v>
          </cell>
          <cell r="AB20">
            <v>0</v>
          </cell>
        </row>
        <row r="21">
          <cell r="A21" t="str">
            <v>5247 РУССКАЯ ПРЕМИУМ вар б/о мгс_30с ОСТАНКИНО</v>
          </cell>
          <cell r="B21" t="str">
            <v>кг</v>
          </cell>
          <cell r="C21">
            <v>123.989</v>
          </cell>
          <cell r="D21">
            <v>41.55</v>
          </cell>
          <cell r="E21">
            <v>89.731999999999999</v>
          </cell>
          <cell r="F21">
            <v>74.337000000000003</v>
          </cell>
          <cell r="G21">
            <v>1</v>
          </cell>
          <cell r="H21">
            <v>30</v>
          </cell>
          <cell r="I21">
            <v>87</v>
          </cell>
          <cell r="J21">
            <v>2.7319999999999993</v>
          </cell>
          <cell r="K21">
            <v>0</v>
          </cell>
          <cell r="L21">
            <v>0</v>
          </cell>
          <cell r="M21">
            <v>50</v>
          </cell>
          <cell r="N21">
            <v>20</v>
          </cell>
          <cell r="R21">
            <v>17.946400000000001</v>
          </cell>
          <cell r="S21">
            <v>70</v>
          </cell>
          <cell r="T21">
            <v>8.0426715107208118</v>
          </cell>
          <cell r="U21">
            <v>4.1421677885258328</v>
          </cell>
          <cell r="X21">
            <v>25.490600000000001</v>
          </cell>
          <cell r="Y21">
            <v>18.829000000000001</v>
          </cell>
          <cell r="Z21">
            <v>50.975000000000001</v>
          </cell>
          <cell r="AA21">
            <v>0</v>
          </cell>
          <cell r="AB21">
            <v>0</v>
          </cell>
        </row>
        <row r="22">
          <cell r="A22" t="str">
            <v>5336 ОСОБАЯ вар п/о  ОСТАНКИНО</v>
          </cell>
          <cell r="B22" t="str">
            <v>кг</v>
          </cell>
          <cell r="C22">
            <v>69.459999999999994</v>
          </cell>
          <cell r="D22">
            <v>60.029000000000003</v>
          </cell>
          <cell r="E22">
            <v>50.174999999999997</v>
          </cell>
          <cell r="F22">
            <v>79.313999999999993</v>
          </cell>
          <cell r="G22">
            <v>1</v>
          </cell>
          <cell r="H22">
            <v>60</v>
          </cell>
          <cell r="I22">
            <v>47.6</v>
          </cell>
          <cell r="J22">
            <v>2.5749999999999957</v>
          </cell>
          <cell r="K22">
            <v>0</v>
          </cell>
          <cell r="L22">
            <v>0</v>
          </cell>
          <cell r="R22">
            <v>10.035</v>
          </cell>
          <cell r="S22">
            <v>0</v>
          </cell>
          <cell r="T22">
            <v>7.9037369207772787</v>
          </cell>
          <cell r="U22">
            <v>7.9037369207772787</v>
          </cell>
          <cell r="X22">
            <v>13.668199999999999</v>
          </cell>
          <cell r="Y22">
            <v>14.026199999999999</v>
          </cell>
          <cell r="Z22">
            <v>10.013999999999999</v>
          </cell>
          <cell r="AA22">
            <v>0</v>
          </cell>
          <cell r="AB22" t="str">
            <v>скидка</v>
          </cell>
        </row>
        <row r="23">
          <cell r="A23" t="str">
            <v>5337 ОСОБАЯ СО ШПИКОМ вар п/о  ОСТАНКИНО</v>
          </cell>
          <cell r="B23" t="str">
            <v>кг</v>
          </cell>
          <cell r="C23">
            <v>46.820999999999998</v>
          </cell>
          <cell r="D23">
            <v>39.564</v>
          </cell>
          <cell r="E23">
            <v>47.71</v>
          </cell>
          <cell r="F23">
            <v>38.674999999999997</v>
          </cell>
          <cell r="G23">
            <v>1</v>
          </cell>
          <cell r="H23">
            <v>60</v>
          </cell>
          <cell r="I23">
            <v>41.8</v>
          </cell>
          <cell r="J23">
            <v>5.9100000000000037</v>
          </cell>
          <cell r="K23">
            <v>40</v>
          </cell>
          <cell r="L23">
            <v>0</v>
          </cell>
          <cell r="R23">
            <v>9.5419999999999998</v>
          </cell>
          <cell r="S23">
            <v>0</v>
          </cell>
          <cell r="T23">
            <v>8.2451268077971083</v>
          </cell>
          <cell r="U23">
            <v>4.0531335149863761</v>
          </cell>
          <cell r="X23">
            <v>9.2906000000000013</v>
          </cell>
          <cell r="Y23">
            <v>9.5419999999999998</v>
          </cell>
          <cell r="Z23">
            <v>5.8940000000000001</v>
          </cell>
          <cell r="AA23">
            <v>0</v>
          </cell>
          <cell r="AB23">
            <v>0</v>
          </cell>
        </row>
        <row r="24">
          <cell r="A24" t="str">
            <v>5341 СЕРВЕЛАТ ОХОТНИЧИЙ в/к в/у  ОСТАНКИНО</v>
          </cell>
          <cell r="B24" t="str">
            <v>кг</v>
          </cell>
          <cell r="C24">
            <v>333.291</v>
          </cell>
          <cell r="D24">
            <v>304.74200000000002</v>
          </cell>
          <cell r="E24">
            <v>306.19099999999997</v>
          </cell>
          <cell r="F24">
            <v>312.017</v>
          </cell>
          <cell r="G24">
            <v>1</v>
          </cell>
          <cell r="H24">
            <v>45</v>
          </cell>
          <cell r="I24">
            <v>295.887</v>
          </cell>
          <cell r="J24">
            <v>10.303999999999974</v>
          </cell>
          <cell r="K24">
            <v>0</v>
          </cell>
          <cell r="L24">
            <v>100</v>
          </cell>
          <cell r="M24">
            <v>30</v>
          </cell>
          <cell r="N24">
            <v>80</v>
          </cell>
          <cell r="R24">
            <v>61.238199999999992</v>
          </cell>
          <cell r="S24">
            <v>110</v>
          </cell>
          <cell r="T24">
            <v>8.5243687763520182</v>
          </cell>
          <cell r="U24">
            <v>5.095136695722605</v>
          </cell>
          <cell r="X24">
            <v>75.794799999999995</v>
          </cell>
          <cell r="Y24">
            <v>67.970799999999997</v>
          </cell>
          <cell r="Z24">
            <v>91.9</v>
          </cell>
          <cell r="AA24" t="str">
            <v>яб ак ян</v>
          </cell>
          <cell r="AB24" t="str">
            <v>скидка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1029</v>
          </cell>
          <cell r="D25">
            <v>1319</v>
          </cell>
          <cell r="E25">
            <v>1469</v>
          </cell>
          <cell r="F25">
            <v>823</v>
          </cell>
          <cell r="G25">
            <v>0.25</v>
          </cell>
          <cell r="H25">
            <v>120</v>
          </cell>
          <cell r="I25">
            <v>1471</v>
          </cell>
          <cell r="J25">
            <v>-2</v>
          </cell>
          <cell r="K25">
            <v>1200</v>
          </cell>
          <cell r="L25">
            <v>0</v>
          </cell>
          <cell r="N25">
            <v>400</v>
          </cell>
          <cell r="R25">
            <v>293.8</v>
          </cell>
          <cell r="S25">
            <v>400</v>
          </cell>
          <cell r="T25">
            <v>8.2471068754254588</v>
          </cell>
          <cell r="U25">
            <v>2.8012253233492173</v>
          </cell>
          <cell r="X25">
            <v>242.8</v>
          </cell>
          <cell r="Y25">
            <v>260.2</v>
          </cell>
          <cell r="Z25">
            <v>373</v>
          </cell>
          <cell r="AA25" t="str">
            <v>м600</v>
          </cell>
          <cell r="AB25" t="str">
            <v>скидка</v>
          </cell>
        </row>
        <row r="26">
          <cell r="A26" t="str">
            <v>5489 СЕРВЕЛАТ ЗЕРНИСТЫЙ Папа может в/к в/у  ОСТАНКИНО</v>
          </cell>
          <cell r="B26" t="str">
            <v>кг</v>
          </cell>
          <cell r="C26">
            <v>9.7970000000000006</v>
          </cell>
          <cell r="D26">
            <v>64.058999999999997</v>
          </cell>
          <cell r="E26">
            <v>36.908999999999999</v>
          </cell>
          <cell r="F26">
            <v>24.213999999999999</v>
          </cell>
          <cell r="G26">
            <v>1</v>
          </cell>
          <cell r="H26" t="e">
            <v>#N/A</v>
          </cell>
          <cell r="I26">
            <v>46.4</v>
          </cell>
          <cell r="J26">
            <v>-9.4909999999999997</v>
          </cell>
          <cell r="K26">
            <v>10</v>
          </cell>
          <cell r="L26">
            <v>20</v>
          </cell>
          <cell r="N26">
            <v>10</v>
          </cell>
          <cell r="R26">
            <v>7.3818000000000001</v>
          </cell>
          <cell r="S26">
            <v>10</v>
          </cell>
          <cell r="T26">
            <v>8.6989623127150555</v>
          </cell>
          <cell r="U26">
            <v>3.2802297542604784</v>
          </cell>
          <cell r="X26">
            <v>4.0886000000000005</v>
          </cell>
          <cell r="Y26">
            <v>9.4261999999999997</v>
          </cell>
          <cell r="Z26">
            <v>10.464</v>
          </cell>
          <cell r="AA26" t="e">
            <v>#N/A</v>
          </cell>
          <cell r="AB26" t="e">
            <v>#N/A</v>
          </cell>
        </row>
        <row r="27">
          <cell r="A27" t="str">
            <v>5532 СОЧНЫЕ сос п/о мгс 0.45кг 10шт_45с   ОСТАНКИНО</v>
          </cell>
          <cell r="B27" t="str">
            <v>шт</v>
          </cell>
          <cell r="C27">
            <v>4177</v>
          </cell>
          <cell r="D27">
            <v>10293</v>
          </cell>
          <cell r="E27">
            <v>6628</v>
          </cell>
          <cell r="F27">
            <v>7581</v>
          </cell>
          <cell r="G27">
            <v>0.45</v>
          </cell>
          <cell r="H27">
            <v>45</v>
          </cell>
          <cell r="I27">
            <v>6834</v>
          </cell>
          <cell r="J27">
            <v>-206</v>
          </cell>
          <cell r="K27">
            <v>1000</v>
          </cell>
          <cell r="L27">
            <v>1000</v>
          </cell>
          <cell r="N27">
            <v>800</v>
          </cell>
          <cell r="R27">
            <v>1325.6</v>
          </cell>
          <cell r="S27">
            <v>800</v>
          </cell>
          <cell r="T27">
            <v>7.8311707905853956</v>
          </cell>
          <cell r="U27">
            <v>5.7189197344598677</v>
          </cell>
          <cell r="X27">
            <v>1378.2</v>
          </cell>
          <cell r="Y27">
            <v>1482.2</v>
          </cell>
          <cell r="Z27">
            <v>1733</v>
          </cell>
          <cell r="AA27" t="str">
            <v>м600</v>
          </cell>
          <cell r="AB27" t="str">
            <v>скидка</v>
          </cell>
        </row>
        <row r="28">
          <cell r="A28" t="str">
            <v>5544 Сервелат Финский в/к в/у_45с НОВАЯ ОСТАНКИНО</v>
          </cell>
          <cell r="B28" t="str">
            <v>кг</v>
          </cell>
          <cell r="C28">
            <v>966.85199999999998</v>
          </cell>
          <cell r="D28">
            <v>1018.605</v>
          </cell>
          <cell r="E28">
            <v>914.66</v>
          </cell>
          <cell r="F28">
            <v>1037.473</v>
          </cell>
          <cell r="G28">
            <v>1</v>
          </cell>
          <cell r="H28">
            <v>45</v>
          </cell>
          <cell r="I28">
            <v>879.36199999999997</v>
          </cell>
          <cell r="J28">
            <v>35.298000000000002</v>
          </cell>
          <cell r="K28">
            <v>200</v>
          </cell>
          <cell r="L28">
            <v>100</v>
          </cell>
          <cell r="N28">
            <v>100</v>
          </cell>
          <cell r="R28">
            <v>182.93199999999999</v>
          </cell>
          <cell r="S28">
            <v>100</v>
          </cell>
          <cell r="T28">
            <v>7.8579636148951524</v>
          </cell>
          <cell r="U28">
            <v>5.6713587562591563</v>
          </cell>
          <cell r="X28">
            <v>242.22359999999998</v>
          </cell>
          <cell r="Y28">
            <v>225.40100000000001</v>
          </cell>
          <cell r="Z28">
            <v>244.06200000000001</v>
          </cell>
          <cell r="AA28" t="str">
            <v>м100</v>
          </cell>
          <cell r="AB28" t="str">
            <v>скидка</v>
          </cell>
        </row>
        <row r="29">
          <cell r="A29" t="str">
            <v>5679 САЛЯМИ ИТАЛЬЯНСКАЯ с/к в/у 1/150_60с ОСТАНКИНО</v>
          </cell>
          <cell r="B29" t="str">
            <v>шт</v>
          </cell>
          <cell r="C29">
            <v>748</v>
          </cell>
          <cell r="D29">
            <v>39</v>
          </cell>
          <cell r="E29">
            <v>441</v>
          </cell>
          <cell r="F29">
            <v>307</v>
          </cell>
          <cell r="G29">
            <v>0</v>
          </cell>
          <cell r="H29" t="e">
            <v>#N/A</v>
          </cell>
          <cell r="I29">
            <v>471</v>
          </cell>
          <cell r="J29">
            <v>-30</v>
          </cell>
          <cell r="K29">
            <v>0</v>
          </cell>
          <cell r="L29">
            <v>0</v>
          </cell>
          <cell r="R29">
            <v>88.2</v>
          </cell>
          <cell r="S29">
            <v>0</v>
          </cell>
          <cell r="T29">
            <v>3.4807256235827664</v>
          </cell>
          <cell r="U29">
            <v>3.4807256235827664</v>
          </cell>
          <cell r="X29">
            <v>0</v>
          </cell>
          <cell r="Y29">
            <v>10.4</v>
          </cell>
          <cell r="Z29">
            <v>74</v>
          </cell>
          <cell r="AA29" t="str">
            <v>увел</v>
          </cell>
          <cell r="AB29" t="e">
            <v>#N/A</v>
          </cell>
        </row>
        <row r="30">
          <cell r="A30" t="str">
            <v>5682 САЛЯМИ МЕЛКОЗЕРНЕНАЯ с/к в/у 1/120_60с   ОСТАНКИНО</v>
          </cell>
          <cell r="B30" t="str">
            <v>шт</v>
          </cell>
          <cell r="C30">
            <v>1566</v>
          </cell>
          <cell r="D30">
            <v>5787</v>
          </cell>
          <cell r="E30">
            <v>3334</v>
          </cell>
          <cell r="F30">
            <v>3907</v>
          </cell>
          <cell r="G30">
            <v>0.12</v>
          </cell>
          <cell r="H30">
            <v>60</v>
          </cell>
          <cell r="I30">
            <v>3366</v>
          </cell>
          <cell r="J30">
            <v>-32</v>
          </cell>
          <cell r="K30">
            <v>400</v>
          </cell>
          <cell r="L30">
            <v>600</v>
          </cell>
          <cell r="N30">
            <v>400</v>
          </cell>
          <cell r="R30">
            <v>666.8</v>
          </cell>
          <cell r="S30">
            <v>400</v>
          </cell>
          <cell r="T30">
            <v>7.9589082183563296</v>
          </cell>
          <cell r="U30">
            <v>5.8593281343731256</v>
          </cell>
          <cell r="X30">
            <v>648</v>
          </cell>
          <cell r="Y30">
            <v>822.6</v>
          </cell>
          <cell r="Z30">
            <v>884</v>
          </cell>
          <cell r="AA30" t="str">
            <v>яб ак ян</v>
          </cell>
          <cell r="AB30" t="str">
            <v>скидка</v>
          </cell>
        </row>
        <row r="31">
          <cell r="A31" t="str">
            <v>5706 АРОМАТНАЯ Папа может с/к в/у 1/250 8шт.  ОСТАНКИНО</v>
          </cell>
          <cell r="B31" t="str">
            <v>шт</v>
          </cell>
          <cell r="C31">
            <v>1005</v>
          </cell>
          <cell r="D31">
            <v>1069</v>
          </cell>
          <cell r="E31">
            <v>1150</v>
          </cell>
          <cell r="F31">
            <v>865</v>
          </cell>
          <cell r="G31">
            <v>0.25</v>
          </cell>
          <cell r="H31">
            <v>120</v>
          </cell>
          <cell r="I31">
            <v>1188</v>
          </cell>
          <cell r="J31">
            <v>-38</v>
          </cell>
          <cell r="K31">
            <v>1000</v>
          </cell>
          <cell r="L31">
            <v>0</v>
          </cell>
          <cell r="N31">
            <v>0</v>
          </cell>
          <cell r="R31">
            <v>230</v>
          </cell>
          <cell r="S31">
            <v>0</v>
          </cell>
          <cell r="T31">
            <v>8.1086956521739122</v>
          </cell>
          <cell r="U31">
            <v>3.7608695652173911</v>
          </cell>
          <cell r="X31">
            <v>236.8</v>
          </cell>
          <cell r="Y31">
            <v>227.8</v>
          </cell>
          <cell r="Z31">
            <v>221</v>
          </cell>
          <cell r="AA31" t="str">
            <v>м800</v>
          </cell>
          <cell r="AB31" t="str">
            <v>скидка</v>
          </cell>
        </row>
        <row r="32">
          <cell r="A32" t="str">
            <v>5708 ПОСОЛЬСКАЯ Папа может с/к в/у ОСТАНКИНО</v>
          </cell>
          <cell r="B32" t="str">
            <v>кг</v>
          </cell>
          <cell r="C32">
            <v>275.50400000000002</v>
          </cell>
          <cell r="D32">
            <v>104.22499999999999</v>
          </cell>
          <cell r="E32">
            <v>170.84200000000001</v>
          </cell>
          <cell r="F32">
            <v>206.25700000000001</v>
          </cell>
          <cell r="G32">
            <v>1</v>
          </cell>
          <cell r="H32">
            <v>120</v>
          </cell>
          <cell r="I32">
            <v>154.22999999999999</v>
          </cell>
          <cell r="J32">
            <v>16.612000000000023</v>
          </cell>
          <cell r="K32">
            <v>100</v>
          </cell>
          <cell r="L32">
            <v>0</v>
          </cell>
          <cell r="N32">
            <v>0</v>
          </cell>
          <cell r="R32">
            <v>34.168400000000005</v>
          </cell>
          <cell r="S32">
            <v>0</v>
          </cell>
          <cell r="T32">
            <v>8.9631647955420792</v>
          </cell>
          <cell r="U32">
            <v>6.0364840027627862</v>
          </cell>
          <cell r="X32">
            <v>51.239599999999996</v>
          </cell>
          <cell r="Y32">
            <v>33.269999999999996</v>
          </cell>
          <cell r="Z32">
            <v>33.67</v>
          </cell>
          <cell r="AA32" t="str">
            <v>м100</v>
          </cell>
          <cell r="AB32">
            <v>0</v>
          </cell>
        </row>
        <row r="33">
          <cell r="A33" t="str">
            <v>5813 ГОВЯЖЬИ сос п/о мгс 2*2_45с   ОСТАНКИНО</v>
          </cell>
          <cell r="B33" t="str">
            <v>кг</v>
          </cell>
          <cell r="C33">
            <v>275.983</v>
          </cell>
          <cell r="D33">
            <v>6.1429999999999998</v>
          </cell>
          <cell r="E33">
            <v>115.59699999999999</v>
          </cell>
          <cell r="F33">
            <v>162.43600000000001</v>
          </cell>
          <cell r="G33">
            <v>0</v>
          </cell>
          <cell r="H33">
            <v>45</v>
          </cell>
          <cell r="I33">
            <v>116</v>
          </cell>
          <cell r="J33">
            <v>-0.4030000000000058</v>
          </cell>
          <cell r="K33">
            <v>0</v>
          </cell>
          <cell r="L33">
            <v>0</v>
          </cell>
          <cell r="R33">
            <v>23.119399999999999</v>
          </cell>
          <cell r="S33">
            <v>0</v>
          </cell>
          <cell r="T33">
            <v>7.0259608813377517</v>
          </cell>
          <cell r="U33">
            <v>7.0259608813377517</v>
          </cell>
          <cell r="X33">
            <v>38.912599999999998</v>
          </cell>
          <cell r="Y33">
            <v>35.734999999999999</v>
          </cell>
          <cell r="Z33">
            <v>24.626000000000001</v>
          </cell>
          <cell r="AA33" t="str">
            <v>ротация</v>
          </cell>
          <cell r="AB33" t="e">
            <v>#N/A</v>
          </cell>
        </row>
        <row r="34">
          <cell r="A34" t="str">
            <v>5818 МЯСНЫЕ Папа может сос п/о мгс 1*3_45с   ОСТАНКИНО</v>
          </cell>
          <cell r="B34" t="str">
            <v>кг</v>
          </cell>
          <cell r="C34">
            <v>295.00400000000002</v>
          </cell>
          <cell r="D34">
            <v>429.2</v>
          </cell>
          <cell r="E34">
            <v>424.14699999999999</v>
          </cell>
          <cell r="F34">
            <v>296.90699999999998</v>
          </cell>
          <cell r="G34">
            <v>1</v>
          </cell>
          <cell r="H34">
            <v>30</v>
          </cell>
          <cell r="I34">
            <v>409.5</v>
          </cell>
          <cell r="J34">
            <v>14.646999999999991</v>
          </cell>
          <cell r="K34">
            <v>220</v>
          </cell>
          <cell r="L34">
            <v>110</v>
          </cell>
          <cell r="N34">
            <v>100</v>
          </cell>
          <cell r="R34">
            <v>84.829399999999993</v>
          </cell>
          <cell r="S34">
            <v>100</v>
          </cell>
          <cell r="T34">
            <v>8.5690456374794586</v>
          </cell>
          <cell r="U34">
            <v>3.5000483322998868</v>
          </cell>
          <cell r="X34">
            <v>80.460799999999992</v>
          </cell>
          <cell r="Y34">
            <v>82.195399999999992</v>
          </cell>
          <cell r="Z34">
            <v>44.317</v>
          </cell>
          <cell r="AA34">
            <v>0</v>
          </cell>
          <cell r="AB34">
            <v>0</v>
          </cell>
        </row>
        <row r="35">
          <cell r="A35" t="str">
            <v>5819 МЯСНЫЕ Папа может сос п/о в/у 0,4кг_45с  ОСТАНКИНО</v>
          </cell>
          <cell r="B35" t="str">
            <v>шт</v>
          </cell>
          <cell r="C35">
            <v>513</v>
          </cell>
          <cell r="D35">
            <v>93</v>
          </cell>
          <cell r="E35">
            <v>270</v>
          </cell>
          <cell r="F35">
            <v>325</v>
          </cell>
          <cell r="G35">
            <v>0</v>
          </cell>
          <cell r="H35">
            <v>45</v>
          </cell>
          <cell r="I35">
            <v>272</v>
          </cell>
          <cell r="J35">
            <v>-2</v>
          </cell>
          <cell r="K35">
            <v>0</v>
          </cell>
          <cell r="L35">
            <v>0</v>
          </cell>
          <cell r="R35">
            <v>54</v>
          </cell>
          <cell r="S35">
            <v>0</v>
          </cell>
          <cell r="T35">
            <v>6.0185185185185182</v>
          </cell>
          <cell r="U35">
            <v>6.0185185185185182</v>
          </cell>
          <cell r="X35">
            <v>81</v>
          </cell>
          <cell r="Y35">
            <v>46.4</v>
          </cell>
          <cell r="Z35">
            <v>138</v>
          </cell>
          <cell r="AA35" t="str">
            <v>вывод</v>
          </cell>
          <cell r="AB35" t="e">
            <v>#N/A</v>
          </cell>
        </row>
        <row r="36">
          <cell r="A36" t="str">
            <v>5820 СЛИВОЧНЫЕ Папа может сос п/о мгс 2*2_45с   ОСТАНКИНО</v>
          </cell>
          <cell r="B36" t="str">
            <v>кг</v>
          </cell>
          <cell r="C36">
            <v>234.714</v>
          </cell>
          <cell r="D36">
            <v>137.857</v>
          </cell>
          <cell r="E36">
            <v>139.17099999999999</v>
          </cell>
          <cell r="F36">
            <v>227.07400000000001</v>
          </cell>
          <cell r="G36">
            <v>1</v>
          </cell>
          <cell r="H36">
            <v>45</v>
          </cell>
          <cell r="I36">
            <v>134.68199999999999</v>
          </cell>
          <cell r="J36">
            <v>4.4890000000000043</v>
          </cell>
          <cell r="K36">
            <v>0</v>
          </cell>
          <cell r="L36">
            <v>0</v>
          </cell>
          <cell r="R36">
            <v>27.834199999999999</v>
          </cell>
          <cell r="S36">
            <v>0</v>
          </cell>
          <cell r="T36">
            <v>8.1580932809277797</v>
          </cell>
          <cell r="U36">
            <v>8.1580932809277797</v>
          </cell>
          <cell r="X36">
            <v>47.310199999999995</v>
          </cell>
          <cell r="Y36">
            <v>40.055799999999998</v>
          </cell>
          <cell r="Z36">
            <v>29.466999999999999</v>
          </cell>
          <cell r="AA36">
            <v>0</v>
          </cell>
          <cell r="AB36" t="e">
            <v>#N/A</v>
          </cell>
        </row>
        <row r="37">
          <cell r="A37" t="str">
            <v>5821 СЛИВОЧНЫЕ ПМ сос п/о мгс 0.450кг_45с   ОСТАНКИНО</v>
          </cell>
          <cell r="B37" t="str">
            <v>шт</v>
          </cell>
          <cell r="C37">
            <v>739</v>
          </cell>
          <cell r="D37">
            <v>2815</v>
          </cell>
          <cell r="E37">
            <v>1779</v>
          </cell>
          <cell r="F37">
            <v>1726</v>
          </cell>
          <cell r="G37">
            <v>0</v>
          </cell>
          <cell r="H37">
            <v>45</v>
          </cell>
          <cell r="I37">
            <v>1810</v>
          </cell>
          <cell r="J37">
            <v>-31</v>
          </cell>
          <cell r="K37">
            <v>500</v>
          </cell>
          <cell r="L37">
            <v>200</v>
          </cell>
          <cell r="R37">
            <v>355.8</v>
          </cell>
          <cell r="S37">
            <v>0</v>
          </cell>
          <cell r="T37">
            <v>6.8184373243395164</v>
          </cell>
          <cell r="U37">
            <v>4.8510399100618322</v>
          </cell>
          <cell r="X37">
            <v>319.8</v>
          </cell>
          <cell r="Y37">
            <v>400</v>
          </cell>
          <cell r="Z37">
            <v>336</v>
          </cell>
          <cell r="AA37" t="str">
            <v>замена</v>
          </cell>
          <cell r="AB37">
            <v>0</v>
          </cell>
        </row>
        <row r="38">
          <cell r="A38" t="str">
            <v>5851 ЭКСТРА Папа может вар п/о   ОСТАНКИНО</v>
          </cell>
          <cell r="B38" t="str">
            <v>кг</v>
          </cell>
          <cell r="C38">
            <v>795.072</v>
          </cell>
          <cell r="D38">
            <v>280.04599999999999</v>
          </cell>
          <cell r="E38">
            <v>578.16700000000003</v>
          </cell>
          <cell r="F38">
            <v>474.01499999999999</v>
          </cell>
          <cell r="G38">
            <v>1</v>
          </cell>
          <cell r="H38">
            <v>60</v>
          </cell>
          <cell r="I38">
            <v>559.51700000000005</v>
          </cell>
          <cell r="J38">
            <v>18.649999999999977</v>
          </cell>
          <cell r="K38">
            <v>300</v>
          </cell>
          <cell r="L38">
            <v>0</v>
          </cell>
          <cell r="N38">
            <v>200</v>
          </cell>
          <cell r="R38">
            <v>115.63340000000001</v>
          </cell>
          <cell r="S38">
            <v>200</v>
          </cell>
          <cell r="T38">
            <v>8.4233015720371434</v>
          </cell>
          <cell r="U38">
            <v>4.0992913812099268</v>
          </cell>
          <cell r="X38">
            <v>143.001</v>
          </cell>
          <cell r="Y38">
            <v>115.3554</v>
          </cell>
          <cell r="Z38">
            <v>95.316000000000003</v>
          </cell>
          <cell r="AA38" t="str">
            <v>яб ак ян</v>
          </cell>
          <cell r="AB38" t="str">
            <v>скидка</v>
          </cell>
        </row>
        <row r="39">
          <cell r="A39" t="str">
            <v>5889 ОСОБАЯ Коровино вар п/о 0.4кг 8шт.  ОСТАНКИНО</v>
          </cell>
          <cell r="B39" t="str">
            <v>шт</v>
          </cell>
          <cell r="C39">
            <v>335</v>
          </cell>
          <cell r="D39">
            <v>10</v>
          </cell>
          <cell r="E39">
            <v>273</v>
          </cell>
          <cell r="F39">
            <v>66</v>
          </cell>
          <cell r="G39">
            <v>0</v>
          </cell>
          <cell r="H39" t="e">
            <v>#N/A</v>
          </cell>
          <cell r="I39">
            <v>274</v>
          </cell>
          <cell r="J39">
            <v>-1</v>
          </cell>
          <cell r="K39">
            <v>0</v>
          </cell>
          <cell r="L39">
            <v>0</v>
          </cell>
          <cell r="R39">
            <v>54.6</v>
          </cell>
          <cell r="S39">
            <v>0</v>
          </cell>
          <cell r="T39">
            <v>1.2087912087912087</v>
          </cell>
          <cell r="U39">
            <v>1.2087912087912087</v>
          </cell>
          <cell r="X39">
            <v>49.4</v>
          </cell>
          <cell r="Y39">
            <v>64.599999999999994</v>
          </cell>
          <cell r="Z39">
            <v>31</v>
          </cell>
          <cell r="AA39">
            <v>0</v>
          </cell>
          <cell r="AB39" t="e">
            <v>#N/A</v>
          </cell>
        </row>
        <row r="40">
          <cell r="A40" t="str">
            <v>5931 ОХОТНИЧЬЯ Папа может с/к в/у 1/220 8шт.   ОСТАНКИНО</v>
          </cell>
          <cell r="B40" t="str">
            <v>шт</v>
          </cell>
          <cell r="C40">
            <v>692</v>
          </cell>
          <cell r="D40">
            <v>963</v>
          </cell>
          <cell r="E40">
            <v>823</v>
          </cell>
          <cell r="F40">
            <v>797</v>
          </cell>
          <cell r="G40">
            <v>0.22</v>
          </cell>
          <cell r="H40" t="e">
            <v>#N/A</v>
          </cell>
          <cell r="I40">
            <v>820</v>
          </cell>
          <cell r="J40">
            <v>3</v>
          </cell>
          <cell r="K40">
            <v>400</v>
          </cell>
          <cell r="L40">
            <v>0</v>
          </cell>
          <cell r="N40">
            <v>200</v>
          </cell>
          <cell r="R40">
            <v>164.6</v>
          </cell>
          <cell r="S40">
            <v>200</v>
          </cell>
          <cell r="T40">
            <v>8.487241798298907</v>
          </cell>
          <cell r="U40">
            <v>4.8420413122721753</v>
          </cell>
          <cell r="X40">
            <v>169.4</v>
          </cell>
          <cell r="Y40">
            <v>184</v>
          </cell>
          <cell r="Z40">
            <v>185</v>
          </cell>
          <cell r="AA40" t="str">
            <v>яб ак ян</v>
          </cell>
          <cell r="AB40" t="e">
            <v>#N/A</v>
          </cell>
        </row>
        <row r="41">
          <cell r="A41" t="str">
            <v>5992 ВРЕМЯ ОКРОШКИ Папа может вар п/о 0.4кг   ОСТАНКИНО</v>
          </cell>
          <cell r="B41" t="str">
            <v>шт</v>
          </cell>
          <cell r="C41">
            <v>338</v>
          </cell>
          <cell r="D41">
            <v>1</v>
          </cell>
          <cell r="E41">
            <v>76</v>
          </cell>
          <cell r="F41">
            <v>263</v>
          </cell>
          <cell r="G41">
            <v>0.4</v>
          </cell>
          <cell r="H41" t="e">
            <v>#N/A</v>
          </cell>
          <cell r="I41">
            <v>76</v>
          </cell>
          <cell r="J41">
            <v>0</v>
          </cell>
          <cell r="K41">
            <v>0</v>
          </cell>
          <cell r="L41">
            <v>0</v>
          </cell>
          <cell r="R41">
            <v>15.2</v>
          </cell>
          <cell r="S41">
            <v>0</v>
          </cell>
          <cell r="T41">
            <v>17.30263157894737</v>
          </cell>
          <cell r="U41">
            <v>17.30263157894737</v>
          </cell>
          <cell r="X41">
            <v>33.200000000000003</v>
          </cell>
          <cell r="Y41">
            <v>13.6</v>
          </cell>
          <cell r="Z41">
            <v>13</v>
          </cell>
          <cell r="AA41" t="str">
            <v>увел</v>
          </cell>
          <cell r="AB41" t="e">
            <v>#N/A</v>
          </cell>
        </row>
        <row r="42">
          <cell r="A42" t="str">
            <v>5997 ОСОБАЯ Коровино вар п/о  ОСТАНКИНО</v>
          </cell>
          <cell r="B42" t="str">
            <v>кг</v>
          </cell>
          <cell r="C42">
            <v>136.25700000000001</v>
          </cell>
          <cell r="D42">
            <v>119.176</v>
          </cell>
          <cell r="E42">
            <v>132.429</v>
          </cell>
          <cell r="F42">
            <v>120.30200000000001</v>
          </cell>
          <cell r="G42">
            <v>1</v>
          </cell>
          <cell r="H42" t="e">
            <v>#N/A</v>
          </cell>
          <cell r="I42">
            <v>118.1</v>
          </cell>
          <cell r="J42">
            <v>14.329000000000008</v>
          </cell>
          <cell r="K42">
            <v>80</v>
          </cell>
          <cell r="L42">
            <v>0</v>
          </cell>
          <cell r="N42">
            <v>20</v>
          </cell>
          <cell r="R42">
            <v>26.485800000000001</v>
          </cell>
          <cell r="S42">
            <v>20</v>
          </cell>
          <cell r="T42">
            <v>8.3177400720386014</v>
          </cell>
          <cell r="U42">
            <v>4.5421320103602687</v>
          </cell>
          <cell r="X42">
            <v>24.134399999999999</v>
          </cell>
          <cell r="Y42">
            <v>28.702199999999998</v>
          </cell>
          <cell r="Z42">
            <v>35.122</v>
          </cell>
          <cell r="AA42" t="str">
            <v>костик</v>
          </cell>
          <cell r="AB42" t="e">
            <v>#N/A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C43">
            <v>1618</v>
          </cell>
          <cell r="D43">
            <v>1762</v>
          </cell>
          <cell r="E43">
            <v>1513</v>
          </cell>
          <cell r="F43">
            <v>1793</v>
          </cell>
          <cell r="G43">
            <v>0.4</v>
          </cell>
          <cell r="H43">
            <v>45</v>
          </cell>
          <cell r="I43">
            <v>1528</v>
          </cell>
          <cell r="J43">
            <v>-15</v>
          </cell>
          <cell r="K43">
            <v>400</v>
          </cell>
          <cell r="L43">
            <v>200</v>
          </cell>
          <cell r="N43">
            <v>0</v>
          </cell>
          <cell r="R43">
            <v>302.60000000000002</v>
          </cell>
          <cell r="S43">
            <v>0</v>
          </cell>
          <cell r="T43">
            <v>7.9081295439524117</v>
          </cell>
          <cell r="U43">
            <v>5.9253139458030395</v>
          </cell>
          <cell r="X43">
            <v>395</v>
          </cell>
          <cell r="Y43">
            <v>376.4</v>
          </cell>
          <cell r="Z43">
            <v>355</v>
          </cell>
          <cell r="AA43" t="str">
            <v>м200</v>
          </cell>
          <cell r="AB43" t="e">
            <v>#N/A</v>
          </cell>
        </row>
        <row r="44">
          <cell r="A44" t="str">
            <v>6062 МОЛОЧНЫЕ К ЗАВТРАКУ сос п/о мгс 2*2   ОСТАНКИНО</v>
          </cell>
          <cell r="B44" t="str">
            <v>кг</v>
          </cell>
          <cell r="C44">
            <v>687.20299999999997</v>
          </cell>
          <cell r="D44">
            <v>299.96199999999999</v>
          </cell>
          <cell r="E44">
            <v>565.24099999999999</v>
          </cell>
          <cell r="F44">
            <v>397.245</v>
          </cell>
          <cell r="G44">
            <v>1</v>
          </cell>
          <cell r="H44">
            <v>45</v>
          </cell>
          <cell r="I44">
            <v>535.1</v>
          </cell>
          <cell r="J44">
            <v>30.140999999999963</v>
          </cell>
          <cell r="K44">
            <v>0</v>
          </cell>
          <cell r="L44">
            <v>220</v>
          </cell>
          <cell r="M44">
            <v>200</v>
          </cell>
          <cell r="N44">
            <v>100</v>
          </cell>
          <cell r="R44">
            <v>113.04819999999999</v>
          </cell>
          <cell r="S44">
            <v>300</v>
          </cell>
          <cell r="T44">
            <v>8.1137514794574361</v>
          </cell>
          <cell r="U44">
            <v>3.513943609893833</v>
          </cell>
          <cell r="X44">
            <v>131.18040000000002</v>
          </cell>
          <cell r="Y44">
            <v>106.7364</v>
          </cell>
          <cell r="Z44">
            <v>163.428</v>
          </cell>
          <cell r="AA44">
            <v>0</v>
          </cell>
          <cell r="AB44" t="str">
            <v>скидка</v>
          </cell>
        </row>
        <row r="45">
          <cell r="A45" t="str">
            <v>6123 МОЛОЧНЫЕ КЛАССИЧЕСКИЕ ПМ сос п/о мгс 2*4   ОСТАНКИНО</v>
          </cell>
          <cell r="B45" t="str">
            <v>кг</v>
          </cell>
          <cell r="C45">
            <v>971.53800000000001</v>
          </cell>
          <cell r="D45">
            <v>2040.84</v>
          </cell>
          <cell r="E45">
            <v>1209.4010000000001</v>
          </cell>
          <cell r="F45">
            <v>1775.7260000000001</v>
          </cell>
          <cell r="G45">
            <v>1</v>
          </cell>
          <cell r="H45">
            <v>45</v>
          </cell>
          <cell r="I45">
            <v>1175.8</v>
          </cell>
          <cell r="J45">
            <v>33.601000000000113</v>
          </cell>
          <cell r="K45">
            <v>0</v>
          </cell>
          <cell r="L45">
            <v>100</v>
          </cell>
          <cell r="N45">
            <v>0</v>
          </cell>
          <cell r="R45">
            <v>241.8802</v>
          </cell>
          <cell r="S45">
            <v>0</v>
          </cell>
          <cell r="T45">
            <v>7.7547728172872361</v>
          </cell>
          <cell r="U45">
            <v>7.3413450129444247</v>
          </cell>
          <cell r="X45">
            <v>276.66340000000002</v>
          </cell>
          <cell r="Y45">
            <v>306.70979999999997</v>
          </cell>
          <cell r="Z45">
            <v>225.285</v>
          </cell>
          <cell r="AA45" t="str">
            <v>м100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130</v>
          </cell>
          <cell r="D46">
            <v>207</v>
          </cell>
          <cell r="E46">
            <v>160</v>
          </cell>
          <cell r="F46">
            <v>170</v>
          </cell>
          <cell r="G46">
            <v>0.15</v>
          </cell>
          <cell r="H46" t="e">
            <v>#N/A</v>
          </cell>
          <cell r="I46">
            <v>163</v>
          </cell>
          <cell r="J46">
            <v>-3</v>
          </cell>
          <cell r="K46">
            <v>0</v>
          </cell>
          <cell r="L46">
            <v>0</v>
          </cell>
          <cell r="M46">
            <v>40</v>
          </cell>
          <cell r="N46">
            <v>40</v>
          </cell>
          <cell r="R46">
            <v>32</v>
          </cell>
          <cell r="S46">
            <v>80</v>
          </cell>
          <cell r="T46">
            <v>7.8125</v>
          </cell>
          <cell r="U46">
            <v>5.3125</v>
          </cell>
          <cell r="X46">
            <v>41</v>
          </cell>
          <cell r="Y46">
            <v>37</v>
          </cell>
          <cell r="Z46">
            <v>69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680</v>
          </cell>
          <cell r="D47">
            <v>741</v>
          </cell>
          <cell r="E47">
            <v>696</v>
          </cell>
          <cell r="F47">
            <v>707</v>
          </cell>
          <cell r="G47">
            <v>0.3</v>
          </cell>
          <cell r="H47">
            <v>45</v>
          </cell>
          <cell r="I47">
            <v>690</v>
          </cell>
          <cell r="J47">
            <v>6</v>
          </cell>
          <cell r="K47">
            <v>240</v>
          </cell>
          <cell r="L47">
            <v>0</v>
          </cell>
          <cell r="N47">
            <v>240</v>
          </cell>
          <cell r="R47">
            <v>139.19999999999999</v>
          </cell>
          <cell r="S47">
            <v>240</v>
          </cell>
          <cell r="T47">
            <v>8.5272988505747129</v>
          </cell>
          <cell r="U47">
            <v>5.0790229885057476</v>
          </cell>
          <cell r="X47">
            <v>139.4</v>
          </cell>
          <cell r="Y47">
            <v>152.19999999999999</v>
          </cell>
          <cell r="Z47">
            <v>163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2650</v>
          </cell>
          <cell r="D48">
            <v>3467</v>
          </cell>
          <cell r="E48">
            <v>3156</v>
          </cell>
          <cell r="F48">
            <v>2834</v>
          </cell>
          <cell r="G48">
            <v>0.27</v>
          </cell>
          <cell r="H48">
            <v>45</v>
          </cell>
          <cell r="I48">
            <v>3181</v>
          </cell>
          <cell r="J48">
            <v>-25</v>
          </cell>
          <cell r="K48">
            <v>1500</v>
          </cell>
          <cell r="L48">
            <v>0</v>
          </cell>
          <cell r="N48">
            <v>600</v>
          </cell>
          <cell r="R48">
            <v>631.20000000000005</v>
          </cell>
          <cell r="S48">
            <v>600</v>
          </cell>
          <cell r="T48">
            <v>7.8168567807351073</v>
          </cell>
          <cell r="U48">
            <v>4.4898605830164762</v>
          </cell>
          <cell r="X48">
            <v>654.4</v>
          </cell>
          <cell r="Y48">
            <v>669.6</v>
          </cell>
          <cell r="Z48">
            <v>599</v>
          </cell>
          <cell r="AA48" t="str">
            <v>м600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1326</v>
          </cell>
          <cell r="D49">
            <v>772</v>
          </cell>
          <cell r="E49">
            <v>928</v>
          </cell>
          <cell r="F49">
            <v>1138</v>
          </cell>
          <cell r="G49">
            <v>0.4</v>
          </cell>
          <cell r="H49">
            <v>60</v>
          </cell>
          <cell r="I49">
            <v>940</v>
          </cell>
          <cell r="J49">
            <v>-12</v>
          </cell>
          <cell r="K49">
            <v>400</v>
          </cell>
          <cell r="L49">
            <v>0</v>
          </cell>
          <cell r="N49">
            <v>0</v>
          </cell>
          <cell r="R49">
            <v>185.6</v>
          </cell>
          <cell r="S49">
            <v>0</v>
          </cell>
          <cell r="T49">
            <v>8.2866379310344822</v>
          </cell>
          <cell r="U49">
            <v>6.1314655172413799</v>
          </cell>
          <cell r="X49">
            <v>203.8</v>
          </cell>
          <cell r="Y49">
            <v>234.4</v>
          </cell>
          <cell r="Z49">
            <v>143</v>
          </cell>
          <cell r="AA49" t="str">
            <v>м200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7100</v>
          </cell>
          <cell r="D50">
            <v>7642</v>
          </cell>
          <cell r="E50">
            <v>6315</v>
          </cell>
          <cell r="F50">
            <v>8302</v>
          </cell>
          <cell r="G50">
            <v>0.4</v>
          </cell>
          <cell r="H50">
            <v>60</v>
          </cell>
          <cell r="I50">
            <v>6412</v>
          </cell>
          <cell r="J50">
            <v>-97</v>
          </cell>
          <cell r="K50">
            <v>0</v>
          </cell>
          <cell r="L50">
            <v>0</v>
          </cell>
          <cell r="M50">
            <v>600</v>
          </cell>
          <cell r="N50">
            <v>1000</v>
          </cell>
          <cell r="R50">
            <v>1263</v>
          </cell>
          <cell r="S50">
            <v>1600</v>
          </cell>
          <cell r="T50">
            <v>7.8400633412509899</v>
          </cell>
          <cell r="U50">
            <v>6.5732383214568486</v>
          </cell>
          <cell r="X50">
            <v>1481.8</v>
          </cell>
          <cell r="Y50">
            <v>1505.4</v>
          </cell>
          <cell r="Z50">
            <v>1816</v>
          </cell>
          <cell r="AA50" t="str">
            <v>м-800</v>
          </cell>
          <cell r="AB50" t="e">
            <v>#N/A</v>
          </cell>
        </row>
        <row r="51">
          <cell r="A51" t="str">
            <v>6348 ФИЛЕЙНАЯ Папа может вар п/о 0,4кг 8шт.  ОСТАНКИНО</v>
          </cell>
          <cell r="B51" t="str">
            <v>шт</v>
          </cell>
          <cell r="C51">
            <v>6064</v>
          </cell>
          <cell r="D51">
            <v>5648</v>
          </cell>
          <cell r="E51">
            <v>5702</v>
          </cell>
          <cell r="F51">
            <v>5880</v>
          </cell>
          <cell r="G51">
            <v>0.4</v>
          </cell>
          <cell r="H51">
            <v>60</v>
          </cell>
          <cell r="I51">
            <v>5760</v>
          </cell>
          <cell r="J51">
            <v>-58</v>
          </cell>
          <cell r="K51">
            <v>800</v>
          </cell>
          <cell r="L51">
            <v>600</v>
          </cell>
          <cell r="M51">
            <v>600</v>
          </cell>
          <cell r="N51">
            <v>1000</v>
          </cell>
          <cell r="R51">
            <v>1140.4000000000001</v>
          </cell>
          <cell r="S51">
            <v>1600</v>
          </cell>
          <cell r="T51">
            <v>7.7867414942125563</v>
          </cell>
          <cell r="U51">
            <v>5.1560855840056119</v>
          </cell>
          <cell r="X51">
            <v>1218.2</v>
          </cell>
          <cell r="Y51">
            <v>1187.4000000000001</v>
          </cell>
          <cell r="Z51">
            <v>1345</v>
          </cell>
          <cell r="AA51" t="str">
            <v>м800</v>
          </cell>
          <cell r="AB51" t="e">
            <v>#N/A</v>
          </cell>
        </row>
        <row r="52">
          <cell r="A52" t="str">
            <v>6353 ЭКСТРА Папа может вар п/о 0.4кг 8шт.  ОСТАНКИНО</v>
          </cell>
          <cell r="B52" t="str">
            <v>шт</v>
          </cell>
          <cell r="C52">
            <v>1971</v>
          </cell>
          <cell r="D52">
            <v>3568</v>
          </cell>
          <cell r="E52">
            <v>2522</v>
          </cell>
          <cell r="F52">
            <v>2951</v>
          </cell>
          <cell r="G52">
            <v>0.4</v>
          </cell>
          <cell r="H52">
            <v>60</v>
          </cell>
          <cell r="I52">
            <v>2544</v>
          </cell>
          <cell r="J52">
            <v>-22</v>
          </cell>
          <cell r="K52">
            <v>600</v>
          </cell>
          <cell r="L52">
            <v>400</v>
          </cell>
          <cell r="N52">
            <v>0</v>
          </cell>
          <cell r="R52">
            <v>504.4</v>
          </cell>
          <cell r="S52">
            <v>0</v>
          </cell>
          <cell r="T52">
            <v>7.8330689928628079</v>
          </cell>
          <cell r="U52">
            <v>5.8505154639175263</v>
          </cell>
          <cell r="X52">
            <v>543.6</v>
          </cell>
          <cell r="Y52">
            <v>556.4</v>
          </cell>
          <cell r="Z52">
            <v>481</v>
          </cell>
          <cell r="AA52" t="str">
            <v>м200</v>
          </cell>
          <cell r="AB52" t="e">
            <v>#N/A</v>
          </cell>
        </row>
        <row r="53">
          <cell r="A53" t="str">
            <v>6365 СЕРВЕЛАТ КАРЕЛЬСКИЙ ПМ в/к в/у 0.28кг  ОСТАНКИНО</v>
          </cell>
          <cell r="B53" t="str">
            <v>шт</v>
          </cell>
          <cell r="C53">
            <v>2098</v>
          </cell>
          <cell r="D53">
            <v>3238</v>
          </cell>
          <cell r="E53">
            <v>2977</v>
          </cell>
          <cell r="F53">
            <v>2282</v>
          </cell>
          <cell r="G53">
            <v>0.28000000000000003</v>
          </cell>
          <cell r="H53">
            <v>45</v>
          </cell>
          <cell r="I53">
            <v>2977</v>
          </cell>
          <cell r="J53">
            <v>0</v>
          </cell>
          <cell r="K53">
            <v>1000</v>
          </cell>
          <cell r="L53">
            <v>600</v>
          </cell>
          <cell r="M53">
            <v>400</v>
          </cell>
          <cell r="N53">
            <v>400</v>
          </cell>
          <cell r="R53">
            <v>595.4</v>
          </cell>
          <cell r="S53">
            <v>800</v>
          </cell>
          <cell r="T53">
            <v>7.8636210950621432</v>
          </cell>
          <cell r="U53">
            <v>3.8327175008397716</v>
          </cell>
          <cell r="X53">
            <v>584.6</v>
          </cell>
          <cell r="Y53">
            <v>602.6</v>
          </cell>
          <cell r="Z53">
            <v>637</v>
          </cell>
          <cell r="AA53" t="str">
            <v>м400</v>
          </cell>
          <cell r="AB53" t="e">
            <v>#N/A</v>
          </cell>
        </row>
        <row r="54">
          <cell r="A54" t="str">
            <v>6372 СЕРВЕЛАТ ОХОТНИЧИЙ ПМ в/к в/у 0.35кг 8шт  ОСТАНКИНО</v>
          </cell>
          <cell r="B54" t="str">
            <v>шт</v>
          </cell>
          <cell r="C54">
            <v>2618</v>
          </cell>
          <cell r="D54">
            <v>5134</v>
          </cell>
          <cell r="E54">
            <v>4419</v>
          </cell>
          <cell r="F54">
            <v>3220</v>
          </cell>
          <cell r="G54">
            <v>0.35</v>
          </cell>
          <cell r="H54">
            <v>45</v>
          </cell>
          <cell r="I54">
            <v>4429</v>
          </cell>
          <cell r="J54">
            <v>-10</v>
          </cell>
          <cell r="K54">
            <v>1600</v>
          </cell>
          <cell r="L54">
            <v>800</v>
          </cell>
          <cell r="M54">
            <v>600</v>
          </cell>
          <cell r="N54">
            <v>800</v>
          </cell>
          <cell r="R54">
            <v>883.8</v>
          </cell>
          <cell r="S54">
            <v>1400</v>
          </cell>
          <cell r="T54">
            <v>7.942973523421589</v>
          </cell>
          <cell r="U54">
            <v>3.6433582258429511</v>
          </cell>
          <cell r="X54">
            <v>816.2</v>
          </cell>
          <cell r="Y54">
            <v>878</v>
          </cell>
          <cell r="Z54">
            <v>986</v>
          </cell>
          <cell r="AA54" t="str">
            <v>м400</v>
          </cell>
          <cell r="AB54" t="e">
            <v>#N/A</v>
          </cell>
        </row>
        <row r="55">
          <cell r="A55" t="str">
            <v>6375 СЕРВЕЛАТ ПРИМА в/к в/у 0.28кг 8шт.  ОСТАНКИНО</v>
          </cell>
          <cell r="B55" t="str">
            <v>шт</v>
          </cell>
          <cell r="C55">
            <v>510</v>
          </cell>
          <cell r="D55">
            <v>915</v>
          </cell>
          <cell r="E55">
            <v>682</v>
          </cell>
          <cell r="F55">
            <v>716</v>
          </cell>
          <cell r="G55">
            <v>0.28000000000000003</v>
          </cell>
          <cell r="H55">
            <v>45</v>
          </cell>
          <cell r="I55">
            <v>701</v>
          </cell>
          <cell r="J55">
            <v>-19</v>
          </cell>
          <cell r="K55">
            <v>0</v>
          </cell>
          <cell r="L55">
            <v>200</v>
          </cell>
          <cell r="N55">
            <v>200</v>
          </cell>
          <cell r="R55">
            <v>136.4</v>
          </cell>
          <cell r="S55">
            <v>200</v>
          </cell>
          <cell r="T55">
            <v>8.1818181818181817</v>
          </cell>
          <cell r="U55">
            <v>5.2492668621700878</v>
          </cell>
          <cell r="X55">
            <v>154</v>
          </cell>
          <cell r="Y55">
            <v>161.80000000000001</v>
          </cell>
          <cell r="Z55">
            <v>139</v>
          </cell>
          <cell r="AA55" t="str">
            <v>яб ак ян</v>
          </cell>
          <cell r="AB55" t="e">
            <v>#N/A</v>
          </cell>
        </row>
        <row r="56">
          <cell r="A56" t="str">
            <v>6397 БОЯNСКАЯ Папа может п/к в/у 0.28кг 8шт.  ОСТАНКИНО</v>
          </cell>
          <cell r="B56" t="str">
            <v>шт</v>
          </cell>
          <cell r="C56">
            <v>1449</v>
          </cell>
          <cell r="D56">
            <v>2092</v>
          </cell>
          <cell r="E56">
            <v>1906</v>
          </cell>
          <cell r="F56">
            <v>1577</v>
          </cell>
          <cell r="G56">
            <v>0.28000000000000003</v>
          </cell>
          <cell r="H56">
            <v>45</v>
          </cell>
          <cell r="I56">
            <v>1925</v>
          </cell>
          <cell r="J56">
            <v>-19</v>
          </cell>
          <cell r="K56">
            <v>600</v>
          </cell>
          <cell r="L56">
            <v>240</v>
          </cell>
          <cell r="M56">
            <v>280</v>
          </cell>
          <cell r="N56">
            <v>600</v>
          </cell>
          <cell r="R56">
            <v>381.2</v>
          </cell>
          <cell r="S56">
            <v>880</v>
          </cell>
          <cell r="T56">
            <v>8.649003147953831</v>
          </cell>
          <cell r="U56">
            <v>4.1369359916054567</v>
          </cell>
          <cell r="X56">
            <v>389.6</v>
          </cell>
          <cell r="Y56">
            <v>399.6</v>
          </cell>
          <cell r="Z56">
            <v>333</v>
          </cell>
          <cell r="AA56" t="e">
            <v>#N/A</v>
          </cell>
          <cell r="AB56" t="e">
            <v>#N/A</v>
          </cell>
        </row>
        <row r="57">
          <cell r="A57" t="str">
            <v>6400 ВЕНСКАЯ САЛЯМИ п/к в/у 0.28кг 8шт.  ОСТАНКИНО</v>
          </cell>
          <cell r="B57" t="str">
            <v>шт</v>
          </cell>
          <cell r="C57">
            <v>528</v>
          </cell>
          <cell r="D57">
            <v>990</v>
          </cell>
          <cell r="E57">
            <v>729</v>
          </cell>
          <cell r="F57">
            <v>760</v>
          </cell>
          <cell r="G57">
            <v>0.28000000000000003</v>
          </cell>
          <cell r="H57">
            <v>45</v>
          </cell>
          <cell r="I57">
            <v>748</v>
          </cell>
          <cell r="J57">
            <v>-19</v>
          </cell>
          <cell r="K57">
            <v>0</v>
          </cell>
          <cell r="L57">
            <v>200</v>
          </cell>
          <cell r="N57">
            <v>280</v>
          </cell>
          <cell r="R57">
            <v>145.80000000000001</v>
          </cell>
          <cell r="S57">
            <v>280</v>
          </cell>
          <cell r="T57">
            <v>8.5048010973936901</v>
          </cell>
          <cell r="U57">
            <v>5.2126200274348422</v>
          </cell>
          <cell r="X57">
            <v>159.6</v>
          </cell>
          <cell r="Y57">
            <v>169.2</v>
          </cell>
          <cell r="Z57">
            <v>174</v>
          </cell>
          <cell r="AA57" t="str">
            <v>яб ак ян</v>
          </cell>
          <cell r="AB57" t="e">
            <v>#N/A</v>
          </cell>
        </row>
        <row r="58">
          <cell r="A58" t="str">
            <v>6415 БАЛЫКОВАЯ Коровино п/к в/у 0.84кг 6шт.  ОСТАНКИНО</v>
          </cell>
          <cell r="B58" t="str">
            <v>шт</v>
          </cell>
          <cell r="C58">
            <v>239</v>
          </cell>
          <cell r="D58">
            <v>757</v>
          </cell>
          <cell r="E58">
            <v>528</v>
          </cell>
          <cell r="F58">
            <v>450</v>
          </cell>
          <cell r="G58">
            <v>0.84</v>
          </cell>
          <cell r="H58">
            <v>45</v>
          </cell>
          <cell r="I58">
            <v>533</v>
          </cell>
          <cell r="J58">
            <v>-5</v>
          </cell>
          <cell r="K58">
            <v>60</v>
          </cell>
          <cell r="L58">
            <v>90</v>
          </cell>
          <cell r="M58">
            <v>120</v>
          </cell>
          <cell r="N58">
            <v>180</v>
          </cell>
          <cell r="R58">
            <v>105.6</v>
          </cell>
          <cell r="S58">
            <v>300</v>
          </cell>
          <cell r="T58">
            <v>8.5227272727272734</v>
          </cell>
          <cell r="U58">
            <v>4.2613636363636367</v>
          </cell>
          <cell r="X58">
            <v>93.8</v>
          </cell>
          <cell r="Y58">
            <v>113</v>
          </cell>
          <cell r="Z58">
            <v>139</v>
          </cell>
          <cell r="AA58" t="str">
            <v>костик</v>
          </cell>
          <cell r="AB58">
            <v>250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1030</v>
          </cell>
          <cell r="D59">
            <v>988</v>
          </cell>
          <cell r="E59">
            <v>1266</v>
          </cell>
          <cell r="F59">
            <v>695</v>
          </cell>
          <cell r="G59">
            <v>0.35</v>
          </cell>
          <cell r="H59">
            <v>60</v>
          </cell>
          <cell r="I59">
            <v>1284</v>
          </cell>
          <cell r="J59">
            <v>-18</v>
          </cell>
          <cell r="K59">
            <v>400</v>
          </cell>
          <cell r="L59">
            <v>400</v>
          </cell>
          <cell r="M59">
            <v>400</v>
          </cell>
          <cell r="N59">
            <v>200</v>
          </cell>
          <cell r="R59">
            <v>253.2</v>
          </cell>
          <cell r="S59">
            <v>600</v>
          </cell>
          <cell r="T59">
            <v>8.2740916271721971</v>
          </cell>
          <cell r="U59">
            <v>2.7448657187993684</v>
          </cell>
          <cell r="X59">
            <v>257.8</v>
          </cell>
          <cell r="Y59">
            <v>224.2</v>
          </cell>
          <cell r="Z59">
            <v>283</v>
          </cell>
          <cell r="AA59" t="str">
            <v>костик</v>
          </cell>
          <cell r="AB59" t="e">
            <v>#N/A</v>
          </cell>
        </row>
        <row r="60">
          <cell r="A60" t="str">
            <v>6428 СОЧНЫЙ ГРИЛЬ ПМ сос п/о мгс 0.45кг 8шт.  ОСТАНКИНО</v>
          </cell>
          <cell r="B60" t="str">
            <v>шт</v>
          </cell>
          <cell r="C60">
            <v>1599</v>
          </cell>
          <cell r="D60">
            <v>1989</v>
          </cell>
          <cell r="E60">
            <v>1757</v>
          </cell>
          <cell r="F60">
            <v>1746</v>
          </cell>
          <cell r="G60">
            <v>0</v>
          </cell>
          <cell r="H60">
            <v>45</v>
          </cell>
          <cell r="I60">
            <v>1798</v>
          </cell>
          <cell r="J60">
            <v>-41</v>
          </cell>
          <cell r="K60">
            <v>400</v>
          </cell>
          <cell r="L60">
            <v>240</v>
          </cell>
          <cell r="R60">
            <v>351.4</v>
          </cell>
          <cell r="S60">
            <v>0</v>
          </cell>
          <cell r="T60">
            <v>6.7899829254410928</v>
          </cell>
          <cell r="U60">
            <v>4.9686966420034153</v>
          </cell>
          <cell r="X60">
            <v>426</v>
          </cell>
          <cell r="Y60">
            <v>398</v>
          </cell>
          <cell r="Z60">
            <v>409</v>
          </cell>
          <cell r="AA60" t="str">
            <v>замена</v>
          </cell>
          <cell r="AB60" t="e">
            <v>#N/A</v>
          </cell>
        </row>
        <row r="61">
          <cell r="A61" t="str">
            <v>6438 БОГАТЫРСКИЕ Папа Может сос п/о в/у 0,3кг  ОСТАНКИНО</v>
          </cell>
          <cell r="B61" t="str">
            <v>шт</v>
          </cell>
          <cell r="C61">
            <v>464</v>
          </cell>
          <cell r="D61">
            <v>1232</v>
          </cell>
          <cell r="E61">
            <v>724</v>
          </cell>
          <cell r="F61">
            <v>939</v>
          </cell>
          <cell r="G61">
            <v>0.3</v>
          </cell>
          <cell r="H61" t="e">
            <v>#N/A</v>
          </cell>
          <cell r="I61">
            <v>737</v>
          </cell>
          <cell r="J61">
            <v>-13</v>
          </cell>
          <cell r="K61">
            <v>0</v>
          </cell>
          <cell r="L61">
            <v>240</v>
          </cell>
          <cell r="R61">
            <v>144.80000000000001</v>
          </cell>
          <cell r="S61">
            <v>0</v>
          </cell>
          <cell r="T61">
            <v>8.1422651933701644</v>
          </cell>
          <cell r="U61">
            <v>6.4848066298342539</v>
          </cell>
          <cell r="X61">
            <v>166.2</v>
          </cell>
          <cell r="Y61">
            <v>191.6</v>
          </cell>
          <cell r="Z61">
            <v>109</v>
          </cell>
          <cell r="AA61" t="str">
            <v>костик</v>
          </cell>
          <cell r="AB61" t="e">
            <v>#N/A</v>
          </cell>
        </row>
        <row r="62">
          <cell r="A62" t="str">
            <v>6439 ХОТ-ДОГ Папа может сос п/о мгс 0.38кг  ОСТАНКИНО</v>
          </cell>
          <cell r="B62" t="str">
            <v>шт</v>
          </cell>
          <cell r="C62">
            <v>405</v>
          </cell>
          <cell r="D62">
            <v>540</v>
          </cell>
          <cell r="E62">
            <v>453</v>
          </cell>
          <cell r="F62">
            <v>469</v>
          </cell>
          <cell r="G62">
            <v>0.38</v>
          </cell>
          <cell r="H62" t="e">
            <v>#N/A</v>
          </cell>
          <cell r="I62">
            <v>467</v>
          </cell>
          <cell r="J62">
            <v>-14</v>
          </cell>
          <cell r="K62">
            <v>0</v>
          </cell>
          <cell r="L62">
            <v>0</v>
          </cell>
          <cell r="M62">
            <v>180</v>
          </cell>
          <cell r="N62">
            <v>80</v>
          </cell>
          <cell r="R62">
            <v>90.6</v>
          </cell>
          <cell r="S62">
            <v>260</v>
          </cell>
          <cell r="T62">
            <v>8.0463576158940402</v>
          </cell>
          <cell r="U62">
            <v>5.1766004415011038</v>
          </cell>
          <cell r="X62">
            <v>102.8</v>
          </cell>
          <cell r="Y62">
            <v>104.6</v>
          </cell>
          <cell r="Z62">
            <v>154</v>
          </cell>
          <cell r="AA62" t="str">
            <v>костик</v>
          </cell>
          <cell r="AB62" t="e">
            <v>#N/A</v>
          </cell>
        </row>
        <row r="63">
          <cell r="A63" t="str">
            <v>6448 СВИНИНА МАДЕРА с/к с/н в/у 1/100 10шт.   ОСТАНКИНО</v>
          </cell>
          <cell r="B63" t="str">
            <v>шт</v>
          </cell>
          <cell r="C63">
            <v>35</v>
          </cell>
          <cell r="D63">
            <v>418</v>
          </cell>
          <cell r="E63">
            <v>182</v>
          </cell>
          <cell r="F63">
            <v>256</v>
          </cell>
          <cell r="G63">
            <v>0.1</v>
          </cell>
          <cell r="H63" t="e">
            <v>#N/A</v>
          </cell>
          <cell r="I63">
            <v>197</v>
          </cell>
          <cell r="J63">
            <v>-15</v>
          </cell>
          <cell r="K63">
            <v>0</v>
          </cell>
          <cell r="L63">
            <v>0</v>
          </cell>
          <cell r="N63">
            <v>40</v>
          </cell>
          <cell r="R63">
            <v>36.4</v>
          </cell>
          <cell r="S63">
            <v>40</v>
          </cell>
          <cell r="T63">
            <v>8.1318681318681314</v>
          </cell>
          <cell r="U63">
            <v>7.0329670329670328</v>
          </cell>
          <cell r="X63">
            <v>32.6</v>
          </cell>
          <cell r="Y63">
            <v>48</v>
          </cell>
          <cell r="Z63">
            <v>45</v>
          </cell>
          <cell r="AA63" t="e">
            <v>#N/A</v>
          </cell>
          <cell r="AB63" t="e">
            <v>#N/A</v>
          </cell>
        </row>
        <row r="64">
          <cell r="A64" t="str">
            <v>6450 БЕКОН с/к с/н в/у 1/100 10шт.  ОСТАНКИНО</v>
          </cell>
          <cell r="B64" t="str">
            <v>шт</v>
          </cell>
          <cell r="C64">
            <v>303</v>
          </cell>
          <cell r="D64">
            <v>703</v>
          </cell>
          <cell r="E64">
            <v>436</v>
          </cell>
          <cell r="F64">
            <v>550</v>
          </cell>
          <cell r="G64">
            <v>0.1</v>
          </cell>
          <cell r="H64" t="e">
            <v>#N/A</v>
          </cell>
          <cell r="I64">
            <v>456</v>
          </cell>
          <cell r="J64">
            <v>-20</v>
          </cell>
          <cell r="K64">
            <v>0</v>
          </cell>
          <cell r="L64">
            <v>40</v>
          </cell>
          <cell r="M64">
            <v>40</v>
          </cell>
          <cell r="N64">
            <v>80</v>
          </cell>
          <cell r="R64">
            <v>87.2</v>
          </cell>
          <cell r="S64">
            <v>120</v>
          </cell>
          <cell r="T64">
            <v>8.1422018348623855</v>
          </cell>
          <cell r="U64">
            <v>6.307339449541284</v>
          </cell>
          <cell r="X64">
            <v>99.8</v>
          </cell>
          <cell r="Y64">
            <v>110.2</v>
          </cell>
          <cell r="Z64">
            <v>90</v>
          </cell>
          <cell r="AA64" t="str">
            <v>костик</v>
          </cell>
          <cell r="AB64" t="e">
            <v>#N/A</v>
          </cell>
        </row>
        <row r="65">
          <cell r="A65" t="str">
            <v>6453 ЭКСТРА Папа может с/к с/н в/у 1/100 14шт.   ОСТАНКИНО</v>
          </cell>
          <cell r="B65" t="str">
            <v>шт</v>
          </cell>
          <cell r="C65">
            <v>1164</v>
          </cell>
          <cell r="D65">
            <v>2228</v>
          </cell>
          <cell r="E65">
            <v>1743</v>
          </cell>
          <cell r="F65">
            <v>1614</v>
          </cell>
          <cell r="G65">
            <v>0.1</v>
          </cell>
          <cell r="H65">
            <v>60</v>
          </cell>
          <cell r="I65">
            <v>1753</v>
          </cell>
          <cell r="J65">
            <v>-10</v>
          </cell>
          <cell r="K65">
            <v>200</v>
          </cell>
          <cell r="L65">
            <v>420</v>
          </cell>
          <cell r="M65">
            <v>280</v>
          </cell>
          <cell r="N65">
            <v>280</v>
          </cell>
          <cell r="R65">
            <v>348.6</v>
          </cell>
          <cell r="S65">
            <v>560</v>
          </cell>
          <cell r="T65">
            <v>8.0149168100975317</v>
          </cell>
          <cell r="U65">
            <v>4.6299483648881239</v>
          </cell>
          <cell r="X65">
            <v>340.6</v>
          </cell>
          <cell r="Y65">
            <v>382.6</v>
          </cell>
          <cell r="Z65">
            <v>295</v>
          </cell>
          <cell r="AA65" t="str">
            <v>костик</v>
          </cell>
          <cell r="AB65" t="e">
            <v>#N/A</v>
          </cell>
        </row>
        <row r="66">
          <cell r="A66" t="str">
            <v>6454 АРОМАТНАЯ с/к с/н в/у 1/100 14шт.  ОСТАНКИНО</v>
          </cell>
          <cell r="B66" t="str">
            <v>шт</v>
          </cell>
          <cell r="C66">
            <v>2027</v>
          </cell>
          <cell r="D66">
            <v>1329</v>
          </cell>
          <cell r="E66">
            <v>1614</v>
          </cell>
          <cell r="F66">
            <v>1679</v>
          </cell>
          <cell r="G66">
            <v>0.1</v>
          </cell>
          <cell r="H66">
            <v>60</v>
          </cell>
          <cell r="I66">
            <v>1658</v>
          </cell>
          <cell r="J66">
            <v>-44</v>
          </cell>
          <cell r="K66">
            <v>0</v>
          </cell>
          <cell r="L66">
            <v>420</v>
          </cell>
          <cell r="M66">
            <v>140</v>
          </cell>
          <cell r="N66">
            <v>420</v>
          </cell>
          <cell r="R66">
            <v>322.8</v>
          </cell>
          <cell r="S66">
            <v>560</v>
          </cell>
          <cell r="T66">
            <v>8.237298636926889</v>
          </cell>
          <cell r="U66">
            <v>5.2013630731102847</v>
          </cell>
          <cell r="X66">
            <v>365.2</v>
          </cell>
          <cell r="Y66">
            <v>378.2</v>
          </cell>
          <cell r="Z66">
            <v>275</v>
          </cell>
          <cell r="AA66" t="str">
            <v>костик</v>
          </cell>
          <cell r="AB66" t="e">
            <v>#N/A</v>
          </cell>
        </row>
        <row r="67">
          <cell r="A67" t="str">
            <v>6461 СОЧНЫЙ ГРИЛЬ ПМ сос п/о мгс 1*6  ОСТАНКИНО</v>
          </cell>
          <cell r="B67" t="str">
            <v>кг</v>
          </cell>
          <cell r="C67">
            <v>200.98500000000001</v>
          </cell>
          <cell r="D67">
            <v>219.69800000000001</v>
          </cell>
          <cell r="E67">
            <v>216.185</v>
          </cell>
          <cell r="F67">
            <v>204.49799999999999</v>
          </cell>
          <cell r="G67">
            <v>1</v>
          </cell>
          <cell r="H67" t="e">
            <v>#N/A</v>
          </cell>
          <cell r="I67">
            <v>201</v>
          </cell>
          <cell r="J67">
            <v>15.185000000000002</v>
          </cell>
          <cell r="K67">
            <v>70</v>
          </cell>
          <cell r="L67">
            <v>150</v>
          </cell>
          <cell r="R67">
            <v>43.237000000000002</v>
          </cell>
          <cell r="S67">
            <v>0</v>
          </cell>
          <cell r="T67">
            <v>9.8179337141799845</v>
          </cell>
          <cell r="U67">
            <v>4.7296991003076068</v>
          </cell>
          <cell r="X67">
            <v>44.607799999999997</v>
          </cell>
          <cell r="Y67">
            <v>47.501199999999997</v>
          </cell>
          <cell r="Z67">
            <v>12.994</v>
          </cell>
          <cell r="AA67" t="str">
            <v>увел</v>
          </cell>
          <cell r="AB67" t="e">
            <v>#N/A</v>
          </cell>
        </row>
        <row r="68">
          <cell r="A68" t="str">
            <v>6475 С СЫРОМ Папа может сос ц/о мгс 0.4кг6шт  ОСТАНКИНО</v>
          </cell>
          <cell r="B68" t="str">
            <v>шт</v>
          </cell>
          <cell r="C68">
            <v>411</v>
          </cell>
          <cell r="D68">
            <v>503</v>
          </cell>
          <cell r="E68">
            <v>532</v>
          </cell>
          <cell r="F68">
            <v>365</v>
          </cell>
          <cell r="G68">
            <v>0.4</v>
          </cell>
          <cell r="H68" t="e">
            <v>#N/A</v>
          </cell>
          <cell r="I68">
            <v>537</v>
          </cell>
          <cell r="J68">
            <v>-5</v>
          </cell>
          <cell r="K68">
            <v>120</v>
          </cell>
          <cell r="L68">
            <v>240</v>
          </cell>
          <cell r="N68">
            <v>120</v>
          </cell>
          <cell r="R68">
            <v>106.4</v>
          </cell>
          <cell r="S68">
            <v>120</v>
          </cell>
          <cell r="T68">
            <v>7.9417293233082704</v>
          </cell>
          <cell r="U68">
            <v>3.4304511278195489</v>
          </cell>
          <cell r="X68">
            <v>109.4</v>
          </cell>
          <cell r="Y68">
            <v>102.6</v>
          </cell>
          <cell r="Z68">
            <v>112</v>
          </cell>
          <cell r="AA68" t="str">
            <v>костик</v>
          </cell>
          <cell r="AB68" t="e">
            <v>#N/A</v>
          </cell>
        </row>
        <row r="69">
          <cell r="A69" t="str">
            <v>6500 КАРБОНАД к/в с/н в/у 1/150 8шт.  ОСТАНКИНО</v>
          </cell>
          <cell r="B69" t="str">
            <v>шт</v>
          </cell>
          <cell r="C69">
            <v>130</v>
          </cell>
          <cell r="D69">
            <v>83</v>
          </cell>
          <cell r="E69">
            <v>105</v>
          </cell>
          <cell r="F69">
            <v>105</v>
          </cell>
          <cell r="G69">
            <v>0.15</v>
          </cell>
          <cell r="H69" t="e">
            <v>#N/A</v>
          </cell>
          <cell r="I69">
            <v>104</v>
          </cell>
          <cell r="J69">
            <v>1</v>
          </cell>
          <cell r="K69">
            <v>40</v>
          </cell>
          <cell r="L69">
            <v>0</v>
          </cell>
          <cell r="N69">
            <v>40</v>
          </cell>
          <cell r="R69">
            <v>21</v>
          </cell>
          <cell r="S69">
            <v>40</v>
          </cell>
          <cell r="T69">
            <v>8.8095238095238102</v>
          </cell>
          <cell r="U69">
            <v>5</v>
          </cell>
          <cell r="X69">
            <v>27.6</v>
          </cell>
          <cell r="Y69">
            <v>24.4</v>
          </cell>
          <cell r="Z69">
            <v>17</v>
          </cell>
          <cell r="AA69" t="str">
            <v>костик</v>
          </cell>
          <cell r="AB69" t="e">
            <v>#N/A</v>
          </cell>
        </row>
        <row r="70">
          <cell r="A70" t="str">
            <v>6509 СЕРВЕЛАТ ФИНСКИЙ ПМ в/к в/у 0,35кг 8шт.  ОСТАНКИНО</v>
          </cell>
          <cell r="B70" t="str">
            <v>шт</v>
          </cell>
          <cell r="C70">
            <v>4466</v>
          </cell>
          <cell r="D70">
            <v>8208</v>
          </cell>
          <cell r="E70">
            <v>6843</v>
          </cell>
          <cell r="F70">
            <v>5653</v>
          </cell>
          <cell r="G70">
            <v>0.35</v>
          </cell>
          <cell r="H70">
            <v>45</v>
          </cell>
          <cell r="I70">
            <v>6928</v>
          </cell>
          <cell r="J70">
            <v>-85</v>
          </cell>
          <cell r="K70">
            <v>1000</v>
          </cell>
          <cell r="L70">
            <v>2000</v>
          </cell>
          <cell r="M70">
            <v>1000</v>
          </cell>
          <cell r="N70">
            <v>1200</v>
          </cell>
          <cell r="R70">
            <v>1368.6</v>
          </cell>
          <cell r="S70">
            <v>2200</v>
          </cell>
          <cell r="T70">
            <v>7.9300014613473628</v>
          </cell>
          <cell r="U70">
            <v>4.1304983194505338</v>
          </cell>
          <cell r="X70">
            <v>1292.2</v>
          </cell>
          <cell r="Y70">
            <v>1427</v>
          </cell>
          <cell r="Z70">
            <v>1920</v>
          </cell>
          <cell r="AA70" t="str">
            <v>м800</v>
          </cell>
          <cell r="AB70" t="e">
            <v>#N/A</v>
          </cell>
        </row>
        <row r="71">
          <cell r="A71" t="str">
            <v>6510 СЕРВЕЛАТ ЗЕРНИСТЫЙ ПМ в/к в/у 0.35кг  ОСТАНКИНО</v>
          </cell>
          <cell r="B71" t="str">
            <v>шт</v>
          </cell>
          <cell r="C71">
            <v>2846</v>
          </cell>
          <cell r="D71">
            <v>3366</v>
          </cell>
          <cell r="E71">
            <v>3062</v>
          </cell>
          <cell r="F71">
            <v>3067</v>
          </cell>
          <cell r="G71">
            <v>0.35</v>
          </cell>
          <cell r="H71" t="e">
            <v>#N/A</v>
          </cell>
          <cell r="I71">
            <v>3084</v>
          </cell>
          <cell r="J71">
            <v>-22</v>
          </cell>
          <cell r="K71">
            <v>400</v>
          </cell>
          <cell r="L71">
            <v>1000</v>
          </cell>
          <cell r="N71">
            <v>800</v>
          </cell>
          <cell r="R71">
            <v>612.4</v>
          </cell>
          <cell r="S71">
            <v>800</v>
          </cell>
          <cell r="T71">
            <v>8.6005878510777265</v>
          </cell>
          <cell r="U71">
            <v>5.0081645983017635</v>
          </cell>
          <cell r="X71">
            <v>674.8</v>
          </cell>
          <cell r="Y71">
            <v>702.4</v>
          </cell>
          <cell r="Z71">
            <v>625</v>
          </cell>
          <cell r="AA71" t="e">
            <v>#N/A</v>
          </cell>
          <cell r="AB71" t="e">
            <v>#N/A</v>
          </cell>
        </row>
        <row r="72">
          <cell r="A72" t="str">
            <v>6517 БОГАТЫРСКИЕ Папа Может сос п/о 1*6  ОСТАНКИНО</v>
          </cell>
          <cell r="B72" t="str">
            <v>кг</v>
          </cell>
          <cell r="C72">
            <v>75.48</v>
          </cell>
          <cell r="D72">
            <v>43.951000000000001</v>
          </cell>
          <cell r="E72">
            <v>55.713999999999999</v>
          </cell>
          <cell r="F72">
            <v>61.588000000000001</v>
          </cell>
          <cell r="G72">
            <v>1</v>
          </cell>
          <cell r="H72" t="e">
            <v>#N/A</v>
          </cell>
          <cell r="I72">
            <v>52</v>
          </cell>
          <cell r="J72">
            <v>3.7139999999999986</v>
          </cell>
          <cell r="K72">
            <v>0</v>
          </cell>
          <cell r="L72">
            <v>20</v>
          </cell>
          <cell r="N72">
            <v>10</v>
          </cell>
          <cell r="R72">
            <v>11.142799999999999</v>
          </cell>
          <cell r="S72">
            <v>10</v>
          </cell>
          <cell r="T72">
            <v>8.219478048605378</v>
          </cell>
          <cell r="U72">
            <v>5.5271565495207673</v>
          </cell>
          <cell r="X72">
            <v>18.763999999999999</v>
          </cell>
          <cell r="Y72">
            <v>13.8276</v>
          </cell>
          <cell r="Z72">
            <v>8.4149999999999991</v>
          </cell>
          <cell r="AA72" t="str">
            <v>костик</v>
          </cell>
          <cell r="AB72" t="e">
            <v>#N/A</v>
          </cell>
        </row>
        <row r="73">
          <cell r="A73" t="str">
            <v>6527 ШПИКАЧКИ СОЧНЫЕ ПМ сар б/о мгс 1*3 45с ОСТАНКИНО</v>
          </cell>
          <cell r="B73" t="str">
            <v>кг</v>
          </cell>
          <cell r="C73">
            <v>447.66300000000001</v>
          </cell>
          <cell r="D73">
            <v>666.04899999999998</v>
          </cell>
          <cell r="E73">
            <v>542.19399999999996</v>
          </cell>
          <cell r="F73">
            <v>381.61799999999999</v>
          </cell>
          <cell r="G73">
            <v>1</v>
          </cell>
          <cell r="H73">
            <v>45</v>
          </cell>
          <cell r="I73">
            <v>557.5</v>
          </cell>
          <cell r="J73">
            <v>-15.30600000000004</v>
          </cell>
          <cell r="K73">
            <v>200</v>
          </cell>
          <cell r="L73">
            <v>100</v>
          </cell>
          <cell r="M73">
            <v>80</v>
          </cell>
          <cell r="N73">
            <v>120</v>
          </cell>
          <cell r="R73">
            <v>108.43879999999999</v>
          </cell>
          <cell r="S73">
            <v>200</v>
          </cell>
          <cell r="T73">
            <v>8.1300973452306735</v>
          </cell>
          <cell r="U73">
            <v>3.5192016141823781</v>
          </cell>
          <cell r="X73">
            <v>108.1644</v>
          </cell>
          <cell r="Y73">
            <v>104.18040000000001</v>
          </cell>
          <cell r="Z73">
            <v>112.739</v>
          </cell>
          <cell r="AA73" t="e">
            <v>#N/A</v>
          </cell>
          <cell r="AB73" t="e">
            <v>#N/A</v>
          </cell>
        </row>
        <row r="74">
          <cell r="A74" t="str">
            <v>6534 СЕРВЕЛАТ ФИНСКИЙ СН в/к п/о 0.35кг 8шт  ОСТАНКИНО</v>
          </cell>
          <cell r="B74" t="str">
            <v>шт</v>
          </cell>
          <cell r="C74">
            <v>260.30399999999997</v>
          </cell>
          <cell r="D74">
            <v>217.696</v>
          </cell>
          <cell r="E74">
            <v>394</v>
          </cell>
          <cell r="F74">
            <v>6</v>
          </cell>
          <cell r="G74">
            <v>0.35</v>
          </cell>
          <cell r="H74" t="e">
            <v>#N/A</v>
          </cell>
          <cell r="I74">
            <v>539</v>
          </cell>
          <cell r="J74">
            <v>-145</v>
          </cell>
          <cell r="K74">
            <v>600</v>
          </cell>
          <cell r="L74">
            <v>0</v>
          </cell>
          <cell r="N74">
            <v>200</v>
          </cell>
          <cell r="R74">
            <v>78.8</v>
          </cell>
          <cell r="S74">
            <v>200</v>
          </cell>
          <cell r="T74">
            <v>10.228426395939087</v>
          </cell>
          <cell r="U74">
            <v>7.6142131979695438E-2</v>
          </cell>
          <cell r="X74">
            <v>57</v>
          </cell>
          <cell r="Y74">
            <v>42.8</v>
          </cell>
          <cell r="Z74">
            <v>54</v>
          </cell>
          <cell r="AA74" t="str">
            <v>костик</v>
          </cell>
          <cell r="AB74" t="e">
            <v>#N/A</v>
          </cell>
        </row>
        <row r="75">
          <cell r="A75" t="str">
            <v>6535 СЕРВЕЛАТ ОРЕХОВЫЙ СН в/к п/о 0,35кг 8шт.  ОСТАНКИНО</v>
          </cell>
          <cell r="B75" t="str">
            <v>шт</v>
          </cell>
          <cell r="C75">
            <v>96</v>
          </cell>
          <cell r="D75">
            <v>2070</v>
          </cell>
          <cell r="E75">
            <v>703</v>
          </cell>
          <cell r="F75">
            <v>1388</v>
          </cell>
          <cell r="G75">
            <v>0.35</v>
          </cell>
          <cell r="H75" t="e">
            <v>#N/A</v>
          </cell>
          <cell r="I75">
            <v>715</v>
          </cell>
          <cell r="J75">
            <v>-12</v>
          </cell>
          <cell r="K75">
            <v>0</v>
          </cell>
          <cell r="L75">
            <v>0</v>
          </cell>
          <cell r="R75">
            <v>140.6</v>
          </cell>
          <cell r="S75">
            <v>0</v>
          </cell>
          <cell r="T75">
            <v>9.8719772403982926</v>
          </cell>
          <cell r="U75">
            <v>9.8719772403982926</v>
          </cell>
          <cell r="X75">
            <v>39.4</v>
          </cell>
          <cell r="Y75">
            <v>46</v>
          </cell>
          <cell r="Z75">
            <v>348</v>
          </cell>
          <cell r="AA75" t="str">
            <v>витхол</v>
          </cell>
          <cell r="AB75" t="e">
            <v>#N/A</v>
          </cell>
        </row>
        <row r="76">
          <cell r="A76" t="str">
            <v>6562 СЕРВЕЛАТ КАРЕЛЬСКИЙ СН в/к в/у 0,28кг  ОСТАНКИНО</v>
          </cell>
          <cell r="B76" t="str">
            <v>шт</v>
          </cell>
          <cell r="C76">
            <v>125</v>
          </cell>
          <cell r="D76">
            <v>1483</v>
          </cell>
          <cell r="E76">
            <v>1411</v>
          </cell>
          <cell r="F76">
            <v>129</v>
          </cell>
          <cell r="G76">
            <v>0.28000000000000003</v>
          </cell>
          <cell r="H76" t="e">
            <v>#N/A</v>
          </cell>
          <cell r="I76">
            <v>1472</v>
          </cell>
          <cell r="J76">
            <v>-61</v>
          </cell>
          <cell r="K76">
            <v>400</v>
          </cell>
          <cell r="L76">
            <v>800</v>
          </cell>
          <cell r="M76">
            <v>600</v>
          </cell>
          <cell r="N76">
            <v>600</v>
          </cell>
          <cell r="R76">
            <v>282.2</v>
          </cell>
          <cell r="S76">
            <v>1200</v>
          </cell>
          <cell r="T76">
            <v>8.9617292700212623</v>
          </cell>
          <cell r="U76">
            <v>0.45712260807937632</v>
          </cell>
          <cell r="X76">
            <v>119</v>
          </cell>
          <cell r="Y76">
            <v>173</v>
          </cell>
          <cell r="Z76">
            <v>341</v>
          </cell>
          <cell r="AA76" t="str">
            <v>костик</v>
          </cell>
          <cell r="AB76" t="e">
            <v>#N/A</v>
          </cell>
        </row>
        <row r="77">
          <cell r="A77" t="str">
            <v>6563 СЛИВОЧНЫЕ СН сос п/о мгс 1*6  ОСТАНКИНО</v>
          </cell>
          <cell r="B77" t="str">
            <v>кг</v>
          </cell>
          <cell r="D77">
            <v>157.00399999999999</v>
          </cell>
          <cell r="E77">
            <v>66.497</v>
          </cell>
          <cell r="F77">
            <v>87.221999999999994</v>
          </cell>
          <cell r="G77">
            <v>1</v>
          </cell>
          <cell r="H77" t="e">
            <v>#N/A</v>
          </cell>
          <cell r="I77">
            <v>64.734999999999999</v>
          </cell>
          <cell r="J77">
            <v>1.7620000000000005</v>
          </cell>
          <cell r="K77">
            <v>0</v>
          </cell>
          <cell r="L77">
            <v>30</v>
          </cell>
          <cell r="R77">
            <v>13.2994</v>
          </cell>
          <cell r="S77">
            <v>0</v>
          </cell>
          <cell r="T77">
            <v>8.8140818382784172</v>
          </cell>
          <cell r="U77">
            <v>6.5583409777884709</v>
          </cell>
          <cell r="X77">
            <v>10.059200000000001</v>
          </cell>
          <cell r="Y77">
            <v>17.322200000000002</v>
          </cell>
          <cell r="Z77">
            <v>16.079999999999998</v>
          </cell>
          <cell r="AA77" t="e">
            <v>#N/A</v>
          </cell>
          <cell r="AB77" t="e">
            <v>#N/A</v>
          </cell>
        </row>
        <row r="78">
          <cell r="A78" t="str">
            <v>6564 СЕРВЕЛАТ ОРЕХОВЫЙ ПМ в/к в/у 0.31кг 8шт.  ОСТАНКИНО</v>
          </cell>
          <cell r="B78" t="str">
            <v>шт</v>
          </cell>
          <cell r="C78">
            <v>105</v>
          </cell>
          <cell r="D78">
            <v>380</v>
          </cell>
          <cell r="E78">
            <v>231</v>
          </cell>
          <cell r="F78">
            <v>175</v>
          </cell>
          <cell r="G78">
            <v>0.31</v>
          </cell>
          <cell r="H78" t="e">
            <v>#N/A</v>
          </cell>
          <cell r="I78">
            <v>239</v>
          </cell>
          <cell r="J78">
            <v>-8</v>
          </cell>
          <cell r="K78">
            <v>0</v>
          </cell>
          <cell r="L78">
            <v>80</v>
          </cell>
          <cell r="M78">
            <v>80</v>
          </cell>
          <cell r="N78">
            <v>40</v>
          </cell>
          <cell r="R78">
            <v>46.2</v>
          </cell>
          <cell r="S78">
            <v>120</v>
          </cell>
          <cell r="T78">
            <v>8.1168831168831161</v>
          </cell>
          <cell r="U78">
            <v>3.7878787878787876</v>
          </cell>
          <cell r="X78">
            <v>29.4</v>
          </cell>
          <cell r="Y78">
            <v>48.6</v>
          </cell>
          <cell r="Z78">
            <v>48</v>
          </cell>
          <cell r="AA78" t="str">
            <v>?</v>
          </cell>
          <cell r="AB78" t="e">
            <v>#N/A</v>
          </cell>
        </row>
        <row r="79">
          <cell r="A79" t="str">
            <v>6566 СЕРВЕЛАТ С БЕЛ.ГРИБАМИ в/к в/у 0,31кг  ОСТАНКИНО</v>
          </cell>
          <cell r="B79" t="str">
            <v>шт</v>
          </cell>
          <cell r="C79">
            <v>1</v>
          </cell>
          <cell r="D79">
            <v>203</v>
          </cell>
          <cell r="E79">
            <v>71</v>
          </cell>
          <cell r="F79">
            <v>128</v>
          </cell>
          <cell r="G79">
            <v>0.31</v>
          </cell>
          <cell r="H79" t="e">
            <v>#N/A</v>
          </cell>
          <cell r="I79">
            <v>74</v>
          </cell>
          <cell r="J79">
            <v>-3</v>
          </cell>
          <cell r="K79">
            <v>0</v>
          </cell>
          <cell r="L79">
            <v>0</v>
          </cell>
          <cell r="R79">
            <v>14.2</v>
          </cell>
          <cell r="S79">
            <v>0</v>
          </cell>
          <cell r="T79">
            <v>9.0140845070422539</v>
          </cell>
          <cell r="U79">
            <v>9.0140845070422539</v>
          </cell>
          <cell r="X79">
            <v>0</v>
          </cell>
          <cell r="Y79">
            <v>23.4</v>
          </cell>
          <cell r="Z79">
            <v>23</v>
          </cell>
          <cell r="AA79" t="e">
            <v>#N/A</v>
          </cell>
          <cell r="AB79" t="e">
            <v>#N/A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316</v>
          </cell>
          <cell r="D80">
            <v>339</v>
          </cell>
          <cell r="E80">
            <v>336</v>
          </cell>
          <cell r="F80">
            <v>309</v>
          </cell>
          <cell r="G80">
            <v>0.41</v>
          </cell>
          <cell r="H80" t="e">
            <v>#N/A</v>
          </cell>
          <cell r="I80">
            <v>347</v>
          </cell>
          <cell r="J80">
            <v>-11</v>
          </cell>
          <cell r="K80">
            <v>0</v>
          </cell>
          <cell r="L80">
            <v>160</v>
          </cell>
          <cell r="N80">
            <v>100</v>
          </cell>
          <cell r="R80">
            <v>67.2</v>
          </cell>
          <cell r="S80">
            <v>100</v>
          </cell>
          <cell r="T80">
            <v>8.4672619047619051</v>
          </cell>
          <cell r="U80">
            <v>4.5982142857142856</v>
          </cell>
          <cell r="X80">
            <v>77</v>
          </cell>
          <cell r="Y80">
            <v>72.400000000000006</v>
          </cell>
          <cell r="Z80">
            <v>62</v>
          </cell>
          <cell r="AA80" t="str">
            <v>костик</v>
          </cell>
          <cell r="AB80" t="e">
            <v>#N/A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-5</v>
          </cell>
          <cell r="D81">
            <v>808</v>
          </cell>
          <cell r="E81">
            <v>465</v>
          </cell>
          <cell r="F81">
            <v>322</v>
          </cell>
          <cell r="G81">
            <v>0.41</v>
          </cell>
          <cell r="H81" t="e">
            <v>#N/A</v>
          </cell>
          <cell r="I81">
            <v>476</v>
          </cell>
          <cell r="J81">
            <v>-11</v>
          </cell>
          <cell r="K81">
            <v>0</v>
          </cell>
          <cell r="L81">
            <v>0</v>
          </cell>
          <cell r="M81">
            <v>300</v>
          </cell>
          <cell r="N81">
            <v>150</v>
          </cell>
          <cell r="R81">
            <v>93</v>
          </cell>
          <cell r="S81">
            <v>450</v>
          </cell>
          <cell r="T81">
            <v>8.301075268817204</v>
          </cell>
          <cell r="U81">
            <v>3.4623655913978495</v>
          </cell>
          <cell r="X81">
            <v>54.8</v>
          </cell>
          <cell r="Y81">
            <v>83.2</v>
          </cell>
          <cell r="Z81">
            <v>130</v>
          </cell>
          <cell r="AA81" t="str">
            <v>увел</v>
          </cell>
          <cell r="AB81" t="e">
            <v>#N/A</v>
          </cell>
        </row>
        <row r="82">
          <cell r="A82" t="str">
            <v>6592 ДОКТОРСКАЯ СН вар п/о  ОСТАНКИНО</v>
          </cell>
          <cell r="B82" t="str">
            <v>кг</v>
          </cell>
          <cell r="C82">
            <v>60.901000000000003</v>
          </cell>
          <cell r="D82">
            <v>353.43200000000002</v>
          </cell>
          <cell r="E82">
            <v>206.661</v>
          </cell>
          <cell r="F82">
            <v>196.77199999999999</v>
          </cell>
          <cell r="G82">
            <v>1</v>
          </cell>
          <cell r="H82" t="e">
            <v>#N/A</v>
          </cell>
          <cell r="I82">
            <v>208.21199999999999</v>
          </cell>
          <cell r="J82">
            <v>-1.5509999999999877</v>
          </cell>
          <cell r="K82">
            <v>0</v>
          </cell>
          <cell r="L82">
            <v>0</v>
          </cell>
          <cell r="M82">
            <v>90</v>
          </cell>
          <cell r="N82">
            <v>50</v>
          </cell>
          <cell r="R82">
            <v>41.3322</v>
          </cell>
          <cell r="S82">
            <v>140</v>
          </cell>
          <cell r="T82">
            <v>8.1479330884879104</v>
          </cell>
          <cell r="U82">
            <v>4.7607434397394766</v>
          </cell>
          <cell r="X82">
            <v>39.881</v>
          </cell>
          <cell r="Y82">
            <v>53.482799999999997</v>
          </cell>
          <cell r="Z82">
            <v>35.347999999999999</v>
          </cell>
          <cell r="AA82" t="str">
            <v>костик</v>
          </cell>
          <cell r="AB82" t="e">
            <v>#N/A</v>
          </cell>
        </row>
        <row r="83">
          <cell r="A83" t="str">
            <v>6593 ДОКТОРСКАЯ СН вар п/о 0.45кг 8шт.  ОСТАНКИНО</v>
          </cell>
          <cell r="B83" t="str">
            <v>шт</v>
          </cell>
          <cell r="D83">
            <v>506</v>
          </cell>
          <cell r="E83">
            <v>139</v>
          </cell>
          <cell r="F83">
            <v>365</v>
          </cell>
          <cell r="G83">
            <v>0.45</v>
          </cell>
          <cell r="H83" t="e">
            <v>#N/A</v>
          </cell>
          <cell r="I83">
            <v>138</v>
          </cell>
          <cell r="J83">
            <v>1</v>
          </cell>
          <cell r="K83">
            <v>0</v>
          </cell>
          <cell r="L83">
            <v>0</v>
          </cell>
          <cell r="M83">
            <v>200</v>
          </cell>
          <cell r="N83">
            <v>200</v>
          </cell>
          <cell r="R83">
            <v>27.8</v>
          </cell>
          <cell r="S83">
            <v>400</v>
          </cell>
          <cell r="T83">
            <v>27.517985611510792</v>
          </cell>
          <cell r="U83">
            <v>13.129496402877697</v>
          </cell>
          <cell r="X83">
            <v>0</v>
          </cell>
          <cell r="Y83">
            <v>0</v>
          </cell>
          <cell r="Z83">
            <v>84</v>
          </cell>
          <cell r="AA83" t="e">
            <v>#N/A</v>
          </cell>
          <cell r="AB83" t="e">
            <v>#N/A</v>
          </cell>
        </row>
        <row r="84">
          <cell r="A84" t="str">
            <v>6594 МОЛОЧНАЯ СН вар п/о  ОСТАНКИНО</v>
          </cell>
          <cell r="B84" t="str">
            <v>кг</v>
          </cell>
          <cell r="C84">
            <v>388.77499999999998</v>
          </cell>
          <cell r="D84">
            <v>420.56200000000001</v>
          </cell>
          <cell r="E84">
            <v>341.26499999999999</v>
          </cell>
          <cell r="F84">
            <v>455.86500000000001</v>
          </cell>
          <cell r="G84">
            <v>1</v>
          </cell>
          <cell r="H84" t="e">
            <v>#N/A</v>
          </cell>
          <cell r="I84">
            <v>335.38799999999998</v>
          </cell>
          <cell r="J84">
            <v>5.8770000000000095</v>
          </cell>
          <cell r="K84">
            <v>0</v>
          </cell>
          <cell r="L84">
            <v>0</v>
          </cell>
          <cell r="M84">
            <v>50</v>
          </cell>
          <cell r="N84">
            <v>50</v>
          </cell>
          <cell r="R84">
            <v>68.253</v>
          </cell>
          <cell r="S84">
            <v>100</v>
          </cell>
          <cell r="T84">
            <v>8.1441841384261497</v>
          </cell>
          <cell r="U84">
            <v>6.6790470748538526</v>
          </cell>
          <cell r="X84">
            <v>105.7518</v>
          </cell>
          <cell r="Y84">
            <v>88.122399999999999</v>
          </cell>
          <cell r="Z84">
            <v>53.445</v>
          </cell>
          <cell r="AA84" t="str">
            <v>костик</v>
          </cell>
          <cell r="AB84" t="e">
            <v>#N/A</v>
          </cell>
        </row>
        <row r="85">
          <cell r="A85" t="str">
            <v>6595 МОЛОЧНАЯ СН вар п/о 0.45кг 8шт.  ОСТАНКИНО</v>
          </cell>
          <cell r="B85" t="str">
            <v>шт</v>
          </cell>
          <cell r="D85">
            <v>600</v>
          </cell>
          <cell r="E85">
            <v>121</v>
          </cell>
          <cell r="F85">
            <v>479</v>
          </cell>
          <cell r="G85">
            <v>0.45</v>
          </cell>
          <cell r="H85" t="e">
            <v>#N/A</v>
          </cell>
          <cell r="I85">
            <v>119</v>
          </cell>
          <cell r="J85">
            <v>2</v>
          </cell>
          <cell r="K85">
            <v>0</v>
          </cell>
          <cell r="L85">
            <v>0</v>
          </cell>
          <cell r="M85">
            <v>200</v>
          </cell>
          <cell r="N85">
            <v>200</v>
          </cell>
          <cell r="R85">
            <v>24.2</v>
          </cell>
          <cell r="S85">
            <v>400</v>
          </cell>
          <cell r="T85">
            <v>36.32231404958678</v>
          </cell>
          <cell r="U85">
            <v>19.793388429752067</v>
          </cell>
          <cell r="X85">
            <v>0</v>
          </cell>
          <cell r="Y85">
            <v>0</v>
          </cell>
          <cell r="Z85">
            <v>92</v>
          </cell>
          <cell r="AA85" t="e">
            <v>#N/A</v>
          </cell>
          <cell r="AB85" t="e">
            <v>#N/A</v>
          </cell>
        </row>
        <row r="86">
          <cell r="A86" t="str">
            <v>6596 РУССКАЯ СН вар п/о  ОСТАНКИНО</v>
          </cell>
          <cell r="B86" t="str">
            <v>кг</v>
          </cell>
          <cell r="C86">
            <v>24.972000000000001</v>
          </cell>
          <cell r="D86">
            <v>54.665999999999997</v>
          </cell>
          <cell r="E86">
            <v>46.445999999999998</v>
          </cell>
          <cell r="F86">
            <v>33.192</v>
          </cell>
          <cell r="G86">
            <v>0</v>
          </cell>
          <cell r="H86" t="e">
            <v>#N/A</v>
          </cell>
          <cell r="I86">
            <v>43.3</v>
          </cell>
          <cell r="J86">
            <v>3.1460000000000008</v>
          </cell>
          <cell r="K86">
            <v>0</v>
          </cell>
          <cell r="L86">
            <v>0</v>
          </cell>
          <cell r="R86">
            <v>9.2891999999999992</v>
          </cell>
          <cell r="S86">
            <v>0</v>
          </cell>
          <cell r="T86">
            <v>3.5731817594626021</v>
          </cell>
          <cell r="U86">
            <v>3.5731817594626021</v>
          </cell>
          <cell r="X86">
            <v>10.568999999999999</v>
          </cell>
          <cell r="Y86">
            <v>11.126200000000001</v>
          </cell>
          <cell r="Z86">
            <v>4.09</v>
          </cell>
          <cell r="AA86" t="str">
            <v>вывод</v>
          </cell>
          <cell r="AB86" t="e">
            <v>#N/A</v>
          </cell>
        </row>
        <row r="87">
          <cell r="A87" t="str">
            <v>6597 РУССКАЯ СН вар п/о 0.45кг 8шт.  ОСТАНКИНО</v>
          </cell>
          <cell r="B87" t="str">
            <v>шт</v>
          </cell>
          <cell r="D87">
            <v>104</v>
          </cell>
          <cell r="E87">
            <v>35</v>
          </cell>
          <cell r="F87">
            <v>69</v>
          </cell>
          <cell r="G87">
            <v>0.45</v>
          </cell>
          <cell r="H87" t="e">
            <v>#N/A</v>
          </cell>
          <cell r="I87">
            <v>36</v>
          </cell>
          <cell r="J87">
            <v>-1</v>
          </cell>
          <cell r="K87">
            <v>0</v>
          </cell>
          <cell r="L87">
            <v>0</v>
          </cell>
          <cell r="M87">
            <v>40</v>
          </cell>
          <cell r="R87">
            <v>7</v>
          </cell>
          <cell r="S87">
            <v>40</v>
          </cell>
          <cell r="T87">
            <v>15.571428571428571</v>
          </cell>
          <cell r="U87">
            <v>9.8571428571428577</v>
          </cell>
          <cell r="X87">
            <v>0</v>
          </cell>
          <cell r="Y87">
            <v>0</v>
          </cell>
          <cell r="Z87">
            <v>25</v>
          </cell>
          <cell r="AA87" t="e">
            <v>#N/A</v>
          </cell>
          <cell r="AB87" t="e">
            <v>#N/A</v>
          </cell>
        </row>
        <row r="88">
          <cell r="A88" t="str">
            <v>6601 ГОВЯЖЬИ СН сос п/о мгс 1*6  ОСТАНКИНО</v>
          </cell>
          <cell r="B88" t="str">
            <v>кг</v>
          </cell>
          <cell r="C88">
            <v>134.07900000000001</v>
          </cell>
          <cell r="D88">
            <v>53.924999999999997</v>
          </cell>
          <cell r="E88">
            <v>154.87200000000001</v>
          </cell>
          <cell r="F88">
            <v>29.376000000000001</v>
          </cell>
          <cell r="G88">
            <v>1</v>
          </cell>
          <cell r="H88" t="e">
            <v>#N/A</v>
          </cell>
          <cell r="I88">
            <v>149.00399999999999</v>
          </cell>
          <cell r="J88">
            <v>5.8680000000000234</v>
          </cell>
          <cell r="K88">
            <v>0</v>
          </cell>
          <cell r="L88">
            <v>80</v>
          </cell>
          <cell r="M88">
            <v>100</v>
          </cell>
          <cell r="N88">
            <v>50</v>
          </cell>
          <cell r="R88">
            <v>30.974400000000003</v>
          </cell>
          <cell r="S88">
            <v>150</v>
          </cell>
          <cell r="T88">
            <v>8.3738829484994053</v>
          </cell>
          <cell r="U88">
            <v>0.9483960948396094</v>
          </cell>
          <cell r="X88">
            <v>9.7813999999999997</v>
          </cell>
          <cell r="Y88">
            <v>13.5444</v>
          </cell>
          <cell r="Z88">
            <v>33.212000000000003</v>
          </cell>
          <cell r="AA88" t="str">
            <v>к</v>
          </cell>
          <cell r="AB88" t="e">
            <v>#N/A</v>
          </cell>
        </row>
        <row r="89">
          <cell r="A89" t="str">
            <v>6606 СЫТНЫЕ Папа может сар б/о мгс 1*3 45с  ОСТАНКИНО</v>
          </cell>
          <cell r="B89" t="str">
            <v>кг</v>
          </cell>
          <cell r="C89">
            <v>205.732</v>
          </cell>
          <cell r="D89">
            <v>235.00200000000001</v>
          </cell>
          <cell r="E89">
            <v>163.87</v>
          </cell>
          <cell r="F89">
            <v>212.304</v>
          </cell>
          <cell r="G89">
            <v>1</v>
          </cell>
          <cell r="H89" t="e">
            <v>#N/A</v>
          </cell>
          <cell r="I89">
            <v>168</v>
          </cell>
          <cell r="J89">
            <v>-4.1299999999999955</v>
          </cell>
          <cell r="K89">
            <v>0</v>
          </cell>
          <cell r="L89">
            <v>40</v>
          </cell>
          <cell r="N89">
            <v>20</v>
          </cell>
          <cell r="R89">
            <v>32.774000000000001</v>
          </cell>
          <cell r="S89">
            <v>20</v>
          </cell>
          <cell r="T89">
            <v>8.3085372551412693</v>
          </cell>
          <cell r="U89">
            <v>6.4778177823884784</v>
          </cell>
          <cell r="X89">
            <v>35.153599999999997</v>
          </cell>
          <cell r="Y89">
            <v>41.901200000000003</v>
          </cell>
          <cell r="Z89">
            <v>29.943999999999999</v>
          </cell>
          <cell r="AA89" t="e">
            <v>#N/A</v>
          </cell>
          <cell r="AB89" t="e">
            <v>#N/A</v>
          </cell>
        </row>
        <row r="90">
          <cell r="A90" t="str">
            <v>6636 БАЛЫКОВАЯ СН в/к п/о 0,35кг 8шт  ОСТАНКИНО</v>
          </cell>
          <cell r="B90" t="str">
            <v>шт</v>
          </cell>
          <cell r="C90">
            <v>116</v>
          </cell>
          <cell r="D90">
            <v>2</v>
          </cell>
          <cell r="E90">
            <v>69</v>
          </cell>
          <cell r="F90">
            <v>48</v>
          </cell>
          <cell r="G90">
            <v>0.35</v>
          </cell>
          <cell r="H90" t="e">
            <v>#N/A</v>
          </cell>
          <cell r="I90">
            <v>70</v>
          </cell>
          <cell r="J90">
            <v>-1</v>
          </cell>
          <cell r="K90">
            <v>0</v>
          </cell>
          <cell r="L90">
            <v>40</v>
          </cell>
          <cell r="N90">
            <v>40</v>
          </cell>
          <cell r="R90">
            <v>13.8</v>
          </cell>
          <cell r="S90">
            <v>40</v>
          </cell>
          <cell r="T90">
            <v>9.27536231884058</v>
          </cell>
          <cell r="U90">
            <v>3.4782608695652173</v>
          </cell>
          <cell r="X90">
            <v>16.600000000000001</v>
          </cell>
          <cell r="Y90">
            <v>3.2</v>
          </cell>
          <cell r="Z90">
            <v>4</v>
          </cell>
          <cell r="AA90" t="str">
            <v>увел</v>
          </cell>
          <cell r="AB90" t="e">
            <v>#N/A</v>
          </cell>
        </row>
        <row r="91">
          <cell r="A91" t="str">
            <v>6641 СЛИВОЧНЫЕ ПМ сос п/о мгс 0,41кг 10шт.  ОСТАНКИНО</v>
          </cell>
          <cell r="B91" t="str">
            <v>шт</v>
          </cell>
          <cell r="D91">
            <v>100</v>
          </cell>
          <cell r="E91">
            <v>0</v>
          </cell>
          <cell r="F91">
            <v>100</v>
          </cell>
          <cell r="G91">
            <v>0.41</v>
          </cell>
          <cell r="H91" t="e">
            <v>#N/A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400</v>
          </cell>
          <cell r="N91">
            <v>400</v>
          </cell>
          <cell r="R91">
            <v>0</v>
          </cell>
          <cell r="S91">
            <v>800</v>
          </cell>
          <cell r="T91" t="e">
            <v>#DIV/0!</v>
          </cell>
          <cell r="U91" t="e">
            <v>#DIV/0!</v>
          </cell>
          <cell r="X91">
            <v>0</v>
          </cell>
          <cell r="Y91">
            <v>0</v>
          </cell>
          <cell r="Z91">
            <v>0</v>
          </cell>
          <cell r="AA91" t="str">
            <v>ротация</v>
          </cell>
          <cell r="AB91" t="e">
            <v>#N/A</v>
          </cell>
        </row>
        <row r="92">
          <cell r="A92" t="str">
            <v>6642 СОЧНЫЙ ГРИЛЬ ПМ сос п/о мгс 0,41кг 8шт.  ОСТАНКИНО</v>
          </cell>
          <cell r="B92" t="str">
            <v>шт</v>
          </cell>
          <cell r="D92">
            <v>104</v>
          </cell>
          <cell r="E92">
            <v>0</v>
          </cell>
          <cell r="F92">
            <v>104</v>
          </cell>
          <cell r="G92">
            <v>0.41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400</v>
          </cell>
          <cell r="N92">
            <v>400</v>
          </cell>
          <cell r="R92">
            <v>0</v>
          </cell>
          <cell r="S92">
            <v>800</v>
          </cell>
          <cell r="T92" t="e">
            <v>#DIV/0!</v>
          </cell>
          <cell r="U92" t="e">
            <v>#DIV/0!</v>
          </cell>
          <cell r="X92">
            <v>0</v>
          </cell>
          <cell r="Y92">
            <v>0</v>
          </cell>
          <cell r="Z92">
            <v>0</v>
          </cell>
          <cell r="AA92" t="str">
            <v>ротация</v>
          </cell>
          <cell r="AB92" t="e">
            <v>#N/A</v>
          </cell>
        </row>
        <row r="93">
          <cell r="A93" t="str">
            <v>6646 СОСИСКА.РУ сос ц/о в/у 1/300 8шт.  ОСТАНКИНО</v>
          </cell>
          <cell r="B93" t="str">
            <v>шт</v>
          </cell>
          <cell r="D93">
            <v>96</v>
          </cell>
          <cell r="E93">
            <v>27</v>
          </cell>
          <cell r="F93">
            <v>69</v>
          </cell>
          <cell r="G93">
            <v>0.3</v>
          </cell>
          <cell r="H93" t="e">
            <v>#N/A</v>
          </cell>
          <cell r="I93">
            <v>27</v>
          </cell>
          <cell r="J93">
            <v>0</v>
          </cell>
          <cell r="K93">
            <v>0</v>
          </cell>
          <cell r="L93">
            <v>0</v>
          </cell>
          <cell r="R93">
            <v>5.4</v>
          </cell>
          <cell r="S93">
            <v>0</v>
          </cell>
          <cell r="T93">
            <v>12.777777777777777</v>
          </cell>
          <cell r="U93">
            <v>12.777777777777777</v>
          </cell>
          <cell r="X93">
            <v>0</v>
          </cell>
          <cell r="Y93">
            <v>0</v>
          </cell>
          <cell r="Z93">
            <v>7</v>
          </cell>
          <cell r="AA93" t="e">
            <v>#N/A</v>
          </cell>
          <cell r="AB93" t="e">
            <v>#N/A</v>
          </cell>
        </row>
        <row r="94">
          <cell r="A94" t="str">
            <v>6648 СОЧНЫЕ Папа может сар п/о мгс 1*3  ОСТАНКИНО</v>
          </cell>
          <cell r="B94" t="str">
            <v>кг</v>
          </cell>
          <cell r="C94">
            <v>76.911000000000001</v>
          </cell>
          <cell r="D94">
            <v>85.528999999999996</v>
          </cell>
          <cell r="E94">
            <v>88.47</v>
          </cell>
          <cell r="F94">
            <v>58.67</v>
          </cell>
          <cell r="G94">
            <v>1</v>
          </cell>
          <cell r="H94" t="e">
            <v>#N/A</v>
          </cell>
          <cell r="I94">
            <v>88</v>
          </cell>
          <cell r="J94">
            <v>0.46999999999999886</v>
          </cell>
          <cell r="K94">
            <v>20</v>
          </cell>
          <cell r="L94">
            <v>30</v>
          </cell>
          <cell r="M94">
            <v>20</v>
          </cell>
          <cell r="N94">
            <v>20</v>
          </cell>
          <cell r="R94">
            <v>17.693999999999999</v>
          </cell>
          <cell r="S94">
            <v>40</v>
          </cell>
          <cell r="T94">
            <v>8.4022832598621022</v>
          </cell>
          <cell r="U94">
            <v>3.3158132700350404</v>
          </cell>
          <cell r="X94">
            <v>16.090199999999999</v>
          </cell>
          <cell r="Y94">
            <v>15.9892</v>
          </cell>
          <cell r="Z94">
            <v>12.497999999999999</v>
          </cell>
          <cell r="AA94" t="str">
            <v>к</v>
          </cell>
          <cell r="AB94" t="e">
            <v>#N/A</v>
          </cell>
        </row>
        <row r="95">
          <cell r="A95" t="str">
            <v>6650 СОЧНЫЕ С СЫРОМ ПМ сар п/о мгс 1*3  ОСТАНКИНО</v>
          </cell>
          <cell r="B95" t="str">
            <v>кг</v>
          </cell>
          <cell r="C95">
            <v>89.051000000000002</v>
          </cell>
          <cell r="D95">
            <v>84.602999999999994</v>
          </cell>
          <cell r="E95">
            <v>79.435000000000002</v>
          </cell>
          <cell r="F95">
            <v>80.212999999999994</v>
          </cell>
          <cell r="G95">
            <v>1</v>
          </cell>
          <cell r="H95" t="e">
            <v>#N/A</v>
          </cell>
          <cell r="I95">
            <v>77</v>
          </cell>
          <cell r="J95">
            <v>2.4350000000000023</v>
          </cell>
          <cell r="K95">
            <v>0</v>
          </cell>
          <cell r="L95">
            <v>40</v>
          </cell>
          <cell r="N95">
            <v>20</v>
          </cell>
          <cell r="R95">
            <v>15.887</v>
          </cell>
          <cell r="S95">
            <v>20</v>
          </cell>
          <cell r="T95">
            <v>8.8256436079813678</v>
          </cell>
          <cell r="U95">
            <v>5.0489708566752682</v>
          </cell>
          <cell r="X95">
            <v>16.135200000000001</v>
          </cell>
          <cell r="Y95">
            <v>12.2692</v>
          </cell>
          <cell r="Z95">
            <v>10.59</v>
          </cell>
          <cell r="AA95" t="str">
            <v>к</v>
          </cell>
          <cell r="AB95" t="e">
            <v>#N/A</v>
          </cell>
        </row>
        <row r="96">
          <cell r="A96" t="str">
            <v>6652 ШПИКАЧКИ СОЧНЫЕ С БЕКОНОМ п/о мгс 1*3  ОСТАНКИНО</v>
          </cell>
          <cell r="B96" t="str">
            <v>кг</v>
          </cell>
          <cell r="C96">
            <v>49.305999999999997</v>
          </cell>
          <cell r="D96">
            <v>81.498000000000005</v>
          </cell>
          <cell r="E96">
            <v>74.66</v>
          </cell>
          <cell r="F96">
            <v>37.090000000000003</v>
          </cell>
          <cell r="G96">
            <v>1</v>
          </cell>
          <cell r="H96" t="e">
            <v>#N/A</v>
          </cell>
          <cell r="I96">
            <v>72</v>
          </cell>
          <cell r="J96">
            <v>2.6599999999999966</v>
          </cell>
          <cell r="K96">
            <v>30</v>
          </cell>
          <cell r="L96">
            <v>50</v>
          </cell>
          <cell r="N96">
            <v>10</v>
          </cell>
          <cell r="R96">
            <v>14.931999999999999</v>
          </cell>
          <cell r="S96">
            <v>10</v>
          </cell>
          <cell r="T96">
            <v>8.5112510045539782</v>
          </cell>
          <cell r="U96">
            <v>2.4839271363514603</v>
          </cell>
          <cell r="X96">
            <v>17.541999999999998</v>
          </cell>
          <cell r="Y96">
            <v>8.8078000000000003</v>
          </cell>
          <cell r="Z96">
            <v>8.4689999999999994</v>
          </cell>
          <cell r="AA96" t="e">
            <v>#N/A</v>
          </cell>
          <cell r="AB96" t="e">
            <v>#N/A</v>
          </cell>
        </row>
        <row r="97">
          <cell r="A97" t="str">
            <v>6655 ГРУДИНКА КЛАССИЧЕСКАЯ к/в с/в в/у 1/100  ОСТАНКИНО</v>
          </cell>
          <cell r="B97" t="str">
            <v>шт</v>
          </cell>
          <cell r="C97">
            <v>37</v>
          </cell>
          <cell r="D97">
            <v>84</v>
          </cell>
          <cell r="E97">
            <v>44</v>
          </cell>
          <cell r="F97">
            <v>77</v>
          </cell>
          <cell r="G97">
            <v>0.1</v>
          </cell>
          <cell r="H97" t="e">
            <v>#N/A</v>
          </cell>
          <cell r="I97">
            <v>44</v>
          </cell>
          <cell r="J97">
            <v>0</v>
          </cell>
          <cell r="K97">
            <v>0</v>
          </cell>
          <cell r="L97">
            <v>0</v>
          </cell>
          <cell r="R97">
            <v>8.8000000000000007</v>
          </cell>
          <cell r="S97">
            <v>0</v>
          </cell>
          <cell r="T97">
            <v>8.75</v>
          </cell>
          <cell r="U97">
            <v>8.75</v>
          </cell>
          <cell r="X97">
            <v>6.6</v>
          </cell>
          <cell r="Y97">
            <v>1</v>
          </cell>
          <cell r="Z97">
            <v>17</v>
          </cell>
          <cell r="AA97" t="e">
            <v>#N/A</v>
          </cell>
          <cell r="AB97" t="e">
            <v>#N/A</v>
          </cell>
        </row>
        <row r="98">
          <cell r="A98" t="str">
            <v>6658 АРОМАТНАЯ С ЧЕСНОЧКОМ СН в/к мтс 0.330кг  ОСТАНКИНО</v>
          </cell>
          <cell r="B98" t="str">
            <v>шт</v>
          </cell>
          <cell r="C98">
            <v>95</v>
          </cell>
          <cell r="D98">
            <v>371</v>
          </cell>
          <cell r="E98">
            <v>232</v>
          </cell>
          <cell r="F98">
            <v>227</v>
          </cell>
          <cell r="G98">
            <v>0.33</v>
          </cell>
          <cell r="H98" t="e">
            <v>#N/A</v>
          </cell>
          <cell r="I98">
            <v>241</v>
          </cell>
          <cell r="J98">
            <v>-9</v>
          </cell>
          <cell r="K98">
            <v>0</v>
          </cell>
          <cell r="L98">
            <v>0</v>
          </cell>
          <cell r="M98">
            <v>90</v>
          </cell>
          <cell r="N98">
            <v>90</v>
          </cell>
          <cell r="R98">
            <v>46.4</v>
          </cell>
          <cell r="S98">
            <v>180</v>
          </cell>
          <cell r="T98">
            <v>8.7715517241379306</v>
          </cell>
          <cell r="U98">
            <v>4.8922413793103452</v>
          </cell>
          <cell r="X98">
            <v>34.4</v>
          </cell>
          <cell r="Y98">
            <v>52.4</v>
          </cell>
          <cell r="Z98">
            <v>60</v>
          </cell>
          <cell r="AA98" t="str">
            <v>костик</v>
          </cell>
          <cell r="AB98" t="e">
            <v>#N/A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08.08.2023 - 08.08.2023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9.9139999999999997</v>
          </cell>
        </row>
        <row r="8">
          <cell r="A8" t="str">
            <v xml:space="preserve"> 004   Колбаса Вязанка со шпиком, вектор ВЕС, ПОКОМ</v>
          </cell>
          <cell r="D8">
            <v>19.457999999999998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195.40899999999999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126.943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214.845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722.73599999999999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40.631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339</v>
          </cell>
        </row>
        <row r="15">
          <cell r="A15" t="str">
            <v xml:space="preserve"> 022  Колбаса Вязанка со шпиком, вектор 0,5кг, ПОКОМ</v>
          </cell>
          <cell r="D15">
            <v>52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336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1183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1076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54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40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50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82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54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73</v>
          </cell>
        </row>
        <row r="27">
          <cell r="A27" t="str">
            <v xml:space="preserve"> 068  Колбаса Особая ТМ Особый рецепт, 0,5 кг, ПОКОМ</v>
          </cell>
          <cell r="D27">
            <v>28</v>
          </cell>
        </row>
        <row r="28">
          <cell r="A28" t="str">
            <v xml:space="preserve"> 079  Колбаса Сервелат Кремлевский,  0.35 кг, ПОКОМ</v>
          </cell>
          <cell r="D28">
            <v>12</v>
          </cell>
        </row>
        <row r="29">
          <cell r="A29" t="str">
            <v xml:space="preserve"> 082  Колбаса Стародворская, 0,4кг ТС Старый двор,  ПОКОМ</v>
          </cell>
          <cell r="D29">
            <v>-1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334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895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69</v>
          </cell>
        </row>
        <row r="33">
          <cell r="A33" t="str">
            <v xml:space="preserve"> 092  Сосиски Баварские с сыром,  0.42кг,ПОКОМ</v>
          </cell>
          <cell r="D33">
            <v>1080</v>
          </cell>
        </row>
        <row r="34">
          <cell r="A34" t="str">
            <v xml:space="preserve"> 096  Сосиски Баварские,  0.42кг,ПОКОМ</v>
          </cell>
          <cell r="D34">
            <v>1604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335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61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208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322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125.006</v>
          </cell>
        </row>
        <row r="40">
          <cell r="A40" t="str">
            <v xml:space="preserve"> 201  Ветчина Нежная ТМ Особый рецепт, (2,5кг), ПОКОМ</v>
          </cell>
          <cell r="D40">
            <v>1818.1120000000001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60.225999999999999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165.64500000000001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16.239999999999998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3709.42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255.249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13.752000000000001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152.52500000000001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1261.058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1845.5419999999999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62.837000000000003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79.397999999999996</v>
          </cell>
        </row>
        <row r="52">
          <cell r="A52" t="str">
            <v xml:space="preserve"> 240  Колбаса Салями охотничья, ВЕС. ПОКОМ</v>
          </cell>
          <cell r="D52">
            <v>3.0289999999999999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159.18299999999999</v>
          </cell>
        </row>
        <row r="54">
          <cell r="A54" t="str">
            <v xml:space="preserve"> 243  Колбаса Сервелат Зернистый, ВЕС.  ПОКОМ</v>
          </cell>
          <cell r="D54">
            <v>7.702</v>
          </cell>
        </row>
        <row r="55">
          <cell r="A55" t="str">
            <v xml:space="preserve"> 247  Сардельки Нежные, ВЕС.  ПОКОМ</v>
          </cell>
          <cell r="D55">
            <v>34.069000000000003</v>
          </cell>
        </row>
        <row r="56">
          <cell r="A56" t="str">
            <v xml:space="preserve"> 248  Сардельки Сочные ТМ Особый рецепт,   ПОКОМ</v>
          </cell>
          <cell r="D56">
            <v>68.430000000000007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280.83199999999999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4.17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60.338000000000001</v>
          </cell>
        </row>
        <row r="60">
          <cell r="A60" t="str">
            <v xml:space="preserve"> 263  Шпикачки Стародворские, ВЕС.  ПОКОМ</v>
          </cell>
          <cell r="D60">
            <v>23.591000000000001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194.03399999999999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134.399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104.355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481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1386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802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17</v>
          </cell>
        </row>
        <row r="68">
          <cell r="A68" t="str">
            <v xml:space="preserve"> 283  Сосиски Сочинки, ВЕС, ТМ Стародворье ПОКОМ</v>
          </cell>
          <cell r="D68">
            <v>75.319000000000003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74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335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69.209999999999994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1432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1575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28.896999999999998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21.901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216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415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260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91.879000000000005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24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479.93200000000002</v>
          </cell>
        </row>
        <row r="82">
          <cell r="A82" t="str">
            <v xml:space="preserve"> 316  Колбаса Нежная ТМ Зареченские ВЕС  ПОКОМ</v>
          </cell>
          <cell r="D82">
            <v>29.934000000000001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2.9180000000000001</v>
          </cell>
        </row>
        <row r="84">
          <cell r="A84" t="str">
            <v xml:space="preserve"> 318  Сосиски Датские ТМ Зареченские, ВЕС  ПОКОМ</v>
          </cell>
          <cell r="D84">
            <v>567.23299999999995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1333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1061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235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2.9209999999999998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308.76900000000001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3.97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75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124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144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47.606999999999999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56.35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75.781000000000006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61.773000000000003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43.02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1.2909999999999999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13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1</v>
          </cell>
        </row>
        <row r="104">
          <cell r="A104" t="str">
            <v>3215 ВЕТЧ.МЯСНАЯ Папа может п/о 0.4кг 8шт.    ОСТАНКИНО</v>
          </cell>
          <cell r="D104">
            <v>70</v>
          </cell>
        </row>
        <row r="105">
          <cell r="A105" t="str">
            <v>3244 Русская Традиц.вар. п/о ОСТАНКИНО</v>
          </cell>
          <cell r="D105">
            <v>-1.2729999999999999</v>
          </cell>
        </row>
        <row r="106">
          <cell r="A106" t="str">
            <v>3248 ДОКТОРСКАЯ ТРАДИЦ. вар п/о ОСТАНКИНО</v>
          </cell>
          <cell r="D106">
            <v>2.532</v>
          </cell>
        </row>
        <row r="107">
          <cell r="A107" t="str">
            <v>3678 СОЧНЫЕ сос п/о мгс 2*2     ОСТАНКИНО</v>
          </cell>
          <cell r="D107">
            <v>510.95100000000002</v>
          </cell>
        </row>
        <row r="108">
          <cell r="A108" t="str">
            <v>3717 СОЧНЫЕ сос п/о мгс 1*6 ОСТАНКИНО</v>
          </cell>
          <cell r="D108">
            <v>453.66300000000001</v>
          </cell>
        </row>
        <row r="109">
          <cell r="A109" t="str">
            <v>4063 МЯСНАЯ Папа может вар п/о_Л   ОСТАНКИНО</v>
          </cell>
          <cell r="D109">
            <v>550.33799999999997</v>
          </cell>
        </row>
        <row r="110">
          <cell r="A110" t="str">
            <v>4117 ЭКСТРА Папа может с/к в/у_Л   ОСТАНКИНО</v>
          </cell>
          <cell r="D110">
            <v>22.43</v>
          </cell>
        </row>
        <row r="111">
          <cell r="A111" t="str">
            <v>4574 Мясная со шпиком Папа может вар п/о ОСТАНКИНО</v>
          </cell>
          <cell r="D111">
            <v>33.957999999999998</v>
          </cell>
        </row>
        <row r="112">
          <cell r="A112" t="str">
            <v>4611 ВЕТЧ.ЛЮБИТЕЛЬСКАЯ п/о 0.4кг ОСТАНКИНО</v>
          </cell>
          <cell r="D112">
            <v>12</v>
          </cell>
        </row>
        <row r="113">
          <cell r="A113" t="str">
            <v>4614 ВЕТЧ.ЛЮБИТЕЛЬСКАЯ п/о _ ОСТАНКИНО</v>
          </cell>
          <cell r="D113">
            <v>97.551000000000002</v>
          </cell>
        </row>
        <row r="114">
          <cell r="A114" t="str">
            <v>4813 ФИЛЕЙНАЯ Папа может вар п/о_Л   ОСТАНКИНО</v>
          </cell>
          <cell r="D114">
            <v>140.16</v>
          </cell>
        </row>
        <row r="115">
          <cell r="A115" t="str">
            <v>4993 САЛЯМИ ИТАЛЬЯНСКАЯ с/к в/у 1/250*8_120c ОСТАНКИНО</v>
          </cell>
          <cell r="D115">
            <v>216</v>
          </cell>
        </row>
        <row r="116">
          <cell r="A116" t="str">
            <v>5160 Мясной пашт п/о 0,150 ОСТАНКИНО</v>
          </cell>
          <cell r="D116">
            <v>34</v>
          </cell>
        </row>
        <row r="117">
          <cell r="A117" t="str">
            <v>5161 Печеночный пашт 0,150 ОСТАНКИНО</v>
          </cell>
          <cell r="D117">
            <v>46</v>
          </cell>
        </row>
        <row r="118">
          <cell r="A118" t="str">
            <v>5246 ДОКТОРСКАЯ ПРЕМИУМ вар б/о мгс_30с ОСТАНКИНО</v>
          </cell>
          <cell r="D118">
            <v>14.821</v>
          </cell>
        </row>
        <row r="119">
          <cell r="A119" t="str">
            <v>5247 РУССКАЯ ПРЕМИУМ вар б/о мгс_30с ОСТАНКИНО</v>
          </cell>
          <cell r="D119">
            <v>14.869</v>
          </cell>
        </row>
        <row r="120">
          <cell r="A120" t="str">
            <v>5336 ОСОБАЯ вар п/о  ОСТАНКИНО</v>
          </cell>
          <cell r="D120">
            <v>8.0410000000000004</v>
          </cell>
        </row>
        <row r="121">
          <cell r="A121" t="str">
            <v>5337 ОСОБАЯ СО ШПИКОМ вар п/о  ОСТАНКИНО</v>
          </cell>
          <cell r="D121">
            <v>2.0059999999999998</v>
          </cell>
        </row>
        <row r="122">
          <cell r="A122" t="str">
            <v>5341 СЕРВЕЛАТ ОХОТНИЧИЙ в/к в/у  ОСТАНКИНО</v>
          </cell>
          <cell r="D122">
            <v>143.97399999999999</v>
          </cell>
        </row>
        <row r="123">
          <cell r="A123" t="str">
            <v>5483 ЭКСТРА Папа может с/к в/у 1/250 8шт.   ОСТАНКИНО</v>
          </cell>
          <cell r="D123">
            <v>449</v>
          </cell>
        </row>
        <row r="124">
          <cell r="A124" t="str">
            <v>5489 СЕРВЕЛАТ ЗЕРНИСТЫЙ Папа может в/к в/у  ОСТАНКИНО</v>
          </cell>
          <cell r="D124">
            <v>7.6639999999999997</v>
          </cell>
        </row>
        <row r="125">
          <cell r="A125" t="str">
            <v>5532 СОЧНЫЕ сос п/о мгс 0.45кг 10шт_45с   ОСТАНКИНО</v>
          </cell>
          <cell r="D125">
            <v>2368</v>
          </cell>
        </row>
        <row r="126">
          <cell r="A126" t="str">
            <v>5544 Сервелат Финский в/к в/у_45с НОВАЯ ОСТАНКИНО</v>
          </cell>
          <cell r="D126">
            <v>252.03200000000001</v>
          </cell>
        </row>
        <row r="127">
          <cell r="A127" t="str">
            <v>5679 САЛЯМИ ИТАЛЬЯНСКАЯ с/к в/у 1/150_60с ОСТАНКИНО</v>
          </cell>
          <cell r="D127">
            <v>82</v>
          </cell>
        </row>
        <row r="128">
          <cell r="A128" t="str">
            <v>5682 САЛЯМИ МЕЛКОЗЕРНЕНАЯ с/к в/у 1/120_60с   ОСТАНКИНО</v>
          </cell>
          <cell r="D128">
            <v>908</v>
          </cell>
        </row>
        <row r="129">
          <cell r="A129" t="str">
            <v>5706 АРОМАТНАЯ Папа может с/к в/у 1/250 8шт.  ОСТАНКИНО</v>
          </cell>
          <cell r="D129">
            <v>340</v>
          </cell>
        </row>
        <row r="130">
          <cell r="A130" t="str">
            <v>5708 ПОСОЛЬСКАЯ Папа может с/к в/у ОСТАНКИНО</v>
          </cell>
          <cell r="D130">
            <v>40.343000000000004</v>
          </cell>
        </row>
        <row r="131">
          <cell r="A131" t="str">
            <v>5813 ГОВЯЖЬИ сос п/о мгс 2*2_45с   ОСТАНКИНО</v>
          </cell>
          <cell r="D131">
            <v>35.75</v>
          </cell>
        </row>
        <row r="132">
          <cell r="A132" t="str">
            <v>5818 МЯСНЫЕ Папа может сос п/о мгс 1*3_45с   ОСТАНКИНО</v>
          </cell>
          <cell r="D132">
            <v>69.736999999999995</v>
          </cell>
        </row>
        <row r="133">
          <cell r="A133" t="str">
            <v>5819 МЯСНЫЕ Папа может сос п/о в/у 0,4кг_45с  ОСТАНКИНО</v>
          </cell>
          <cell r="D133">
            <v>37</v>
          </cell>
        </row>
        <row r="134">
          <cell r="A134" t="str">
            <v>5820 СЛИВОЧНЫЕ Папа может сос п/о мгс 2*2_45с   ОСТАНКИНО</v>
          </cell>
          <cell r="D134">
            <v>48.646000000000001</v>
          </cell>
        </row>
        <row r="135">
          <cell r="A135" t="str">
            <v>5821 СЛИВОЧНЫЕ ПМ сос п/о мгс 0.450кг_45с   ОСТАНКИНО</v>
          </cell>
          <cell r="D135">
            <v>670</v>
          </cell>
        </row>
        <row r="136">
          <cell r="A136" t="str">
            <v>5851 ЭКСТРА Папа может вар п/о   ОСТАНКИНО</v>
          </cell>
          <cell r="D136">
            <v>153.15100000000001</v>
          </cell>
        </row>
        <row r="137">
          <cell r="A137" t="str">
            <v>5889 ОСОБАЯ Коровино вар п/о 0.4кг 8шт.  ОСТАНКИНО</v>
          </cell>
          <cell r="D137">
            <v>15</v>
          </cell>
        </row>
        <row r="138">
          <cell r="A138" t="str">
            <v>5931 ОХОТНИЧЬЯ Папа может с/к в/у 1/220 8шт.   ОСТАНКИНО</v>
          </cell>
          <cell r="D138">
            <v>241</v>
          </cell>
        </row>
        <row r="139">
          <cell r="A139" t="str">
            <v>5992 ВРЕМЯ ОКРОШКИ Папа может вар п/о 0.4кг   ОСТАНКИНО</v>
          </cell>
          <cell r="D139">
            <v>25</v>
          </cell>
        </row>
        <row r="140">
          <cell r="A140" t="str">
            <v>5997 ОСОБАЯ Коровино вар п/о  ОСТАНКИНО</v>
          </cell>
          <cell r="D140">
            <v>50.850999999999999</v>
          </cell>
        </row>
        <row r="141">
          <cell r="A141" t="str">
            <v>6042 МОЛОЧНЫЕ К ЗАВТРАКУ сос п/о в/у 0.4кг   ОСТАНКИНО</v>
          </cell>
          <cell r="D141">
            <v>406</v>
          </cell>
        </row>
        <row r="142">
          <cell r="A142" t="str">
            <v>6062 МОЛОЧНЫЕ К ЗАВТРАКУ сос п/о мгс 2*2   ОСТАНКИНО</v>
          </cell>
          <cell r="D142">
            <v>223.583</v>
          </cell>
        </row>
        <row r="143">
          <cell r="A143" t="str">
            <v>6123 МОЛОЧНЫЕ КЛАССИЧЕСКИЕ ПМ сос п/о мгс 2*4   ОСТАНКИНО</v>
          </cell>
          <cell r="D143">
            <v>264.37200000000001</v>
          </cell>
        </row>
        <row r="144">
          <cell r="A144" t="str">
            <v>6279 КОРЕЙКА ПО-ОСТ.к/в в/с с/н в/у 1/150_45с  ОСТАНКИНО</v>
          </cell>
          <cell r="D144">
            <v>67</v>
          </cell>
        </row>
        <row r="145">
          <cell r="A145" t="str">
            <v>6281 СВИНИНА ДЕЛИКАТ. к/в мл/к в/у 0.3кг 45с  ОСТАНКИНО</v>
          </cell>
          <cell r="D145">
            <v>222</v>
          </cell>
        </row>
        <row r="146">
          <cell r="A146" t="str">
            <v>6297 ФИЛЕЙНЫЕ сос ц/о в/у 1/270 12шт_45с  ОСТАНКИНО</v>
          </cell>
          <cell r="D146">
            <v>1053</v>
          </cell>
        </row>
        <row r="147">
          <cell r="A147" t="str">
            <v>6325 ДОКТОРСКАЯ ПРЕМИУМ вар п/о 0.4кг 8шт.  ОСТАНКИНО</v>
          </cell>
          <cell r="D147">
            <v>197</v>
          </cell>
        </row>
        <row r="148">
          <cell r="A148" t="str">
            <v>6333 МЯСНАЯ Папа может вар п/о 0.4кг 8шт.  ОСТАНКИНО</v>
          </cell>
          <cell r="D148">
            <v>2523</v>
          </cell>
        </row>
        <row r="149">
          <cell r="A149" t="str">
            <v>6348 ФИЛЕЙНАЯ Папа может вар п/о 0,4кг 8шт.  ОСТАНКИНО</v>
          </cell>
          <cell r="D149">
            <v>1442</v>
          </cell>
        </row>
        <row r="150">
          <cell r="A150" t="str">
            <v>6353 ЭКСТРА Папа может вар п/о 0.4кг 8шт.  ОСТАНКИНО</v>
          </cell>
          <cell r="D150">
            <v>749</v>
          </cell>
        </row>
        <row r="151">
          <cell r="A151" t="str">
            <v>6365 СЕРВЕЛАТ КАРЕЛЬСКИЙ ПМ в/к в/у 0.28кг  ОСТАНКИНО</v>
          </cell>
          <cell r="D151">
            <v>783</v>
          </cell>
        </row>
        <row r="152">
          <cell r="A152" t="str">
            <v>6372 СЕРВЕЛАТ ОХОТНИЧИЙ ПМ в/к в/у 0.35кг 8шт  ОСТАНКИНО</v>
          </cell>
          <cell r="D152">
            <v>1262</v>
          </cell>
        </row>
        <row r="153">
          <cell r="A153" t="str">
            <v>6375 СЕРВЕЛАТ ПРИМА в/к в/у 0.28кг 8шт.  ОСТАНКИНО</v>
          </cell>
          <cell r="D153">
            <v>213</v>
          </cell>
        </row>
        <row r="154">
          <cell r="A154" t="str">
            <v>6397 БОЯNСКАЯ Папа может п/к в/у 0.28кг 8шт.  ОСТАНКИНО</v>
          </cell>
          <cell r="D154">
            <v>462</v>
          </cell>
        </row>
        <row r="155">
          <cell r="A155" t="str">
            <v>6400 ВЕНСКАЯ САЛЯМИ п/к в/у 0.28кг 8шт.  ОСТАНКИНО</v>
          </cell>
          <cell r="D155">
            <v>184</v>
          </cell>
        </row>
        <row r="156">
          <cell r="A156" t="str">
            <v>6415 БАЛЫКОВАЯ Коровино п/к в/у 0.84кг 6шт.  ОСТАНКИНО</v>
          </cell>
          <cell r="D156">
            <v>106</v>
          </cell>
        </row>
        <row r="157">
          <cell r="A157" t="str">
            <v>6427 КЛАССИЧЕСКАЯ ПМ вар п/о 0.35кг 8шт. ОСТАНКИНО</v>
          </cell>
          <cell r="D157">
            <v>286</v>
          </cell>
        </row>
        <row r="158">
          <cell r="A158" t="str">
            <v>6428 СОЧНЫЙ ГРИЛЬ ПМ сос п/о мгс 0.45кг 8шт.  ОСТАНКИНО</v>
          </cell>
          <cell r="D158">
            <v>386</v>
          </cell>
        </row>
        <row r="159">
          <cell r="A159" t="str">
            <v>6438 БОГАТЫРСКИЕ Папа Может сос п/о в/у 0,3кг  ОСТАНКИНО</v>
          </cell>
          <cell r="D159">
            <v>118</v>
          </cell>
        </row>
        <row r="160">
          <cell r="A160" t="str">
            <v>6439 ХОТ-ДОГ Папа может сос п/о мгс 0.38кг  ОСТАНКИНО</v>
          </cell>
          <cell r="D160">
            <v>196</v>
          </cell>
        </row>
        <row r="161">
          <cell r="A161" t="str">
            <v>6448 СВИНИНА МАДЕРА с/к с/н в/у 1/100 10шт.   ОСТАНКИНО</v>
          </cell>
          <cell r="D161">
            <v>43</v>
          </cell>
        </row>
        <row r="162">
          <cell r="A162" t="str">
            <v>6450 БЕКОН с/к с/н в/у 1/100 10шт.  ОСТАНКИНО</v>
          </cell>
          <cell r="D162">
            <v>113</v>
          </cell>
        </row>
        <row r="163">
          <cell r="A163" t="str">
            <v>6453 ЭКСТРА Папа может с/к с/н в/у 1/100 14шт.   ОСТАНКИНО</v>
          </cell>
          <cell r="D163">
            <v>554</v>
          </cell>
        </row>
        <row r="164">
          <cell r="A164" t="str">
            <v>6454 АРОМАТНАЯ с/к с/н в/у 1/100 14шт.  ОСТАНКИНО</v>
          </cell>
          <cell r="D164">
            <v>356</v>
          </cell>
        </row>
        <row r="165">
          <cell r="A165" t="str">
            <v>6461 СОЧНЫЙ ГРИЛЬ ПМ сос п/о мгс 1*6  ОСТАНКИНО</v>
          </cell>
          <cell r="D165">
            <v>32.156999999999996</v>
          </cell>
        </row>
        <row r="166">
          <cell r="A166" t="str">
            <v>6463 МОЛОЧНЫЕ Коровино сос п/о мгс 1*6  ОСТАНКИНО</v>
          </cell>
          <cell r="D166">
            <v>-8.7999999999999995E-2</v>
          </cell>
        </row>
        <row r="167">
          <cell r="A167" t="str">
            <v>6475 С СЫРОМ Папа может сос ц/о мгс 0.4кг6шт  ОСТАНКИНО</v>
          </cell>
          <cell r="D167">
            <v>78</v>
          </cell>
        </row>
        <row r="168">
          <cell r="A168" t="str">
            <v>6500 КАРБОНАД к/в с/н в/у 1/150 8шт.  ОСТАНКИНО</v>
          </cell>
          <cell r="D168">
            <v>33</v>
          </cell>
        </row>
        <row r="169">
          <cell r="A169" t="str">
            <v>6509 СЕРВЕЛАТ ФИНСКИЙ ПМ в/к в/у 0,35кг 8шт.  ОСТАНКИНО</v>
          </cell>
          <cell r="D169">
            <v>1936</v>
          </cell>
        </row>
        <row r="170">
          <cell r="A170" t="str">
            <v>6510 СЕРВЕЛАТ ЗЕРНИСТЫЙ ПМ в/к в/у 0.35кг  ОСТАНКИНО</v>
          </cell>
          <cell r="D170">
            <v>838</v>
          </cell>
        </row>
        <row r="171">
          <cell r="A171" t="str">
            <v>6517 БОГАТЫРСКИЕ Папа Может сос п/о 1*6  ОСТАНКИНО</v>
          </cell>
          <cell r="D171">
            <v>13.582000000000001</v>
          </cell>
        </row>
        <row r="172">
          <cell r="A172" t="str">
            <v>6519 ХОТ-ДОГ Папа может сос п/о мгс 1*4  ОСТАНКИНО</v>
          </cell>
          <cell r="D172">
            <v>-2.1539999999999999</v>
          </cell>
        </row>
        <row r="173">
          <cell r="A173" t="str">
            <v>6527 ШПИКАЧКИ СОЧНЫЕ ПМ сар б/о мгс 1*3 45с ОСТАНКИНО</v>
          </cell>
          <cell r="D173">
            <v>122.078</v>
          </cell>
        </row>
        <row r="174">
          <cell r="A174" t="str">
            <v>6534 СЕРВЕЛАТ ФИНСКИЙ СН в/к п/о 0.35кг 8шт  ОСТАНКИНО</v>
          </cell>
          <cell r="D174">
            <v>92</v>
          </cell>
        </row>
        <row r="175">
          <cell r="A175" t="str">
            <v>6535 СЕРВЕЛАТ ОРЕХОВЫЙ СН в/к п/о 0,35кг 8шт.  ОСТАНКИНО</v>
          </cell>
          <cell r="D175">
            <v>306</v>
          </cell>
        </row>
        <row r="176">
          <cell r="A176" t="str">
            <v>6562 СЕРВЕЛАТ КАРЕЛЬСКИЙ СН в/к в/у 0,28кг  ОСТАНКИНО</v>
          </cell>
          <cell r="D176">
            <v>273</v>
          </cell>
        </row>
        <row r="177">
          <cell r="A177" t="str">
            <v>6563 СЛИВОЧНЫЕ СН сос п/о мгс 1*6  ОСТАНКИНО</v>
          </cell>
          <cell r="D177">
            <v>29.239000000000001</v>
          </cell>
        </row>
        <row r="178">
          <cell r="A178" t="str">
            <v>6564 СЕРВЕЛАТ ОРЕХОВЫЙ ПМ в/к в/у 0.31кг 8шт.  ОСТАНКИНО</v>
          </cell>
          <cell r="D178">
            <v>45</v>
          </cell>
        </row>
        <row r="179">
          <cell r="A179" t="str">
            <v>6566 СЕРВЕЛАТ С БЕЛ.ГРИБАМИ в/к в/у 0,31кг  ОСТАНКИНО</v>
          </cell>
          <cell r="D179">
            <v>28</v>
          </cell>
        </row>
        <row r="180">
          <cell r="A180" t="str">
            <v>6589 МОЛОЧНЫЕ ГОСТ СН сос п/о мгс 0.41кг 10шт  ОСТАНКИНО</v>
          </cell>
          <cell r="D180">
            <v>59</v>
          </cell>
        </row>
        <row r="181">
          <cell r="A181" t="str">
            <v>6590 СЛИВОЧНЫЕ СН сос п/о мгс 0.41кг 10шт.  ОСТАНКИНО</v>
          </cell>
          <cell r="D181">
            <v>176</v>
          </cell>
        </row>
        <row r="182">
          <cell r="A182" t="str">
            <v>6592 ДОКТОРСКАЯ СН вар п/о  ОСТАНКИНО</v>
          </cell>
          <cell r="D182">
            <v>27.902999999999999</v>
          </cell>
        </row>
        <row r="183">
          <cell r="A183" t="str">
            <v>6593 ДОКТОРСКАЯ СН вар п/о 0.45кг 8шт.  ОСТАНКИНО</v>
          </cell>
          <cell r="D183">
            <v>122</v>
          </cell>
        </row>
        <row r="184">
          <cell r="A184" t="str">
            <v>6594 МОЛОЧНАЯ СН вар п/о  ОСТАНКИНО</v>
          </cell>
          <cell r="D184">
            <v>48.04</v>
          </cell>
        </row>
        <row r="185">
          <cell r="A185" t="str">
            <v>6595 МОЛОЧНАЯ СН вар п/о 0.45кг 8шт.  ОСТАНКИНО</v>
          </cell>
          <cell r="D185">
            <v>124</v>
          </cell>
        </row>
        <row r="186">
          <cell r="A186" t="str">
            <v>6596 РУССКАЯ СН вар п/о  ОСТАНКИНО</v>
          </cell>
          <cell r="D186">
            <v>9.5609999999999999</v>
          </cell>
        </row>
        <row r="187">
          <cell r="A187" t="str">
            <v>6597 РУССКАЯ СН вар п/о 0.45кг 8шт.  ОСТАНКИНО</v>
          </cell>
          <cell r="D187">
            <v>28</v>
          </cell>
        </row>
        <row r="188">
          <cell r="A188" t="str">
            <v>6601 ГОВЯЖЬИ СН сос п/о мгс 1*6  ОСТАНКИНО</v>
          </cell>
          <cell r="D188">
            <v>7.4059999999999997</v>
          </cell>
        </row>
        <row r="189">
          <cell r="A189" t="str">
            <v>6606 СЫТНЫЕ Папа может сар б/о мгс 1*3 45с  ОСТАНКИНО</v>
          </cell>
          <cell r="D189">
            <v>53.362000000000002</v>
          </cell>
        </row>
        <row r="190">
          <cell r="A190" t="str">
            <v>6636 БАЛЫКОВАЯ СН в/к п/о 0,35кг 8шт  ОСТАНКИНО</v>
          </cell>
          <cell r="D190">
            <v>5</v>
          </cell>
        </row>
        <row r="191">
          <cell r="A191" t="str">
            <v>6646 СОСИСКА.РУ сос ц/о в/у 1/300 8шт.  ОСТАНКИНО</v>
          </cell>
          <cell r="D191">
            <v>11</v>
          </cell>
        </row>
        <row r="192">
          <cell r="A192" t="str">
            <v>6648 СОЧНЫЕ Папа может сар п/о мгс 1*3  ОСТАНКИНО</v>
          </cell>
          <cell r="D192">
            <v>14.613</v>
          </cell>
        </row>
        <row r="193">
          <cell r="A193" t="str">
            <v>6650 СОЧНЫЕ С СЫРОМ ПМ сар п/о мгс 1*3  ОСТАНКИНО</v>
          </cell>
          <cell r="D193">
            <v>18.047999999999998</v>
          </cell>
        </row>
        <row r="194">
          <cell r="A194" t="str">
            <v>6652 ШПИКАЧКИ СОЧНЫЕ С БЕКОНОМ п/о мгс 1*3  ОСТАНКИНО</v>
          </cell>
          <cell r="D194">
            <v>8.2560000000000002</v>
          </cell>
        </row>
        <row r="195">
          <cell r="A195" t="str">
            <v>6655 ГРУДИНКА КЛАССИЧЕСКАЯ к/в с/в в/у 1/100  ОСТАНКИНО</v>
          </cell>
          <cell r="D195">
            <v>13</v>
          </cell>
        </row>
        <row r="196">
          <cell r="A196" t="str">
            <v>6658 АРОМАТНАЯ С ЧЕСНОЧКОМ СН в/к мтс 0.330кг  ОСТАНКИНО</v>
          </cell>
          <cell r="D196">
            <v>25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52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45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67</v>
          </cell>
        </row>
        <row r="200">
          <cell r="A200" t="str">
            <v>БОНУС_Колбаса вареная Филейская ТМ Вязанка. ВЕС  ПОКОМ</v>
          </cell>
          <cell r="D200">
            <v>138.36500000000001</v>
          </cell>
        </row>
        <row r="201">
          <cell r="A201" t="str">
            <v>БОНУС_Колбаса Мясорубская с рубленой грудинкой 0,35кг срез ТМ Стародворье  ПОКОМ</v>
          </cell>
          <cell r="D201">
            <v>51</v>
          </cell>
        </row>
        <row r="202">
          <cell r="A202" t="str">
            <v>БОНУС_Колбаса Мясорубская с рубленой грудинкой ВЕС ТМ Стародворье  ПОКОМ</v>
          </cell>
          <cell r="D202">
            <v>80.721000000000004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69</v>
          </cell>
        </row>
        <row r="204">
          <cell r="A204" t="str">
            <v>БОНУС_Сосиски Баварские,  0.42кг,ПОКОМ</v>
          </cell>
          <cell r="D204">
            <v>241</v>
          </cell>
        </row>
        <row r="205">
          <cell r="A205" t="str">
            <v>БОНУС_Фрайпицца с ветчиной и грибами 3,0 кг. ВЕС.  ПОКОМ</v>
          </cell>
          <cell r="D205">
            <v>129</v>
          </cell>
        </row>
        <row r="206">
          <cell r="A206" t="str">
            <v>Бутербродная вареная 0,47 кг шт.  СПК</v>
          </cell>
          <cell r="D206">
            <v>4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20</v>
          </cell>
        </row>
        <row r="208">
          <cell r="A208" t="str">
            <v>Вацлавская вареная 400 гр.шт.  СПК</v>
          </cell>
          <cell r="D208">
            <v>11</v>
          </cell>
        </row>
        <row r="209">
          <cell r="A209" t="str">
            <v>Вацлавская вареная ВЕС СПК</v>
          </cell>
          <cell r="D209">
            <v>4.5140000000000002</v>
          </cell>
        </row>
        <row r="210">
          <cell r="A210" t="str">
            <v>Вацлавская п/к (черева) 390 гр.шт. термоус.пак  СПК</v>
          </cell>
          <cell r="D210">
            <v>18</v>
          </cell>
        </row>
        <row r="211">
          <cell r="A211" t="str">
            <v>Ветчина Вацлавская 400 гр.шт.  СПК</v>
          </cell>
          <cell r="D211">
            <v>15</v>
          </cell>
        </row>
        <row r="212">
          <cell r="A212" t="str">
            <v>Ветчина для завтрака МП г/т  ТАВР</v>
          </cell>
          <cell r="D212">
            <v>3.4980000000000002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70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420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199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247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8.9600000000000009</v>
          </cell>
        </row>
        <row r="218">
          <cell r="A218" t="str">
            <v>Дельгаро с/в "Эликатессе" 140 гр.шт.  СПК</v>
          </cell>
          <cell r="D218">
            <v>58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54</v>
          </cell>
        </row>
        <row r="220">
          <cell r="A220" t="str">
            <v>Докторская вареная в/с 0,47 кг шт.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50.81</v>
          </cell>
        </row>
        <row r="222">
          <cell r="A222" t="str">
            <v>Жар-боллы с курочкой и сыром, ВЕС  ПОКОМ</v>
          </cell>
          <cell r="D222">
            <v>51</v>
          </cell>
        </row>
        <row r="223">
          <cell r="A223" t="str">
            <v>Жар-ладушки с клубникой и вишней. Жареные с начинкой.ВЕС  ПОКОМ</v>
          </cell>
          <cell r="D223">
            <v>11.1</v>
          </cell>
        </row>
        <row r="224">
          <cell r="A224" t="str">
            <v>Жар-ладушки с мясом, картофелем и грибами. ВЕС  ПОКОМ</v>
          </cell>
          <cell r="D224">
            <v>7.4</v>
          </cell>
        </row>
        <row r="225">
          <cell r="A225" t="str">
            <v>Жар-ладушки с мясом. ВЕС  ПОКОМ</v>
          </cell>
          <cell r="D225">
            <v>85.1</v>
          </cell>
        </row>
        <row r="226">
          <cell r="A226" t="str">
            <v>Жар-ладушки с яблоком и грушей, ВЕС  ПОКОМ</v>
          </cell>
          <cell r="D226">
            <v>44.4</v>
          </cell>
        </row>
        <row r="227">
          <cell r="A227" t="str">
            <v>Карбонад Юбилейный термоус.пак.  СПК</v>
          </cell>
          <cell r="D227">
            <v>7.266</v>
          </cell>
        </row>
        <row r="228">
          <cell r="A228" t="str">
            <v>Классика с/к 235 гр.шт. "Высокий вкус"  СПК</v>
          </cell>
          <cell r="D228">
            <v>49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246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201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82</v>
          </cell>
        </row>
        <row r="232">
          <cell r="A232" t="str">
            <v>Краковская п/к из мяса птицы 2 с в/у г/т  ТАВР</v>
          </cell>
          <cell r="D232">
            <v>-0.38200000000000001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224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180</v>
          </cell>
        </row>
        <row r="235">
          <cell r="A235" t="str">
            <v>Ла Фаворте с/в "Эликатессе" 140 гр.шт.  СПК</v>
          </cell>
          <cell r="D235">
            <v>43</v>
          </cell>
        </row>
        <row r="236">
          <cell r="A236" t="str">
            <v>Ливерная Печеночная "Просто выгодно" 0,3 кг.шт.  СПК</v>
          </cell>
          <cell r="D236">
            <v>31</v>
          </cell>
        </row>
        <row r="237">
          <cell r="A237" t="str">
            <v>Любительская вареная термоус.пак. "Высокий вкус"  СПК</v>
          </cell>
          <cell r="D237">
            <v>48.612000000000002</v>
          </cell>
        </row>
        <row r="238">
          <cell r="A238" t="str">
            <v>Мини-сосиски в тесте "Фрайпики" 1,8кг ВЕС,  ПОКОМ</v>
          </cell>
          <cell r="D238">
            <v>10.9</v>
          </cell>
        </row>
        <row r="239">
          <cell r="A239" t="str">
            <v>Мини-сосиски в тесте "Фрайпики" 3,7кг ВЕС,  ПОКОМ</v>
          </cell>
          <cell r="D239">
            <v>77.7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524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503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531</v>
          </cell>
        </row>
        <row r="243">
          <cell r="A243" t="str">
            <v>Наггетсы хрустящие п/ф ВЕС ПОКОМ</v>
          </cell>
          <cell r="D243">
            <v>114</v>
          </cell>
        </row>
        <row r="244">
          <cell r="A244" t="str">
            <v>Оригинальная с перцем с/к  СПК</v>
          </cell>
          <cell r="D244">
            <v>206.84800000000001</v>
          </cell>
        </row>
        <row r="245">
          <cell r="A245" t="str">
            <v>Особая вареная  СПК</v>
          </cell>
          <cell r="D245">
            <v>7.1559999999999997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95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14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217</v>
          </cell>
        </row>
        <row r="249">
          <cell r="A249" t="str">
            <v>Пельмени Бигбули с мясом, Горячая штучка 0,43кг  ПОКОМ</v>
          </cell>
          <cell r="D249">
            <v>11</v>
          </cell>
        </row>
        <row r="250">
          <cell r="A250" t="str">
            <v>Пельмени Бигбули с мясом, Горячая штучка 0,9кг  ПОКОМ</v>
          </cell>
          <cell r="D250">
            <v>89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293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20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239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173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455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792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186</v>
          </cell>
        </row>
        <row r="258">
          <cell r="A258" t="str">
            <v>Пельмени Быстромени сфера, ВЕС  ПОКОМ</v>
          </cell>
          <cell r="D258">
            <v>5</v>
          </cell>
        </row>
        <row r="259">
          <cell r="A259" t="str">
            <v>Пельмени Левантские ТМ Особый рецепт 0,8 кг  ПОКОМ</v>
          </cell>
          <cell r="D259">
            <v>10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294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49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170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216</v>
          </cell>
        </row>
        <row r="265">
          <cell r="A265" t="str">
            <v>Пельмени Сочные сфера 0,9 кг ТМ Стародворье ПОКОМ</v>
          </cell>
          <cell r="D265">
            <v>337</v>
          </cell>
        </row>
        <row r="266">
          <cell r="A266" t="str">
            <v>Пипперони с/к "Эликатессе" 0,10 кг.шт.  СПК</v>
          </cell>
          <cell r="D266">
            <v>12</v>
          </cell>
        </row>
        <row r="267">
          <cell r="A267" t="str">
            <v>По-Австрийски с/к 260 гр.шт. "Высокий вкус"  СПК</v>
          </cell>
          <cell r="D267">
            <v>63</v>
          </cell>
        </row>
        <row r="268">
          <cell r="A268" t="str">
            <v>Салями Трюфель с/в "Эликатессе" 0,16 кг.шт.  СПК</v>
          </cell>
          <cell r="D268">
            <v>61</v>
          </cell>
        </row>
        <row r="269">
          <cell r="A269" t="str">
            <v>Салями Финская с/к 235 гр.шт. "Высокий вкус"  СПК</v>
          </cell>
          <cell r="D269">
            <v>61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49.040999999999997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57.116999999999997</v>
          </cell>
        </row>
        <row r="272">
          <cell r="A272" t="str">
            <v>Сем.трад.Куринка вареная из мяса птицы 3 с г/т  ТАВР</v>
          </cell>
          <cell r="D272">
            <v>6.0659999999999998</v>
          </cell>
        </row>
        <row r="273">
          <cell r="A273" t="str">
            <v>Семейная с чесночком Экстра вареная  СПК</v>
          </cell>
          <cell r="D273">
            <v>14.048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11</v>
          </cell>
        </row>
        <row r="275">
          <cell r="A275" t="str">
            <v>Сервелат Финский в/к 0,38 кг.шт. термофор.пак.  СПК</v>
          </cell>
          <cell r="D275">
            <v>9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6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62</v>
          </cell>
        </row>
        <row r="278">
          <cell r="A278" t="str">
            <v>Сибирская особая с/к 0,235 кг шт.  СПК</v>
          </cell>
          <cell r="D278">
            <v>106</v>
          </cell>
        </row>
        <row r="279">
          <cell r="A279" t="str">
            <v>Славянская п/к 0,38 кг шт.термофор.пак.  СПК</v>
          </cell>
          <cell r="D279">
            <v>2</v>
          </cell>
        </row>
        <row r="280">
          <cell r="A280" t="str">
            <v>Снеки  ЖАР-мени ВЕС. рубленые в тесте замор.  ПОКОМ</v>
          </cell>
          <cell r="D280">
            <v>54.5</v>
          </cell>
        </row>
        <row r="281">
          <cell r="A281" t="str">
            <v>Сосиски "Баварские" 0,36 кг.шт. вак.упак.  СПК</v>
          </cell>
          <cell r="D281">
            <v>3</v>
          </cell>
        </row>
        <row r="282">
          <cell r="A282" t="str">
            <v>Сосиски "Молочные" 0,36 кг.шт. вак.упак.  СПК</v>
          </cell>
          <cell r="D282">
            <v>3</v>
          </cell>
        </row>
        <row r="283">
          <cell r="A283" t="str">
            <v>Сосиски Мусульманские "Просто выгодно" (в ср.защ.атм.)  СПК</v>
          </cell>
          <cell r="D283">
            <v>2.4700000000000002</v>
          </cell>
        </row>
        <row r="284">
          <cell r="A284" t="str">
            <v>Сосиски Оригинальные ТМ Стародворье  0,33 кг.  ПОКОМ</v>
          </cell>
          <cell r="D284">
            <v>13</v>
          </cell>
        </row>
        <row r="285">
          <cell r="A285" t="str">
            <v>Сосиски Сливушки #нежнушки ТМ Вязанка  0,33 кг.  ПОКОМ</v>
          </cell>
          <cell r="D285">
            <v>13</v>
          </cell>
        </row>
        <row r="286">
          <cell r="A286" t="str">
            <v>Торо Неро с/в "Эликатессе" 140 гр.шт.  СПК</v>
          </cell>
          <cell r="D286">
            <v>26</v>
          </cell>
        </row>
        <row r="287">
          <cell r="A287" t="str">
            <v>Уши свиные копченые к пиву 0,15кг нар. д/ф шт.  СПК</v>
          </cell>
          <cell r="D287">
            <v>6</v>
          </cell>
        </row>
        <row r="288">
          <cell r="A288" t="str">
            <v>Фестивальная с/к 0,10 кг.шт. нарезка (лоток с ср.защ.атм.)  СПК</v>
          </cell>
          <cell r="D288">
            <v>72</v>
          </cell>
        </row>
        <row r="289">
          <cell r="A289" t="str">
            <v>Фестивальная с/к 0,235 кг.шт.  СПК</v>
          </cell>
          <cell r="D289">
            <v>245</v>
          </cell>
        </row>
        <row r="290">
          <cell r="A290" t="str">
            <v>Фрай-пицца с ветчиной и грибами 3,0 кг. ВЕС.  ПОКОМ</v>
          </cell>
          <cell r="D290">
            <v>45</v>
          </cell>
        </row>
        <row r="291">
          <cell r="A291" t="str">
            <v>Фуэт с/в "Эликатессе" 160 гр.шт.  СПК</v>
          </cell>
          <cell r="D291">
            <v>61</v>
          </cell>
        </row>
        <row r="292">
          <cell r="A292" t="str">
            <v>Хинкали Классические хинкали ВЕС,  ПОКОМ</v>
          </cell>
          <cell r="D292">
            <v>45</v>
          </cell>
        </row>
        <row r="293">
          <cell r="A293" t="str">
            <v>Хотстеры ТМ Горячая штучка ТС Хотстеры 0,25 кг зам  ПОКОМ</v>
          </cell>
          <cell r="D293">
            <v>530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31</v>
          </cell>
        </row>
        <row r="295">
          <cell r="A295" t="str">
            <v>Хрустящие крылышки ТМ Горячая штучка 0,3 кг зам  ПОКОМ</v>
          </cell>
          <cell r="D295">
            <v>38</v>
          </cell>
        </row>
        <row r="296">
          <cell r="A296" t="str">
            <v>Хрустящие крылышки. В панировке куриные жареные.ВЕС  ПОКОМ</v>
          </cell>
          <cell r="D296">
            <v>9</v>
          </cell>
        </row>
        <row r="297">
          <cell r="A297" t="str">
            <v>Чебупай сочное яблоко ТМ Горячая штучка 0,2 кг зам.  ПОКОМ</v>
          </cell>
          <cell r="D297">
            <v>41</v>
          </cell>
        </row>
        <row r="298">
          <cell r="A298" t="str">
            <v>Чебупай спелая вишня ТМ Горячая штучка 0,2 кг зам.  ПОКОМ</v>
          </cell>
          <cell r="D298">
            <v>49</v>
          </cell>
        </row>
        <row r="299">
          <cell r="A299" t="str">
            <v>Чебупели Курочка гриль ТМ Горячая штучка, 0,3 кг зам  ПОКОМ</v>
          </cell>
          <cell r="D299">
            <v>213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527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648</v>
          </cell>
        </row>
        <row r="302">
          <cell r="A302" t="str">
            <v>Чебуреки Мясные вес 2,7  ПОКОМ</v>
          </cell>
          <cell r="D302">
            <v>37.799999999999997</v>
          </cell>
        </row>
        <row r="303">
          <cell r="A303" t="str">
            <v>Чебуреки сочные, ВЕС, куриные жарен. зам  ПОКОМ</v>
          </cell>
          <cell r="D303">
            <v>115</v>
          </cell>
        </row>
        <row r="304">
          <cell r="A304" t="str">
            <v>Шпикачки Русские (черева) (в ср.защ.атм.) "Высокий вкус"  СПК</v>
          </cell>
          <cell r="D304">
            <v>39.962000000000003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79</v>
          </cell>
        </row>
        <row r="306">
          <cell r="A306" t="str">
            <v>Юбилейная с/к 0,10 кг.шт. нарезка (лоток с ср.защ.атм.)  СПК</v>
          </cell>
          <cell r="D306">
            <v>15</v>
          </cell>
        </row>
        <row r="307">
          <cell r="A307" t="str">
            <v>Юбилейная с/к 0,235 кг.шт.  СПК</v>
          </cell>
          <cell r="D307">
            <v>352</v>
          </cell>
        </row>
        <row r="308">
          <cell r="A308" t="str">
            <v>Итого</v>
          </cell>
          <cell r="D308">
            <v>70162.907999999996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1" sqref="S51"/>
    </sheetView>
  </sheetViews>
  <sheetFormatPr defaultColWidth="10.5" defaultRowHeight="11.45" customHeight="1" outlineLevelRow="1" x14ac:dyDescent="0.2"/>
  <cols>
    <col min="1" max="1" width="44.83203125" style="1" customWidth="1"/>
    <col min="2" max="2" width="4.8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2" width="6.5" style="5" bestFit="1" customWidth="1"/>
    <col min="13" max="16" width="1" style="5" customWidth="1"/>
    <col min="17" max="17" width="6.5" style="5" bestFit="1" customWidth="1"/>
    <col min="18" max="19" width="6.6640625" style="5" bestFit="1" customWidth="1"/>
    <col min="20" max="20" width="6.8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6.6640625" style="5" customWidth="1"/>
    <col min="30" max="30" width="6.1640625" style="5" bestFit="1" customWidth="1"/>
    <col min="31" max="32" width="1.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S2" s="18" t="s">
        <v>124</v>
      </c>
      <c r="AC2" s="1">
        <v>15.5</v>
      </c>
      <c r="AD2" s="1">
        <v>5.2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108</v>
      </c>
      <c r="M3" s="9" t="s">
        <v>108</v>
      </c>
      <c r="N3" s="9" t="s">
        <v>108</v>
      </c>
      <c r="O3" s="9" t="s">
        <v>108</v>
      </c>
      <c r="P3" s="9" t="s">
        <v>108</v>
      </c>
      <c r="Q3" s="9" t="s">
        <v>108</v>
      </c>
      <c r="R3" s="9" t="s">
        <v>105</v>
      </c>
      <c r="S3" s="10" t="s">
        <v>108</v>
      </c>
      <c r="T3" s="9" t="s">
        <v>109</v>
      </c>
      <c r="U3" s="11" t="s">
        <v>110</v>
      </c>
      <c r="V3" s="9" t="s">
        <v>111</v>
      </c>
      <c r="W3" s="9" t="s">
        <v>112</v>
      </c>
      <c r="X3" s="9" t="s">
        <v>105</v>
      </c>
      <c r="Y3" s="9" t="s">
        <v>105</v>
      </c>
      <c r="Z3" s="9" t="s">
        <v>113</v>
      </c>
      <c r="AA3" s="9" t="s">
        <v>114</v>
      </c>
      <c r="AB3" s="9" t="s">
        <v>115</v>
      </c>
      <c r="AC3" s="11" t="s">
        <v>116</v>
      </c>
      <c r="AD3" s="11" t="s">
        <v>116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118</v>
      </c>
      <c r="L4" s="15" t="s">
        <v>117</v>
      </c>
      <c r="Q4" s="15" t="s">
        <v>120</v>
      </c>
      <c r="S4" s="15" t="s">
        <v>119</v>
      </c>
      <c r="X4" s="15" t="s">
        <v>121</v>
      </c>
      <c r="Y4" s="15" t="s">
        <v>122</v>
      </c>
      <c r="Z4" s="15" t="s">
        <v>123</v>
      </c>
      <c r="AC4" s="15" t="s">
        <v>119</v>
      </c>
      <c r="AD4" s="15" t="s">
        <v>120</v>
      </c>
    </row>
    <row r="5" spans="1:32" ht="11.1" customHeight="1" x14ac:dyDescent="0.2">
      <c r="A5" s="6"/>
      <c r="B5" s="6"/>
      <c r="C5" s="3"/>
      <c r="D5" s="3"/>
      <c r="E5" s="12">
        <f>SUM(E6:E104)</f>
        <v>95992.026999999973</v>
      </c>
      <c r="F5" s="12">
        <f>SUM(F6:F104)</f>
        <v>85570.849000000017</v>
      </c>
      <c r="I5" s="12">
        <f>SUM(I6:I104)</f>
        <v>92844.506000000008</v>
      </c>
      <c r="J5" s="12">
        <f t="shared" ref="J5:S5" si="0">SUM(J6:J104)</f>
        <v>3147.5209999999997</v>
      </c>
      <c r="K5" s="12">
        <f t="shared" si="0"/>
        <v>8550</v>
      </c>
      <c r="L5" s="12">
        <f t="shared" si="0"/>
        <v>14450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9870</v>
      </c>
      <c r="R5" s="12">
        <f t="shared" si="0"/>
        <v>19198.4054</v>
      </c>
      <c r="S5" s="12">
        <f t="shared" si="0"/>
        <v>37050</v>
      </c>
      <c r="V5" s="12">
        <f t="shared" ref="V5" si="1">SUM(V6:V104)</f>
        <v>0</v>
      </c>
      <c r="W5" s="12">
        <f t="shared" ref="W5" si="2">SUM(W6:W104)</f>
        <v>0</v>
      </c>
      <c r="X5" s="12">
        <f t="shared" ref="X5" si="3">SUM(X6:X104)</f>
        <v>18859.278800000007</v>
      </c>
      <c r="Y5" s="12">
        <f t="shared" ref="Y5" si="4">SUM(Y6:Y104)</f>
        <v>17472.610999999997</v>
      </c>
      <c r="Z5" s="12">
        <f t="shared" ref="Z5" si="5">SUM(Z6:Z104)</f>
        <v>24951.668000000005</v>
      </c>
      <c r="AC5" s="12">
        <f t="shared" ref="AC5" si="6">SUM(AC6:AC104)</f>
        <v>15976.300000000003</v>
      </c>
      <c r="AD5" s="12">
        <f t="shared" ref="AD5" si="7">SUM(AD6:AD104)</f>
        <v>5212.3999999999996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346</v>
      </c>
      <c r="D6" s="8">
        <v>254</v>
      </c>
      <c r="E6" s="8">
        <v>268</v>
      </c>
      <c r="F6" s="8">
        <v>321</v>
      </c>
      <c r="G6" s="13">
        <f>VLOOKUP(A:A,[1]TDSheet!$A:$G,7,0)</f>
        <v>0.4</v>
      </c>
      <c r="H6" s="13">
        <f>VLOOKUP(A:A,[1]TDSheet!$A:$H,8,0)</f>
        <v>60</v>
      </c>
      <c r="I6" s="14">
        <f>VLOOKUP(A:A,[2]TDSheet!$A:$F,6,0)</f>
        <v>278</v>
      </c>
      <c r="J6" s="14">
        <f>E6-I6</f>
        <v>-10</v>
      </c>
      <c r="K6" s="14">
        <f>VLOOKUP(A:A,[1]TDSheet!$A:$L,12,0)</f>
        <v>0</v>
      </c>
      <c r="L6" s="14">
        <f>VLOOKUP(A:A,[1]TDSheet!$A:$M,13,0)</f>
        <v>0</v>
      </c>
      <c r="M6" s="14"/>
      <c r="N6" s="14"/>
      <c r="O6" s="14"/>
      <c r="P6" s="14"/>
      <c r="Q6" s="14"/>
      <c r="R6" s="14">
        <f>E6/5</f>
        <v>53.6</v>
      </c>
      <c r="S6" s="16">
        <v>120</v>
      </c>
      <c r="T6" s="17">
        <f>(S6+Q6+L6+K6+F6)/R6</f>
        <v>8.2276119402985071</v>
      </c>
      <c r="U6" s="14">
        <f>(F6+K6+L6)/R6</f>
        <v>5.9888059701492535</v>
      </c>
      <c r="V6" s="14"/>
      <c r="W6" s="14"/>
      <c r="X6" s="14">
        <f>VLOOKUP(A:A,[3]TDSheet!$A$1:$Y$65536,25,0)</f>
        <v>67.400000000000006</v>
      </c>
      <c r="Y6" s="14">
        <f>VLOOKUP(A:A,[3]TDSheet!$A$1:$R$65536,18,0)</f>
        <v>47</v>
      </c>
      <c r="Z6" s="14">
        <f>VLOOKUP(A:A,[4]TDSheet!$A:$D,4,0)</f>
        <v>70</v>
      </c>
      <c r="AA6" s="14">
        <f>VLOOKUP(A:A,[3]TDSheet!$A$1:$AA$65536,27,0)</f>
        <v>0</v>
      </c>
      <c r="AB6" s="14" t="str">
        <f>VLOOKUP(A:A,[3]TDSheet!$A$1:$AB$65536,28,0)</f>
        <v>скидка</v>
      </c>
      <c r="AC6" s="14">
        <f>S6*G6</f>
        <v>48</v>
      </c>
      <c r="AD6" s="14">
        <f>Q6*G6</f>
        <v>0</v>
      </c>
      <c r="AE6" s="14"/>
      <c r="AF6" s="14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76.706000000000003</v>
      </c>
      <c r="D7" s="8">
        <v>36.375999999999998</v>
      </c>
      <c r="E7" s="8">
        <v>25.064</v>
      </c>
      <c r="F7" s="8">
        <v>81.748999999999995</v>
      </c>
      <c r="G7" s="13">
        <v>0</v>
      </c>
      <c r="H7" s="13">
        <f>VLOOKUP(A:A,[1]TDSheet!$A:$H,8,0)</f>
        <v>60</v>
      </c>
      <c r="I7" s="14">
        <f>VLOOKUP(A:A,[2]TDSheet!$A:$F,6,0)</f>
        <v>31.5</v>
      </c>
      <c r="J7" s="14">
        <f t="shared" ref="J7:J70" si="8">E7-I7</f>
        <v>-6.4359999999999999</v>
      </c>
      <c r="K7" s="14">
        <f>VLOOKUP(A:A,[1]TDSheet!$A:$L,12,0)</f>
        <v>0</v>
      </c>
      <c r="L7" s="14">
        <f>VLOOKUP(A:A,[1]TDSheet!$A:$M,13,0)</f>
        <v>0</v>
      </c>
      <c r="M7" s="14"/>
      <c r="N7" s="14"/>
      <c r="O7" s="14"/>
      <c r="P7" s="14"/>
      <c r="Q7" s="14"/>
      <c r="R7" s="14">
        <f t="shared" ref="R7:R70" si="9">E7/5</f>
        <v>5.0128000000000004</v>
      </c>
      <c r="S7" s="16"/>
      <c r="T7" s="17">
        <f t="shared" ref="T7:T70" si="10">(S7+Q7+L7+K7+F7)/R7</f>
        <v>16.308051388445577</v>
      </c>
      <c r="U7" s="14">
        <f t="shared" ref="U7:U70" si="11">(F7+K7+L7)/R7</f>
        <v>16.308051388445577</v>
      </c>
      <c r="V7" s="14"/>
      <c r="W7" s="14"/>
      <c r="X7" s="14">
        <f>VLOOKUP(A:A,[3]TDSheet!$A$1:$Y$65536,25,0)</f>
        <v>12.010999999999999</v>
      </c>
      <c r="Y7" s="14">
        <f>VLOOKUP(A:A,[3]TDSheet!$A$1:$R$65536,18,0)</f>
        <v>8.017199999999999</v>
      </c>
      <c r="Z7" s="14">
        <f>VLOOKUP(A:A,[4]TDSheet!$A:$D,4,0)</f>
        <v>2.532</v>
      </c>
      <c r="AA7" s="14" t="s">
        <v>126</v>
      </c>
      <c r="AB7" s="14">
        <f>VLOOKUP(A:A,[3]TDSheet!$A$1:$AB$65536,28,0)</f>
        <v>0</v>
      </c>
      <c r="AC7" s="14">
        <f t="shared" ref="AC7:AC70" si="12">S7*G7</f>
        <v>0</v>
      </c>
      <c r="AD7" s="14">
        <f t="shared" ref="AD7:AD70" si="13">Q7*G7</f>
        <v>0</v>
      </c>
      <c r="AE7" s="14"/>
      <c r="AF7" s="14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1879.5419999999999</v>
      </c>
      <c r="D8" s="8">
        <v>4120.098</v>
      </c>
      <c r="E8" s="8">
        <v>2315.75</v>
      </c>
      <c r="F8" s="8">
        <v>3644.498</v>
      </c>
      <c r="G8" s="13">
        <f>VLOOKUP(A:A,[1]TDSheet!$A:$G,7,0)</f>
        <v>1</v>
      </c>
      <c r="H8" s="13">
        <f>VLOOKUP(A:A,[1]TDSheet!$A:$H,8,0)</f>
        <v>45</v>
      </c>
      <c r="I8" s="14">
        <f>VLOOKUP(A:A,[2]TDSheet!$A:$F,6,0)</f>
        <v>2286.3000000000002</v>
      </c>
      <c r="J8" s="14">
        <f t="shared" si="8"/>
        <v>29.449999999999818</v>
      </c>
      <c r="K8" s="14">
        <f>VLOOKUP(A:A,[1]TDSheet!$A:$L,12,0)</f>
        <v>0</v>
      </c>
      <c r="L8" s="14">
        <f>VLOOKUP(A:A,[1]TDSheet!$A:$M,13,0)</f>
        <v>0</v>
      </c>
      <c r="M8" s="14"/>
      <c r="N8" s="14"/>
      <c r="O8" s="14"/>
      <c r="P8" s="14"/>
      <c r="Q8" s="14"/>
      <c r="R8" s="14">
        <f t="shared" si="9"/>
        <v>463.15</v>
      </c>
      <c r="S8" s="16">
        <v>300</v>
      </c>
      <c r="T8" s="17">
        <f t="shared" si="10"/>
        <v>8.5166749433228972</v>
      </c>
      <c r="U8" s="14">
        <f t="shared" si="11"/>
        <v>7.8689366296016416</v>
      </c>
      <c r="V8" s="14"/>
      <c r="W8" s="14"/>
      <c r="X8" s="14">
        <f>VLOOKUP(A:A,[3]TDSheet!$A$1:$Y$65536,25,0)</f>
        <v>680.68860000000006</v>
      </c>
      <c r="Y8" s="14">
        <f>VLOOKUP(A:A,[3]TDSheet!$A$1:$R$65536,18,0)</f>
        <v>475.97839999999997</v>
      </c>
      <c r="Z8" s="14">
        <f>VLOOKUP(A:A,[4]TDSheet!$A:$D,4,0)</f>
        <v>510.95100000000002</v>
      </c>
      <c r="AA8" s="14">
        <f>VLOOKUP(A:A,[3]TDSheet!$A$1:$AA$65536,27,0)</f>
        <v>0</v>
      </c>
      <c r="AB8" s="14" t="e">
        <f>VLOOKUP(A:A,[3]TDSheet!$A$1:$AB$65536,28,0)</f>
        <v>#N/A</v>
      </c>
      <c r="AC8" s="14">
        <f t="shared" si="12"/>
        <v>300</v>
      </c>
      <c r="AD8" s="14">
        <f t="shared" si="13"/>
        <v>0</v>
      </c>
      <c r="AE8" s="14"/>
      <c r="AF8" s="14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2529.8150000000001</v>
      </c>
      <c r="D9" s="8">
        <v>1637.848</v>
      </c>
      <c r="E9" s="8">
        <v>2424.5459999999998</v>
      </c>
      <c r="F9" s="8">
        <v>1682.116</v>
      </c>
      <c r="G9" s="13">
        <f>VLOOKUP(A:A,[1]TDSheet!$A:$G,7,0)</f>
        <v>1</v>
      </c>
      <c r="H9" s="13">
        <f>VLOOKUP(A:A,[1]TDSheet!$A:$H,8,0)</f>
        <v>45</v>
      </c>
      <c r="I9" s="14">
        <f>VLOOKUP(A:A,[2]TDSheet!$A:$F,6,0)</f>
        <v>2345.3000000000002</v>
      </c>
      <c r="J9" s="14">
        <f t="shared" si="8"/>
        <v>79.24599999999964</v>
      </c>
      <c r="K9" s="14">
        <f>VLOOKUP(A:A,[1]TDSheet!$A:$L,12,0)</f>
        <v>400</v>
      </c>
      <c r="L9" s="14">
        <f>VLOOKUP(A:A,[1]TDSheet!$A:$M,13,0)</f>
        <v>200</v>
      </c>
      <c r="M9" s="14"/>
      <c r="N9" s="14"/>
      <c r="O9" s="14"/>
      <c r="P9" s="14"/>
      <c r="Q9" s="14">
        <v>800</v>
      </c>
      <c r="R9" s="14">
        <f t="shared" si="9"/>
        <v>484.90919999999994</v>
      </c>
      <c r="S9" s="16">
        <v>1000</v>
      </c>
      <c r="T9" s="17">
        <f t="shared" si="10"/>
        <v>8.4183100671218458</v>
      </c>
      <c r="U9" s="14">
        <f t="shared" si="11"/>
        <v>4.706274906724806</v>
      </c>
      <c r="V9" s="14"/>
      <c r="W9" s="14"/>
      <c r="X9" s="14">
        <f>VLOOKUP(A:A,[3]TDSheet!$A$1:$Y$65536,25,0)</f>
        <v>485.27960000000002</v>
      </c>
      <c r="Y9" s="14">
        <f>VLOOKUP(A:A,[3]TDSheet!$A$1:$R$65536,18,0)</f>
        <v>422.10640000000001</v>
      </c>
      <c r="Z9" s="14">
        <f>VLOOKUP(A:A,[4]TDSheet!$A:$D,4,0)</f>
        <v>453.66300000000001</v>
      </c>
      <c r="AA9" s="14" t="str">
        <f>VLOOKUP(A:A,[3]TDSheet!$A$1:$AA$65536,27,0)</f>
        <v>м300</v>
      </c>
      <c r="AB9" s="14" t="str">
        <f>VLOOKUP(A:A,[3]TDSheet!$A$1:$AB$65536,28,0)</f>
        <v>скидка</v>
      </c>
      <c r="AC9" s="14">
        <f t="shared" si="12"/>
        <v>1000</v>
      </c>
      <c r="AD9" s="14">
        <f t="shared" si="13"/>
        <v>800</v>
      </c>
      <c r="AE9" s="14"/>
      <c r="AF9" s="14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1934.5509999999999</v>
      </c>
      <c r="D10" s="8">
        <v>1750.9780000000001</v>
      </c>
      <c r="E10" s="8">
        <v>2179.1089999999999</v>
      </c>
      <c r="F10" s="8">
        <v>1467.1890000000001</v>
      </c>
      <c r="G10" s="13">
        <f>VLOOKUP(A:A,[1]TDSheet!$A:$G,7,0)</f>
        <v>1</v>
      </c>
      <c r="H10" s="13">
        <f>VLOOKUP(A:A,[1]TDSheet!$A:$H,8,0)</f>
        <v>60</v>
      </c>
      <c r="I10" s="14">
        <f>VLOOKUP(A:A,[2]TDSheet!$A:$F,6,0)</f>
        <v>2125.279</v>
      </c>
      <c r="J10" s="14">
        <f t="shared" si="8"/>
        <v>53.829999999999927</v>
      </c>
      <c r="K10" s="14">
        <f>VLOOKUP(A:A,[1]TDSheet!$A:$L,12,0)</f>
        <v>450</v>
      </c>
      <c r="L10" s="14">
        <f>VLOOKUP(A:A,[1]TDSheet!$A:$M,13,0)</f>
        <v>300</v>
      </c>
      <c r="M10" s="14"/>
      <c r="N10" s="14"/>
      <c r="O10" s="14"/>
      <c r="P10" s="14"/>
      <c r="Q10" s="14">
        <v>700</v>
      </c>
      <c r="R10" s="14">
        <f t="shared" si="9"/>
        <v>435.8218</v>
      </c>
      <c r="S10" s="16">
        <v>900</v>
      </c>
      <c r="T10" s="17">
        <f t="shared" si="10"/>
        <v>8.7586004187950213</v>
      </c>
      <c r="U10" s="14">
        <f t="shared" si="11"/>
        <v>5.0873751611323721</v>
      </c>
      <c r="V10" s="14"/>
      <c r="W10" s="14"/>
      <c r="X10" s="14">
        <f>VLOOKUP(A:A,[3]TDSheet!$A$1:$Y$65536,25,0)</f>
        <v>417.53660000000002</v>
      </c>
      <c r="Y10" s="14">
        <f>VLOOKUP(A:A,[3]TDSheet!$A$1:$R$65536,18,0)</f>
        <v>405.73539999999997</v>
      </c>
      <c r="Z10" s="14">
        <f>VLOOKUP(A:A,[4]TDSheet!$A:$D,4,0)</f>
        <v>550.33799999999997</v>
      </c>
      <c r="AA10" s="14" t="str">
        <f>VLOOKUP(A:A,[3]TDSheet!$A$1:$AA$65536,27,0)</f>
        <v>м600</v>
      </c>
      <c r="AB10" s="14" t="e">
        <f>VLOOKUP(A:A,[3]TDSheet!$A$1:$AB$65536,28,0)</f>
        <v>#N/A</v>
      </c>
      <c r="AC10" s="14">
        <f t="shared" si="12"/>
        <v>900</v>
      </c>
      <c r="AD10" s="14">
        <f t="shared" si="13"/>
        <v>700</v>
      </c>
      <c r="AE10" s="14"/>
      <c r="AF10" s="14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96.775000000000006</v>
      </c>
      <c r="D11" s="8">
        <v>76.540000000000006</v>
      </c>
      <c r="E11" s="8">
        <v>53.503</v>
      </c>
      <c r="F11" s="8">
        <v>91.206999999999994</v>
      </c>
      <c r="G11" s="13">
        <f>VLOOKUP(A:A,[1]TDSheet!$A:$G,7,0)</f>
        <v>1</v>
      </c>
      <c r="H11" s="13">
        <f>VLOOKUP(A:A,[1]TDSheet!$A:$H,8,0)</f>
        <v>120</v>
      </c>
      <c r="I11" s="14">
        <f>VLOOKUP(A:A,[2]TDSheet!$A:$F,6,0)</f>
        <v>50.5</v>
      </c>
      <c r="J11" s="14">
        <f t="shared" si="8"/>
        <v>3.0030000000000001</v>
      </c>
      <c r="K11" s="14">
        <f>VLOOKUP(A:A,[1]TDSheet!$A:$L,12,0)</f>
        <v>0</v>
      </c>
      <c r="L11" s="14">
        <f>VLOOKUP(A:A,[1]TDSheet!$A:$M,13,0)</f>
        <v>0</v>
      </c>
      <c r="M11" s="14"/>
      <c r="N11" s="14"/>
      <c r="O11" s="14"/>
      <c r="P11" s="14"/>
      <c r="Q11" s="14"/>
      <c r="R11" s="14">
        <f t="shared" si="9"/>
        <v>10.7006</v>
      </c>
      <c r="S11" s="16"/>
      <c r="T11" s="17">
        <f t="shared" si="10"/>
        <v>8.5235407360334925</v>
      </c>
      <c r="U11" s="14">
        <f t="shared" si="11"/>
        <v>8.5235407360334925</v>
      </c>
      <c r="V11" s="14"/>
      <c r="W11" s="14"/>
      <c r="X11" s="14">
        <f>VLOOKUP(A:A,[3]TDSheet!$A$1:$Y$65536,25,0)</f>
        <v>12.8766</v>
      </c>
      <c r="Y11" s="14">
        <f>VLOOKUP(A:A,[3]TDSheet!$A$1:$R$65536,18,0)</f>
        <v>8.4398</v>
      </c>
      <c r="Z11" s="14">
        <f>VLOOKUP(A:A,[4]TDSheet!$A:$D,4,0)</f>
        <v>22.43</v>
      </c>
      <c r="AA11" s="14" t="str">
        <f>VLOOKUP(A:A,[3]TDSheet!$A$1:$AA$65536,27,0)</f>
        <v>яб ак ян</v>
      </c>
      <c r="AB11" s="14" t="e">
        <f>VLOOKUP(A:A,[3]TDSheet!$A$1:$AB$65536,28,0)</f>
        <v>#N/A</v>
      </c>
      <c r="AC11" s="14">
        <f t="shared" si="12"/>
        <v>0</v>
      </c>
      <c r="AD11" s="14">
        <f t="shared" si="13"/>
        <v>0</v>
      </c>
      <c r="AE11" s="14"/>
      <c r="AF11" s="14"/>
    </row>
    <row r="12" spans="1:32" s="1" customFormat="1" ht="11.1" customHeight="1" outlineLevel="1" x14ac:dyDescent="0.2">
      <c r="A12" s="7" t="s">
        <v>16</v>
      </c>
      <c r="B12" s="7" t="s">
        <v>9</v>
      </c>
      <c r="C12" s="8">
        <v>300.19799999999998</v>
      </c>
      <c r="D12" s="8">
        <v>218.178</v>
      </c>
      <c r="E12" s="8">
        <v>300.19799999999998</v>
      </c>
      <c r="F12" s="8"/>
      <c r="G12" s="13">
        <f>VLOOKUP(A:A,[1]TDSheet!$A:$G,7,0)</f>
        <v>0</v>
      </c>
      <c r="H12" s="13" t="e">
        <f>VLOOKUP(A:A,[1]TDSheet!$A:$H,8,0)</f>
        <v>#N/A</v>
      </c>
      <c r="I12" s="14">
        <f>VLOOKUP(A:A,[2]TDSheet!$A:$F,6,0)</f>
        <v>300</v>
      </c>
      <c r="J12" s="14">
        <f t="shared" si="8"/>
        <v>0.19799999999997908</v>
      </c>
      <c r="K12" s="14">
        <f>VLOOKUP(A:A,[1]TDSheet!$A:$L,12,0)</f>
        <v>0</v>
      </c>
      <c r="L12" s="14">
        <f>VLOOKUP(A:A,[1]TDSheet!$A:$M,13,0)</f>
        <v>0</v>
      </c>
      <c r="M12" s="14"/>
      <c r="N12" s="14"/>
      <c r="O12" s="14"/>
      <c r="P12" s="14"/>
      <c r="Q12" s="14"/>
      <c r="R12" s="14">
        <f t="shared" si="9"/>
        <v>60.039599999999993</v>
      </c>
      <c r="S12" s="16"/>
      <c r="T12" s="17">
        <f t="shared" si="10"/>
        <v>0</v>
      </c>
      <c r="U12" s="14">
        <f t="shared" si="11"/>
        <v>0</v>
      </c>
      <c r="V12" s="14"/>
      <c r="W12" s="14"/>
      <c r="X12" s="14">
        <f>VLOOKUP(A:A,[3]TDSheet!$A$1:$Y$65536,25,0)</f>
        <v>0</v>
      </c>
      <c r="Y12" s="14">
        <f>VLOOKUP(A:A,[3]TDSheet!$A$1:$R$65536,18,0)</f>
        <v>60.039599999999993</v>
      </c>
      <c r="Z12" s="14">
        <v>0</v>
      </c>
      <c r="AA12" s="14" t="e">
        <f>VLOOKUP(A:A,[3]TDSheet!$A$1:$AA$65536,27,0)</f>
        <v>#N/A</v>
      </c>
      <c r="AB12" s="14" t="e">
        <f>VLOOKUP(A:A,[3]TDSheet!$A$1:$AB$65536,28,0)</f>
        <v>#N/A</v>
      </c>
      <c r="AC12" s="14">
        <f t="shared" si="12"/>
        <v>0</v>
      </c>
      <c r="AD12" s="14">
        <f t="shared" si="13"/>
        <v>0</v>
      </c>
      <c r="AE12" s="14"/>
      <c r="AF12" s="14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135.05799999999999</v>
      </c>
      <c r="D13" s="8">
        <v>156.11199999999999</v>
      </c>
      <c r="E13" s="8">
        <v>158.941</v>
      </c>
      <c r="F13" s="8">
        <v>126.771</v>
      </c>
      <c r="G13" s="13">
        <f>VLOOKUP(A:A,[1]TDSheet!$A:$G,7,0)</f>
        <v>1</v>
      </c>
      <c r="H13" s="13">
        <f>VLOOKUP(A:A,[1]TDSheet!$A:$H,8,0)</f>
        <v>60</v>
      </c>
      <c r="I13" s="14">
        <f>VLOOKUP(A:A,[2]TDSheet!$A:$F,6,0)</f>
        <v>154.85</v>
      </c>
      <c r="J13" s="14">
        <f t="shared" si="8"/>
        <v>4.0910000000000082</v>
      </c>
      <c r="K13" s="14">
        <f>VLOOKUP(A:A,[1]TDSheet!$A:$L,12,0)</f>
        <v>40</v>
      </c>
      <c r="L13" s="14">
        <f>VLOOKUP(A:A,[1]TDSheet!$A:$M,13,0)</f>
        <v>50</v>
      </c>
      <c r="M13" s="14"/>
      <c r="N13" s="14"/>
      <c r="O13" s="14"/>
      <c r="P13" s="14"/>
      <c r="Q13" s="14"/>
      <c r="R13" s="14">
        <f t="shared" si="9"/>
        <v>31.7882</v>
      </c>
      <c r="S13" s="16">
        <v>50</v>
      </c>
      <c r="T13" s="17">
        <f t="shared" si="10"/>
        <v>8.3921392214721191</v>
      </c>
      <c r="U13" s="14">
        <f t="shared" si="11"/>
        <v>6.8192285187585338</v>
      </c>
      <c r="V13" s="14"/>
      <c r="W13" s="14"/>
      <c r="X13" s="14">
        <f>VLOOKUP(A:A,[3]TDSheet!$A$1:$Y$65536,25,0)</f>
        <v>28.0046</v>
      </c>
      <c r="Y13" s="14">
        <f>VLOOKUP(A:A,[3]TDSheet!$A$1:$R$65536,18,0)</f>
        <v>32.292400000000001</v>
      </c>
      <c r="Z13" s="14">
        <f>VLOOKUP(A:A,[4]TDSheet!$A:$D,4,0)</f>
        <v>33.957999999999998</v>
      </c>
      <c r="AA13" s="14">
        <f>VLOOKUP(A:A,[3]TDSheet!$A$1:$AA$65536,27,0)</f>
        <v>0</v>
      </c>
      <c r="AB13" s="14">
        <f>VLOOKUP(A:A,[3]TDSheet!$A$1:$AB$65536,28,0)</f>
        <v>0</v>
      </c>
      <c r="AC13" s="14">
        <f t="shared" si="12"/>
        <v>50</v>
      </c>
      <c r="AD13" s="14">
        <f t="shared" si="13"/>
        <v>0</v>
      </c>
      <c r="AE13" s="14"/>
      <c r="AF13" s="14"/>
    </row>
    <row r="14" spans="1:32" s="1" customFormat="1" ht="11.1" customHeight="1" outlineLevel="1" x14ac:dyDescent="0.2">
      <c r="A14" s="7" t="s">
        <v>18</v>
      </c>
      <c r="B14" s="7" t="s">
        <v>8</v>
      </c>
      <c r="C14" s="8">
        <v>141</v>
      </c>
      <c r="D14" s="8">
        <v>43</v>
      </c>
      <c r="E14" s="8">
        <v>75</v>
      </c>
      <c r="F14" s="8">
        <v>108</v>
      </c>
      <c r="G14" s="13">
        <f>VLOOKUP(A:A,[1]TDSheet!$A:$G,7,0)</f>
        <v>0.4</v>
      </c>
      <c r="H14" s="13" t="e">
        <f>VLOOKUP(A:A,[1]TDSheet!$A:$H,8,0)</f>
        <v>#N/A</v>
      </c>
      <c r="I14" s="14">
        <f>VLOOKUP(A:A,[2]TDSheet!$A:$F,6,0)</f>
        <v>76</v>
      </c>
      <c r="J14" s="14">
        <f t="shared" si="8"/>
        <v>-1</v>
      </c>
      <c r="K14" s="14">
        <f>VLOOKUP(A:A,[1]TDSheet!$A:$L,12,0)</f>
        <v>0</v>
      </c>
      <c r="L14" s="14">
        <f>VLOOKUP(A:A,[1]TDSheet!$A:$M,13,0)</f>
        <v>0</v>
      </c>
      <c r="M14" s="14"/>
      <c r="N14" s="14"/>
      <c r="O14" s="14"/>
      <c r="P14" s="14"/>
      <c r="Q14" s="14"/>
      <c r="R14" s="14">
        <f t="shared" si="9"/>
        <v>15</v>
      </c>
      <c r="S14" s="16">
        <v>40</v>
      </c>
      <c r="T14" s="17">
        <f t="shared" si="10"/>
        <v>9.8666666666666671</v>
      </c>
      <c r="U14" s="14">
        <f t="shared" si="11"/>
        <v>7.2</v>
      </c>
      <c r="V14" s="14"/>
      <c r="W14" s="14"/>
      <c r="X14" s="14">
        <f>VLOOKUP(A:A,[3]TDSheet!$A$1:$Y$65536,25,0)</f>
        <v>22.6</v>
      </c>
      <c r="Y14" s="14">
        <f>VLOOKUP(A:A,[3]TDSheet!$A$1:$R$65536,18,0)</f>
        <v>13</v>
      </c>
      <c r="Z14" s="14">
        <f>VLOOKUP(A:A,[4]TDSheet!$A:$D,4,0)</f>
        <v>12</v>
      </c>
      <c r="AA14" s="14" t="str">
        <f>VLOOKUP(A:A,[3]TDSheet!$A$1:$AA$65536,27,0)</f>
        <v>?</v>
      </c>
      <c r="AB14" s="14" t="e">
        <f>VLOOKUP(A:A,[3]TDSheet!$A$1:$AB$65536,28,0)</f>
        <v>#N/A</v>
      </c>
      <c r="AC14" s="14">
        <f t="shared" si="12"/>
        <v>16</v>
      </c>
      <c r="AD14" s="14">
        <f t="shared" si="13"/>
        <v>0</v>
      </c>
      <c r="AE14" s="14"/>
      <c r="AF14" s="14"/>
    </row>
    <row r="15" spans="1:32" s="1" customFormat="1" ht="11.1" customHeight="1" outlineLevel="1" x14ac:dyDescent="0.2">
      <c r="A15" s="7" t="s">
        <v>19</v>
      </c>
      <c r="B15" s="7" t="s">
        <v>9</v>
      </c>
      <c r="C15" s="8">
        <v>331.51799999999997</v>
      </c>
      <c r="D15" s="8">
        <v>182.57300000000001</v>
      </c>
      <c r="E15" s="8">
        <v>320.24099999999999</v>
      </c>
      <c r="F15" s="8">
        <v>189.34</v>
      </c>
      <c r="G15" s="13">
        <f>VLOOKUP(A:A,[1]TDSheet!$A:$G,7,0)</f>
        <v>1</v>
      </c>
      <c r="H15" s="13">
        <f>VLOOKUP(A:A,[1]TDSheet!$A:$H,8,0)</f>
        <v>60</v>
      </c>
      <c r="I15" s="14">
        <f>VLOOKUP(A:A,[2]TDSheet!$A:$F,6,0)</f>
        <v>316</v>
      </c>
      <c r="J15" s="14">
        <f t="shared" si="8"/>
        <v>4.2409999999999854</v>
      </c>
      <c r="K15" s="14">
        <f>VLOOKUP(A:A,[1]TDSheet!$A:$L,12,0)</f>
        <v>0</v>
      </c>
      <c r="L15" s="14">
        <f>VLOOKUP(A:A,[1]TDSheet!$A:$M,13,0)</f>
        <v>80</v>
      </c>
      <c r="M15" s="14"/>
      <c r="N15" s="14"/>
      <c r="O15" s="14"/>
      <c r="P15" s="14"/>
      <c r="Q15" s="14">
        <v>300</v>
      </c>
      <c r="R15" s="14">
        <f t="shared" si="9"/>
        <v>64.048199999999994</v>
      </c>
      <c r="S15" s="16"/>
      <c r="T15" s="17">
        <f t="shared" si="10"/>
        <v>8.889242789024518</v>
      </c>
      <c r="U15" s="14">
        <f t="shared" si="11"/>
        <v>4.2052704057256891</v>
      </c>
      <c r="V15" s="14"/>
      <c r="W15" s="14"/>
      <c r="X15" s="14">
        <f>VLOOKUP(A:A,[3]TDSheet!$A$1:$Y$65536,25,0)</f>
        <v>66.2042</v>
      </c>
      <c r="Y15" s="14">
        <f>VLOOKUP(A:A,[3]TDSheet!$A$1:$R$65536,18,0)</f>
        <v>48.415199999999999</v>
      </c>
      <c r="Z15" s="14">
        <f>VLOOKUP(A:A,[4]TDSheet!$A:$D,4,0)</f>
        <v>97.551000000000002</v>
      </c>
      <c r="AA15" s="14">
        <f>VLOOKUP(A:A,[3]TDSheet!$A$1:$AA$65536,27,0)</f>
        <v>0</v>
      </c>
      <c r="AB15" s="14">
        <f>VLOOKUP(A:A,[3]TDSheet!$A$1:$AB$65536,28,0)</f>
        <v>0</v>
      </c>
      <c r="AC15" s="14">
        <f t="shared" si="12"/>
        <v>0</v>
      </c>
      <c r="AD15" s="14">
        <f t="shared" si="13"/>
        <v>300</v>
      </c>
      <c r="AE15" s="14"/>
      <c r="AF15" s="14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566.53</v>
      </c>
      <c r="D16" s="8">
        <v>581.471</v>
      </c>
      <c r="E16" s="8">
        <v>504.81200000000001</v>
      </c>
      <c r="F16" s="8">
        <v>640.44899999999996</v>
      </c>
      <c r="G16" s="13">
        <f>VLOOKUP(A:A,[1]TDSheet!$A:$G,7,0)</f>
        <v>1</v>
      </c>
      <c r="H16" s="13">
        <f>VLOOKUP(A:A,[1]TDSheet!$A:$H,8,0)</f>
        <v>60</v>
      </c>
      <c r="I16" s="14">
        <f>VLOOKUP(A:A,[2]TDSheet!$A:$F,6,0)</f>
        <v>477.9</v>
      </c>
      <c r="J16" s="14">
        <f t="shared" si="8"/>
        <v>26.912000000000035</v>
      </c>
      <c r="K16" s="14">
        <f>VLOOKUP(A:A,[1]TDSheet!$A:$L,12,0)</f>
        <v>0</v>
      </c>
      <c r="L16" s="14">
        <f>VLOOKUP(A:A,[1]TDSheet!$A:$M,13,0)</f>
        <v>0</v>
      </c>
      <c r="M16" s="14"/>
      <c r="N16" s="14"/>
      <c r="O16" s="14"/>
      <c r="P16" s="14"/>
      <c r="Q16" s="14"/>
      <c r="R16" s="14">
        <f t="shared" si="9"/>
        <v>100.9624</v>
      </c>
      <c r="S16" s="16">
        <v>300</v>
      </c>
      <c r="T16" s="17">
        <f t="shared" si="10"/>
        <v>9.3148439419031241</v>
      </c>
      <c r="U16" s="14">
        <f t="shared" si="11"/>
        <v>6.3434407264486579</v>
      </c>
      <c r="V16" s="14"/>
      <c r="W16" s="14"/>
      <c r="X16" s="14">
        <f>VLOOKUP(A:A,[3]TDSheet!$A$1:$Y$65536,25,0)</f>
        <v>131.3554</v>
      </c>
      <c r="Y16" s="14">
        <f>VLOOKUP(A:A,[3]TDSheet!$A$1:$R$65536,18,0)</f>
        <v>99.186400000000006</v>
      </c>
      <c r="Z16" s="14">
        <f>VLOOKUP(A:A,[4]TDSheet!$A:$D,4,0)</f>
        <v>140.16</v>
      </c>
      <c r="AA16" s="14" t="str">
        <f>VLOOKUP(A:A,[3]TDSheet!$A$1:$AA$65536,27,0)</f>
        <v>м100</v>
      </c>
      <c r="AB16" s="14" t="e">
        <f>VLOOKUP(A:A,[3]TDSheet!$A$1:$AB$65536,28,0)</f>
        <v>#N/A</v>
      </c>
      <c r="AC16" s="14">
        <f t="shared" si="12"/>
        <v>300</v>
      </c>
      <c r="AD16" s="14">
        <f t="shared" si="13"/>
        <v>0</v>
      </c>
      <c r="AE16" s="14"/>
      <c r="AF16" s="14"/>
    </row>
    <row r="17" spans="1:32" s="1" customFormat="1" ht="11.1" customHeight="1" outlineLevel="1" x14ac:dyDescent="0.2">
      <c r="A17" s="7" t="s">
        <v>21</v>
      </c>
      <c r="B17" s="7" t="s">
        <v>8</v>
      </c>
      <c r="C17" s="8">
        <v>824</v>
      </c>
      <c r="D17" s="8">
        <v>830</v>
      </c>
      <c r="E17" s="8">
        <v>791</v>
      </c>
      <c r="F17" s="8">
        <v>843</v>
      </c>
      <c r="G17" s="13">
        <f>VLOOKUP(A:A,[1]TDSheet!$A:$G,7,0)</f>
        <v>0.25</v>
      </c>
      <c r="H17" s="13">
        <f>VLOOKUP(A:A,[1]TDSheet!$A:$H,8,0)</f>
        <v>120</v>
      </c>
      <c r="I17" s="14">
        <f>VLOOKUP(A:A,[2]TDSheet!$A:$F,6,0)</f>
        <v>786</v>
      </c>
      <c r="J17" s="14">
        <f t="shared" si="8"/>
        <v>5</v>
      </c>
      <c r="K17" s="14">
        <f>VLOOKUP(A:A,[1]TDSheet!$A:$L,12,0)</f>
        <v>0</v>
      </c>
      <c r="L17" s="14">
        <f>VLOOKUP(A:A,[1]TDSheet!$A:$M,13,0)</f>
        <v>0</v>
      </c>
      <c r="M17" s="14"/>
      <c r="N17" s="14"/>
      <c r="O17" s="14"/>
      <c r="P17" s="14"/>
      <c r="Q17" s="14">
        <v>600</v>
      </c>
      <c r="R17" s="14">
        <f t="shared" si="9"/>
        <v>158.19999999999999</v>
      </c>
      <c r="S17" s="16"/>
      <c r="T17" s="17">
        <f t="shared" si="10"/>
        <v>9.1213653603034146</v>
      </c>
      <c r="U17" s="14">
        <f t="shared" si="11"/>
        <v>5.3286978508217446</v>
      </c>
      <c r="V17" s="14"/>
      <c r="W17" s="14"/>
      <c r="X17" s="14">
        <f>VLOOKUP(A:A,[3]TDSheet!$A$1:$Y$65536,25,0)</f>
        <v>142.6</v>
      </c>
      <c r="Y17" s="14">
        <f>VLOOKUP(A:A,[3]TDSheet!$A$1:$R$65536,18,0)</f>
        <v>143.19999999999999</v>
      </c>
      <c r="Z17" s="14">
        <f>VLOOKUP(A:A,[4]TDSheet!$A:$D,4,0)</f>
        <v>216</v>
      </c>
      <c r="AA17" s="14" t="str">
        <f>VLOOKUP(A:A,[3]TDSheet!$A$1:$AA$65536,27,0)</f>
        <v>м-400</v>
      </c>
      <c r="AB17" s="14" t="e">
        <f>VLOOKUP(A:A,[3]TDSheet!$A$1:$AB$65536,28,0)</f>
        <v>#N/A</v>
      </c>
      <c r="AC17" s="14">
        <f t="shared" si="12"/>
        <v>0</v>
      </c>
      <c r="AD17" s="14">
        <f t="shared" si="13"/>
        <v>150</v>
      </c>
      <c r="AE17" s="14"/>
      <c r="AF17" s="14"/>
    </row>
    <row r="18" spans="1:32" s="1" customFormat="1" ht="11.1" customHeight="1" outlineLevel="1" x14ac:dyDescent="0.2">
      <c r="A18" s="7" t="s">
        <v>22</v>
      </c>
      <c r="B18" s="7" t="s">
        <v>8</v>
      </c>
      <c r="C18" s="8">
        <v>167</v>
      </c>
      <c r="D18" s="8">
        <v>82</v>
      </c>
      <c r="E18" s="8">
        <v>107</v>
      </c>
      <c r="F18" s="8">
        <v>140</v>
      </c>
      <c r="G18" s="13">
        <v>0</v>
      </c>
      <c r="H18" s="13">
        <f>VLOOKUP(A:A,[1]TDSheet!$A:$H,8,0)</f>
        <v>60</v>
      </c>
      <c r="I18" s="14">
        <f>VLOOKUP(A:A,[2]TDSheet!$A:$F,6,0)</f>
        <v>109</v>
      </c>
      <c r="J18" s="14">
        <f t="shared" si="8"/>
        <v>-2</v>
      </c>
      <c r="K18" s="14">
        <f>VLOOKUP(A:A,[1]TDSheet!$A:$L,12,0)</f>
        <v>0</v>
      </c>
      <c r="L18" s="14">
        <f>VLOOKUP(A:A,[1]TDSheet!$A:$M,13,0)</f>
        <v>0</v>
      </c>
      <c r="M18" s="14"/>
      <c r="N18" s="14"/>
      <c r="O18" s="14"/>
      <c r="P18" s="14"/>
      <c r="Q18" s="14"/>
      <c r="R18" s="14">
        <f t="shared" si="9"/>
        <v>21.4</v>
      </c>
      <c r="S18" s="16"/>
      <c r="T18" s="17">
        <f t="shared" si="10"/>
        <v>6.5420560747663554</v>
      </c>
      <c r="U18" s="14">
        <f t="shared" si="11"/>
        <v>6.5420560747663554</v>
      </c>
      <c r="V18" s="14"/>
      <c r="W18" s="14"/>
      <c r="X18" s="14">
        <f>VLOOKUP(A:A,[3]TDSheet!$A$1:$Y$65536,25,0)</f>
        <v>23</v>
      </c>
      <c r="Y18" s="14">
        <f>VLOOKUP(A:A,[3]TDSheet!$A$1:$R$65536,18,0)</f>
        <v>13.8</v>
      </c>
      <c r="Z18" s="14">
        <f>VLOOKUP(A:A,[4]TDSheet!$A:$D,4,0)</f>
        <v>34</v>
      </c>
      <c r="AA18" s="14" t="s">
        <v>126</v>
      </c>
      <c r="AB18" s="14">
        <f>VLOOKUP(A:A,[3]TDSheet!$A$1:$AB$65536,28,0)</f>
        <v>0</v>
      </c>
      <c r="AC18" s="14">
        <f t="shared" si="12"/>
        <v>0</v>
      </c>
      <c r="AD18" s="14">
        <f t="shared" si="13"/>
        <v>0</v>
      </c>
      <c r="AE18" s="14"/>
      <c r="AF18" s="14"/>
    </row>
    <row r="19" spans="1:32" s="1" customFormat="1" ht="11.1" customHeight="1" outlineLevel="1" x14ac:dyDescent="0.2">
      <c r="A19" s="7" t="s">
        <v>23</v>
      </c>
      <c r="B19" s="7" t="s">
        <v>8</v>
      </c>
      <c r="C19" s="8">
        <v>152</v>
      </c>
      <c r="D19" s="8">
        <v>165</v>
      </c>
      <c r="E19" s="8">
        <v>136</v>
      </c>
      <c r="F19" s="8">
        <v>176</v>
      </c>
      <c r="G19" s="13">
        <v>0</v>
      </c>
      <c r="H19" s="13">
        <f>VLOOKUP(A:A,[1]TDSheet!$A:$H,8,0)</f>
        <v>60</v>
      </c>
      <c r="I19" s="14">
        <f>VLOOKUP(A:A,[2]TDSheet!$A:$F,6,0)</f>
        <v>141</v>
      </c>
      <c r="J19" s="14">
        <f t="shared" si="8"/>
        <v>-5</v>
      </c>
      <c r="K19" s="14">
        <f>VLOOKUP(A:A,[1]TDSheet!$A:$L,12,0)</f>
        <v>0</v>
      </c>
      <c r="L19" s="14">
        <f>VLOOKUP(A:A,[1]TDSheet!$A:$M,13,0)</f>
        <v>0</v>
      </c>
      <c r="M19" s="14"/>
      <c r="N19" s="14"/>
      <c r="O19" s="14"/>
      <c r="P19" s="14"/>
      <c r="Q19" s="14"/>
      <c r="R19" s="14">
        <f t="shared" si="9"/>
        <v>27.2</v>
      </c>
      <c r="S19" s="16"/>
      <c r="T19" s="17">
        <f t="shared" si="10"/>
        <v>6.4705882352941178</v>
      </c>
      <c r="U19" s="14">
        <f t="shared" si="11"/>
        <v>6.4705882352941178</v>
      </c>
      <c r="V19" s="14"/>
      <c r="W19" s="14"/>
      <c r="X19" s="14">
        <f>VLOOKUP(A:A,[3]TDSheet!$A$1:$Y$65536,25,0)</f>
        <v>30.6</v>
      </c>
      <c r="Y19" s="14">
        <f>VLOOKUP(A:A,[3]TDSheet!$A$1:$R$65536,18,0)</f>
        <v>18.399999999999999</v>
      </c>
      <c r="Z19" s="14">
        <f>VLOOKUP(A:A,[4]TDSheet!$A:$D,4,0)</f>
        <v>46</v>
      </c>
      <c r="AA19" s="14" t="s">
        <v>126</v>
      </c>
      <c r="AB19" s="14">
        <f>VLOOKUP(A:A,[3]TDSheet!$A$1:$AB$65536,28,0)</f>
        <v>0</v>
      </c>
      <c r="AC19" s="14">
        <f t="shared" si="12"/>
        <v>0</v>
      </c>
      <c r="AD19" s="14">
        <f t="shared" si="13"/>
        <v>0</v>
      </c>
      <c r="AE19" s="14"/>
      <c r="AF19" s="14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97.44</v>
      </c>
      <c r="D20" s="8">
        <v>62.563000000000002</v>
      </c>
      <c r="E20" s="8">
        <v>91.653000000000006</v>
      </c>
      <c r="F20" s="8">
        <v>62.347999999999999</v>
      </c>
      <c r="G20" s="13">
        <f>VLOOKUP(A:A,[1]TDSheet!$A:$G,7,0)</f>
        <v>1</v>
      </c>
      <c r="H20" s="13">
        <f>VLOOKUP(A:A,[1]TDSheet!$A:$H,8,0)</f>
        <v>30</v>
      </c>
      <c r="I20" s="14">
        <f>VLOOKUP(A:A,[2]TDSheet!$A:$F,6,0)</f>
        <v>93</v>
      </c>
      <c r="J20" s="14">
        <f t="shared" si="8"/>
        <v>-1.3469999999999942</v>
      </c>
      <c r="K20" s="14">
        <f>VLOOKUP(A:A,[1]TDSheet!$A:$L,12,0)</f>
        <v>50</v>
      </c>
      <c r="L20" s="14">
        <f>VLOOKUP(A:A,[1]TDSheet!$A:$M,13,0)</f>
        <v>20</v>
      </c>
      <c r="M20" s="14"/>
      <c r="N20" s="14"/>
      <c r="O20" s="14"/>
      <c r="P20" s="14"/>
      <c r="Q20" s="14"/>
      <c r="R20" s="14">
        <f t="shared" si="9"/>
        <v>18.3306</v>
      </c>
      <c r="S20" s="16">
        <v>20</v>
      </c>
      <c r="T20" s="17">
        <f t="shared" si="10"/>
        <v>8.3111300230216152</v>
      </c>
      <c r="U20" s="14">
        <f t="shared" si="11"/>
        <v>7.220058263231973</v>
      </c>
      <c r="V20" s="14"/>
      <c r="W20" s="14"/>
      <c r="X20" s="14">
        <f>VLOOKUP(A:A,[3]TDSheet!$A$1:$Y$65536,25,0)</f>
        <v>22.4924</v>
      </c>
      <c r="Y20" s="14">
        <f>VLOOKUP(A:A,[3]TDSheet!$A$1:$R$65536,18,0)</f>
        <v>19.472000000000001</v>
      </c>
      <c r="Z20" s="14">
        <f>VLOOKUP(A:A,[4]TDSheet!$A:$D,4,0)</f>
        <v>14.821</v>
      </c>
      <c r="AA20" s="14">
        <f>VLOOKUP(A:A,[3]TDSheet!$A$1:$AA$65536,27,0)</f>
        <v>0</v>
      </c>
      <c r="AB20" s="14">
        <f>VLOOKUP(A:A,[3]TDSheet!$A$1:$AB$65536,28,0)</f>
        <v>0</v>
      </c>
      <c r="AC20" s="14">
        <f t="shared" si="12"/>
        <v>20</v>
      </c>
      <c r="AD20" s="14">
        <f t="shared" si="13"/>
        <v>0</v>
      </c>
      <c r="AE20" s="14"/>
      <c r="AF20" s="14"/>
    </row>
    <row r="21" spans="1:32" s="1" customFormat="1" ht="11.1" customHeight="1" outlineLevel="1" x14ac:dyDescent="0.2">
      <c r="A21" s="7" t="s">
        <v>25</v>
      </c>
      <c r="B21" s="7" t="s">
        <v>9</v>
      </c>
      <c r="C21" s="8">
        <v>113.376</v>
      </c>
      <c r="D21" s="8">
        <v>20.861000000000001</v>
      </c>
      <c r="E21" s="8">
        <v>77.691000000000003</v>
      </c>
      <c r="F21" s="8">
        <v>56.545999999999999</v>
      </c>
      <c r="G21" s="13">
        <f>VLOOKUP(A:A,[1]TDSheet!$A:$G,7,0)</f>
        <v>1</v>
      </c>
      <c r="H21" s="13">
        <f>VLOOKUP(A:A,[1]TDSheet!$A:$H,8,0)</f>
        <v>30</v>
      </c>
      <c r="I21" s="14">
        <f>VLOOKUP(A:A,[2]TDSheet!$A:$F,6,0)</f>
        <v>75</v>
      </c>
      <c r="J21" s="14">
        <f t="shared" si="8"/>
        <v>2.6910000000000025</v>
      </c>
      <c r="K21" s="14">
        <f>VLOOKUP(A:A,[1]TDSheet!$A:$L,12,0)</f>
        <v>50</v>
      </c>
      <c r="L21" s="14">
        <f>VLOOKUP(A:A,[1]TDSheet!$A:$M,13,0)</f>
        <v>20</v>
      </c>
      <c r="M21" s="14"/>
      <c r="N21" s="14"/>
      <c r="O21" s="14"/>
      <c r="P21" s="14"/>
      <c r="Q21" s="14"/>
      <c r="R21" s="14">
        <f t="shared" si="9"/>
        <v>15.5382</v>
      </c>
      <c r="S21" s="16"/>
      <c r="T21" s="17">
        <f t="shared" si="10"/>
        <v>8.1441865853187618</v>
      </c>
      <c r="U21" s="14">
        <f t="shared" si="11"/>
        <v>8.1441865853187618</v>
      </c>
      <c r="V21" s="14"/>
      <c r="W21" s="14"/>
      <c r="X21" s="14">
        <f>VLOOKUP(A:A,[3]TDSheet!$A$1:$Y$65536,25,0)</f>
        <v>18.829000000000001</v>
      </c>
      <c r="Y21" s="14">
        <f>VLOOKUP(A:A,[3]TDSheet!$A$1:$R$65536,18,0)</f>
        <v>17.946400000000001</v>
      </c>
      <c r="Z21" s="14">
        <f>VLOOKUP(A:A,[4]TDSheet!$A:$D,4,0)</f>
        <v>14.869</v>
      </c>
      <c r="AA21" s="14">
        <f>VLOOKUP(A:A,[3]TDSheet!$A$1:$AA$65536,27,0)</f>
        <v>0</v>
      </c>
      <c r="AB21" s="14">
        <f>VLOOKUP(A:A,[3]TDSheet!$A$1:$AB$65536,28,0)</f>
        <v>0</v>
      </c>
      <c r="AC21" s="14">
        <f t="shared" si="12"/>
        <v>0</v>
      </c>
      <c r="AD21" s="14">
        <f t="shared" si="13"/>
        <v>0</v>
      </c>
      <c r="AE21" s="14"/>
      <c r="AF21" s="14"/>
    </row>
    <row r="22" spans="1:32" s="1" customFormat="1" ht="11.1" customHeight="1" outlineLevel="1" x14ac:dyDescent="0.2">
      <c r="A22" s="7" t="s">
        <v>26</v>
      </c>
      <c r="B22" s="7" t="s">
        <v>9</v>
      </c>
      <c r="C22" s="8">
        <v>75.63</v>
      </c>
      <c r="D22" s="8">
        <v>39.829000000000001</v>
      </c>
      <c r="E22" s="8">
        <v>58.238</v>
      </c>
      <c r="F22" s="8">
        <v>57.220999999999997</v>
      </c>
      <c r="G22" s="13">
        <f>VLOOKUP(A:A,[1]TDSheet!$A:$G,7,0)</f>
        <v>1</v>
      </c>
      <c r="H22" s="13">
        <f>VLOOKUP(A:A,[1]TDSheet!$A:$H,8,0)</f>
        <v>60</v>
      </c>
      <c r="I22" s="14">
        <f>VLOOKUP(A:A,[2]TDSheet!$A:$F,6,0)</f>
        <v>54.9</v>
      </c>
      <c r="J22" s="14">
        <f t="shared" si="8"/>
        <v>3.338000000000001</v>
      </c>
      <c r="K22" s="14">
        <f>VLOOKUP(A:A,[1]TDSheet!$A:$L,12,0)</f>
        <v>0</v>
      </c>
      <c r="L22" s="14">
        <f>VLOOKUP(A:A,[1]TDSheet!$A:$M,13,0)</f>
        <v>0</v>
      </c>
      <c r="M22" s="14"/>
      <c r="N22" s="14"/>
      <c r="O22" s="14"/>
      <c r="P22" s="14"/>
      <c r="Q22" s="14"/>
      <c r="R22" s="14">
        <f t="shared" si="9"/>
        <v>11.647600000000001</v>
      </c>
      <c r="S22" s="16">
        <v>40</v>
      </c>
      <c r="T22" s="17">
        <f t="shared" si="10"/>
        <v>8.3468697414059552</v>
      </c>
      <c r="U22" s="14">
        <f t="shared" si="11"/>
        <v>4.9126858752017579</v>
      </c>
      <c r="V22" s="14"/>
      <c r="W22" s="14"/>
      <c r="X22" s="14">
        <f>VLOOKUP(A:A,[3]TDSheet!$A$1:$Y$65536,25,0)</f>
        <v>14.026199999999999</v>
      </c>
      <c r="Y22" s="14">
        <f>VLOOKUP(A:A,[3]TDSheet!$A$1:$R$65536,18,0)</f>
        <v>10.035</v>
      </c>
      <c r="Z22" s="14">
        <f>VLOOKUP(A:A,[4]TDSheet!$A:$D,4,0)</f>
        <v>8.0410000000000004</v>
      </c>
      <c r="AA22" s="14">
        <f>VLOOKUP(A:A,[3]TDSheet!$A$1:$AA$65536,27,0)</f>
        <v>0</v>
      </c>
      <c r="AB22" s="14" t="str">
        <f>VLOOKUP(A:A,[3]TDSheet!$A$1:$AB$65536,28,0)</f>
        <v>скидка</v>
      </c>
      <c r="AC22" s="14">
        <f t="shared" si="12"/>
        <v>40</v>
      </c>
      <c r="AD22" s="14">
        <f t="shared" si="13"/>
        <v>0</v>
      </c>
      <c r="AE22" s="14"/>
      <c r="AF22" s="14"/>
    </row>
    <row r="23" spans="1:32" s="1" customFormat="1" ht="11.1" customHeight="1" outlineLevel="1" x14ac:dyDescent="0.2">
      <c r="A23" s="7" t="s">
        <v>27</v>
      </c>
      <c r="B23" s="7" t="s">
        <v>9</v>
      </c>
      <c r="C23" s="8">
        <v>26.811</v>
      </c>
      <c r="D23" s="8">
        <v>79.814999999999998</v>
      </c>
      <c r="E23" s="8">
        <v>43.040999999999997</v>
      </c>
      <c r="F23" s="8">
        <v>63.585000000000001</v>
      </c>
      <c r="G23" s="13">
        <f>VLOOKUP(A:A,[1]TDSheet!$A:$G,7,0)</f>
        <v>1</v>
      </c>
      <c r="H23" s="13">
        <f>VLOOKUP(A:A,[1]TDSheet!$A:$H,8,0)</f>
        <v>60</v>
      </c>
      <c r="I23" s="14">
        <f>VLOOKUP(A:A,[2]TDSheet!$A:$F,6,0)</f>
        <v>39.799999999999997</v>
      </c>
      <c r="J23" s="14">
        <f t="shared" si="8"/>
        <v>3.2409999999999997</v>
      </c>
      <c r="K23" s="14">
        <f>VLOOKUP(A:A,[1]TDSheet!$A:$L,12,0)</f>
        <v>0</v>
      </c>
      <c r="L23" s="14">
        <f>VLOOKUP(A:A,[1]TDSheet!$A:$M,13,0)</f>
        <v>0</v>
      </c>
      <c r="M23" s="14"/>
      <c r="N23" s="14"/>
      <c r="O23" s="14"/>
      <c r="P23" s="14"/>
      <c r="Q23" s="14"/>
      <c r="R23" s="14">
        <f t="shared" si="9"/>
        <v>8.6082000000000001</v>
      </c>
      <c r="S23" s="16">
        <v>10</v>
      </c>
      <c r="T23" s="17">
        <f t="shared" si="10"/>
        <v>8.5482446969168944</v>
      </c>
      <c r="U23" s="14">
        <f t="shared" si="11"/>
        <v>7.3865616505192726</v>
      </c>
      <c r="V23" s="14"/>
      <c r="W23" s="14"/>
      <c r="X23" s="14">
        <f>VLOOKUP(A:A,[3]TDSheet!$A$1:$Y$65536,25,0)</f>
        <v>9.5419999999999998</v>
      </c>
      <c r="Y23" s="14">
        <f>VLOOKUP(A:A,[3]TDSheet!$A$1:$R$65536,18,0)</f>
        <v>9.5419999999999998</v>
      </c>
      <c r="Z23" s="14">
        <f>VLOOKUP(A:A,[4]TDSheet!$A:$D,4,0)</f>
        <v>2.0059999999999998</v>
      </c>
      <c r="AA23" s="14">
        <f>VLOOKUP(A:A,[3]TDSheet!$A$1:$AA$65536,27,0)</f>
        <v>0</v>
      </c>
      <c r="AB23" s="14">
        <f>VLOOKUP(A:A,[3]TDSheet!$A$1:$AB$65536,28,0)</f>
        <v>0</v>
      </c>
      <c r="AC23" s="14">
        <f t="shared" si="12"/>
        <v>10</v>
      </c>
      <c r="AD23" s="14">
        <f t="shared" si="13"/>
        <v>0</v>
      </c>
      <c r="AE23" s="14"/>
      <c r="AF23" s="14"/>
    </row>
    <row r="24" spans="1:32" s="1" customFormat="1" ht="11.1" customHeight="1" outlineLevel="1" x14ac:dyDescent="0.2">
      <c r="A24" s="7" t="s">
        <v>28</v>
      </c>
      <c r="B24" s="7" t="s">
        <v>9</v>
      </c>
      <c r="C24" s="8">
        <v>455.452</v>
      </c>
      <c r="D24" s="8">
        <v>192.048</v>
      </c>
      <c r="E24" s="8">
        <v>386.55200000000002</v>
      </c>
      <c r="F24" s="8">
        <v>202.447</v>
      </c>
      <c r="G24" s="13">
        <f>VLOOKUP(A:A,[1]TDSheet!$A:$G,7,0)</f>
        <v>1</v>
      </c>
      <c r="H24" s="13">
        <f>VLOOKUP(A:A,[1]TDSheet!$A:$H,8,0)</f>
        <v>45</v>
      </c>
      <c r="I24" s="14">
        <f>VLOOKUP(A:A,[2]TDSheet!$A:$F,6,0)</f>
        <v>358.08699999999999</v>
      </c>
      <c r="J24" s="14">
        <f t="shared" si="8"/>
        <v>28.465000000000032</v>
      </c>
      <c r="K24" s="14">
        <f>VLOOKUP(A:A,[1]TDSheet!$A:$L,12,0)</f>
        <v>30</v>
      </c>
      <c r="L24" s="14">
        <f>VLOOKUP(A:A,[1]TDSheet!$A:$M,13,0)</f>
        <v>80</v>
      </c>
      <c r="M24" s="14"/>
      <c r="N24" s="14"/>
      <c r="O24" s="14"/>
      <c r="P24" s="14"/>
      <c r="Q24" s="14">
        <v>350</v>
      </c>
      <c r="R24" s="14">
        <f t="shared" si="9"/>
        <v>77.310400000000001</v>
      </c>
      <c r="S24" s="16">
        <v>50</v>
      </c>
      <c r="T24" s="17">
        <f t="shared" si="10"/>
        <v>9.2154095697344722</v>
      </c>
      <c r="U24" s="14">
        <f t="shared" si="11"/>
        <v>4.0414614333905918</v>
      </c>
      <c r="V24" s="14"/>
      <c r="W24" s="14"/>
      <c r="X24" s="14">
        <f>VLOOKUP(A:A,[3]TDSheet!$A$1:$Y$65536,25,0)</f>
        <v>67.970799999999997</v>
      </c>
      <c r="Y24" s="14">
        <f>VLOOKUP(A:A,[3]TDSheet!$A$1:$R$65536,18,0)</f>
        <v>61.238199999999992</v>
      </c>
      <c r="Z24" s="14">
        <f>VLOOKUP(A:A,[4]TDSheet!$A:$D,4,0)</f>
        <v>143.97399999999999</v>
      </c>
      <c r="AA24" s="14" t="str">
        <f>VLOOKUP(A:A,[3]TDSheet!$A$1:$AA$65536,27,0)</f>
        <v>яб ак ян</v>
      </c>
      <c r="AB24" s="14" t="str">
        <f>VLOOKUP(A:A,[3]TDSheet!$A$1:$AB$65536,28,0)</f>
        <v>скидка</v>
      </c>
      <c r="AC24" s="14">
        <f t="shared" si="12"/>
        <v>50</v>
      </c>
      <c r="AD24" s="14">
        <f t="shared" si="13"/>
        <v>350</v>
      </c>
      <c r="AE24" s="14"/>
      <c r="AF24" s="14"/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835</v>
      </c>
      <c r="D25" s="8">
        <v>2108</v>
      </c>
      <c r="E25" s="8">
        <v>1464</v>
      </c>
      <c r="F25" s="8">
        <v>1447</v>
      </c>
      <c r="G25" s="13">
        <f>VLOOKUP(A:A,[1]TDSheet!$A:$G,7,0)</f>
        <v>0.25</v>
      </c>
      <c r="H25" s="13">
        <f>VLOOKUP(A:A,[1]TDSheet!$A:$H,8,0)</f>
        <v>120</v>
      </c>
      <c r="I25" s="14">
        <f>VLOOKUP(A:A,[2]TDSheet!$A:$F,6,0)</f>
        <v>1442</v>
      </c>
      <c r="J25" s="14">
        <f t="shared" si="8"/>
        <v>22</v>
      </c>
      <c r="K25" s="14">
        <f>VLOOKUP(A:A,[1]TDSheet!$A:$L,12,0)</f>
        <v>0</v>
      </c>
      <c r="L25" s="14">
        <f>VLOOKUP(A:A,[1]TDSheet!$A:$M,13,0)</f>
        <v>400</v>
      </c>
      <c r="M25" s="14"/>
      <c r="N25" s="14"/>
      <c r="O25" s="14"/>
      <c r="P25" s="14"/>
      <c r="Q25" s="14"/>
      <c r="R25" s="14">
        <f t="shared" si="9"/>
        <v>292.8</v>
      </c>
      <c r="S25" s="16">
        <v>600</v>
      </c>
      <c r="T25" s="17">
        <f t="shared" si="10"/>
        <v>8.3572404371584703</v>
      </c>
      <c r="U25" s="14">
        <f t="shared" si="11"/>
        <v>6.3080601092896176</v>
      </c>
      <c r="V25" s="14"/>
      <c r="W25" s="14"/>
      <c r="X25" s="14">
        <f>VLOOKUP(A:A,[3]TDSheet!$A$1:$Y$65536,25,0)</f>
        <v>260.2</v>
      </c>
      <c r="Y25" s="14">
        <f>VLOOKUP(A:A,[3]TDSheet!$A$1:$R$65536,18,0)</f>
        <v>293.8</v>
      </c>
      <c r="Z25" s="14">
        <f>VLOOKUP(A:A,[4]TDSheet!$A:$D,4,0)</f>
        <v>449</v>
      </c>
      <c r="AA25" s="14" t="str">
        <f>VLOOKUP(A:A,[3]TDSheet!$A$1:$AA$65536,27,0)</f>
        <v>м600</v>
      </c>
      <c r="AB25" s="14" t="str">
        <f>VLOOKUP(A:A,[3]TDSheet!$A$1:$AB$65536,28,0)</f>
        <v>скидка</v>
      </c>
      <c r="AC25" s="14">
        <f t="shared" si="12"/>
        <v>150</v>
      </c>
      <c r="AD25" s="14">
        <f t="shared" si="13"/>
        <v>0</v>
      </c>
      <c r="AE25" s="14"/>
      <c r="AF25" s="14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26.466999999999999</v>
      </c>
      <c r="D26" s="8">
        <v>71.846999999999994</v>
      </c>
      <c r="E26" s="8">
        <v>35.448999999999998</v>
      </c>
      <c r="F26" s="8">
        <v>47.987000000000002</v>
      </c>
      <c r="G26" s="13">
        <v>0</v>
      </c>
      <c r="H26" s="13" t="e">
        <f>VLOOKUP(A:A,[1]TDSheet!$A:$H,8,0)</f>
        <v>#N/A</v>
      </c>
      <c r="I26" s="14">
        <f>VLOOKUP(A:A,[2]TDSheet!$A:$F,6,0)</f>
        <v>40.299999999999997</v>
      </c>
      <c r="J26" s="14">
        <f t="shared" si="8"/>
        <v>-4.8509999999999991</v>
      </c>
      <c r="K26" s="14">
        <f>VLOOKUP(A:A,[1]TDSheet!$A:$L,12,0)</f>
        <v>0</v>
      </c>
      <c r="L26" s="14">
        <f>VLOOKUP(A:A,[1]TDSheet!$A:$M,13,0)</f>
        <v>10</v>
      </c>
      <c r="M26" s="14"/>
      <c r="N26" s="14"/>
      <c r="O26" s="14"/>
      <c r="P26" s="14"/>
      <c r="Q26" s="14"/>
      <c r="R26" s="14">
        <f t="shared" si="9"/>
        <v>7.0897999999999994</v>
      </c>
      <c r="S26" s="16"/>
      <c r="T26" s="17">
        <f t="shared" si="10"/>
        <v>8.1789331151795555</v>
      </c>
      <c r="U26" s="14">
        <f t="shared" si="11"/>
        <v>8.1789331151795555</v>
      </c>
      <c r="V26" s="14"/>
      <c r="W26" s="14"/>
      <c r="X26" s="14">
        <f>VLOOKUP(A:A,[3]TDSheet!$A$1:$Y$65536,25,0)</f>
        <v>9.4261999999999997</v>
      </c>
      <c r="Y26" s="14">
        <f>VLOOKUP(A:A,[3]TDSheet!$A$1:$R$65536,18,0)</f>
        <v>7.3818000000000001</v>
      </c>
      <c r="Z26" s="14">
        <f>VLOOKUP(A:A,[4]TDSheet!$A:$D,4,0)</f>
        <v>7.6639999999999997</v>
      </c>
      <c r="AA26" s="14" t="s">
        <v>126</v>
      </c>
      <c r="AB26" s="14" t="e">
        <f>VLOOKUP(A:A,[3]TDSheet!$A$1:$AB$65536,28,0)</f>
        <v>#N/A</v>
      </c>
      <c r="AC26" s="14">
        <f t="shared" si="12"/>
        <v>0</v>
      </c>
      <c r="AD26" s="14">
        <f t="shared" si="13"/>
        <v>0</v>
      </c>
      <c r="AE26" s="14"/>
      <c r="AF26" s="14"/>
    </row>
    <row r="27" spans="1:32" s="1" customFormat="1" ht="11.1" customHeight="1" outlineLevel="1" x14ac:dyDescent="0.2">
      <c r="A27" s="7" t="s">
        <v>31</v>
      </c>
      <c r="B27" s="7" t="s">
        <v>8</v>
      </c>
      <c r="C27" s="8">
        <v>4029</v>
      </c>
      <c r="D27" s="8">
        <v>9500</v>
      </c>
      <c r="E27" s="8">
        <v>7247</v>
      </c>
      <c r="F27" s="8">
        <v>6105</v>
      </c>
      <c r="G27" s="13">
        <f>VLOOKUP(A:A,[1]TDSheet!$A:$G,7,0)</f>
        <v>0.45</v>
      </c>
      <c r="H27" s="13">
        <f>VLOOKUP(A:A,[1]TDSheet!$A:$H,8,0)</f>
        <v>45</v>
      </c>
      <c r="I27" s="14">
        <f>VLOOKUP(A:A,[2]TDSheet!$A:$F,6,0)</f>
        <v>7349</v>
      </c>
      <c r="J27" s="14">
        <f t="shared" si="8"/>
        <v>-102</v>
      </c>
      <c r="K27" s="14">
        <f>VLOOKUP(A:A,[1]TDSheet!$A:$L,12,0)</f>
        <v>0</v>
      </c>
      <c r="L27" s="14">
        <f>VLOOKUP(A:A,[1]TDSheet!$A:$M,13,0)</f>
        <v>800</v>
      </c>
      <c r="M27" s="14"/>
      <c r="N27" s="14"/>
      <c r="O27" s="14"/>
      <c r="P27" s="14"/>
      <c r="Q27" s="14">
        <v>800</v>
      </c>
      <c r="R27" s="14">
        <f t="shared" si="9"/>
        <v>1449.4</v>
      </c>
      <c r="S27" s="16">
        <v>4000</v>
      </c>
      <c r="T27" s="17">
        <f t="shared" si="10"/>
        <v>8.0757554850282869</v>
      </c>
      <c r="U27" s="14">
        <f t="shared" si="11"/>
        <v>4.7640402925348413</v>
      </c>
      <c r="V27" s="14"/>
      <c r="W27" s="14"/>
      <c r="X27" s="14">
        <f>VLOOKUP(A:A,[3]TDSheet!$A$1:$Y$65536,25,0)</f>
        <v>1482.2</v>
      </c>
      <c r="Y27" s="14">
        <f>VLOOKUP(A:A,[3]TDSheet!$A$1:$R$65536,18,0)</f>
        <v>1325.6</v>
      </c>
      <c r="Z27" s="14">
        <f>VLOOKUP(A:A,[4]TDSheet!$A:$D,4,0)</f>
        <v>2368</v>
      </c>
      <c r="AA27" s="14" t="str">
        <f>VLOOKUP(A:A,[3]TDSheet!$A$1:$AA$65536,27,0)</f>
        <v>м600</v>
      </c>
      <c r="AB27" s="14" t="str">
        <f>VLOOKUP(A:A,[3]TDSheet!$A$1:$AB$65536,28,0)</f>
        <v>скидка</v>
      </c>
      <c r="AC27" s="14">
        <f t="shared" si="12"/>
        <v>1800</v>
      </c>
      <c r="AD27" s="14">
        <f t="shared" si="13"/>
        <v>360</v>
      </c>
      <c r="AE27" s="14"/>
      <c r="AF27" s="14"/>
    </row>
    <row r="28" spans="1:32" s="1" customFormat="1" ht="11.1" customHeight="1" outlineLevel="1" x14ac:dyDescent="0.2">
      <c r="A28" s="7" t="s">
        <v>32</v>
      </c>
      <c r="B28" s="7" t="s">
        <v>9</v>
      </c>
      <c r="C28" s="8">
        <v>998.29100000000005</v>
      </c>
      <c r="D28" s="8">
        <v>1063.576</v>
      </c>
      <c r="E28" s="8">
        <v>1001.4880000000001</v>
      </c>
      <c r="F28" s="8">
        <v>805.82600000000002</v>
      </c>
      <c r="G28" s="13">
        <f>VLOOKUP(A:A,[1]TDSheet!$A:$G,7,0)</f>
        <v>1</v>
      </c>
      <c r="H28" s="13">
        <f>VLOOKUP(A:A,[1]TDSheet!$A:$H,8,0)</f>
        <v>45</v>
      </c>
      <c r="I28" s="14">
        <f>VLOOKUP(A:A,[2]TDSheet!$A:$F,6,0)</f>
        <v>959.87199999999996</v>
      </c>
      <c r="J28" s="14">
        <f t="shared" si="8"/>
        <v>41.616000000000099</v>
      </c>
      <c r="K28" s="14">
        <f>VLOOKUP(A:A,[1]TDSheet!$A:$L,12,0)</f>
        <v>0</v>
      </c>
      <c r="L28" s="14">
        <f>VLOOKUP(A:A,[1]TDSheet!$A:$M,13,0)</f>
        <v>100</v>
      </c>
      <c r="M28" s="14"/>
      <c r="N28" s="14"/>
      <c r="O28" s="14"/>
      <c r="P28" s="14"/>
      <c r="Q28" s="14"/>
      <c r="R28" s="14">
        <f t="shared" si="9"/>
        <v>200.29760000000002</v>
      </c>
      <c r="S28" s="16">
        <v>700</v>
      </c>
      <c r="T28" s="17">
        <f t="shared" si="10"/>
        <v>8.0172004057961743</v>
      </c>
      <c r="U28" s="14">
        <f t="shared" si="11"/>
        <v>4.5224006678063038</v>
      </c>
      <c r="V28" s="14"/>
      <c r="W28" s="14"/>
      <c r="X28" s="14">
        <f>VLOOKUP(A:A,[3]TDSheet!$A$1:$Y$65536,25,0)</f>
        <v>225.40100000000001</v>
      </c>
      <c r="Y28" s="14">
        <f>VLOOKUP(A:A,[3]TDSheet!$A$1:$R$65536,18,0)</f>
        <v>182.93199999999999</v>
      </c>
      <c r="Z28" s="14">
        <f>VLOOKUP(A:A,[4]TDSheet!$A:$D,4,0)</f>
        <v>252.03200000000001</v>
      </c>
      <c r="AA28" s="14" t="str">
        <f>VLOOKUP(A:A,[3]TDSheet!$A$1:$AA$65536,27,0)</f>
        <v>м100</v>
      </c>
      <c r="AB28" s="14" t="str">
        <f>VLOOKUP(A:A,[3]TDSheet!$A$1:$AB$65536,28,0)</f>
        <v>скидка</v>
      </c>
      <c r="AC28" s="14">
        <f t="shared" si="12"/>
        <v>700</v>
      </c>
      <c r="AD28" s="14">
        <f t="shared" si="13"/>
        <v>0</v>
      </c>
      <c r="AE28" s="14"/>
      <c r="AF28" s="14"/>
    </row>
    <row r="29" spans="1:32" s="1" customFormat="1" ht="11.1" customHeight="1" outlineLevel="1" x14ac:dyDescent="0.2">
      <c r="A29" s="7" t="s">
        <v>33</v>
      </c>
      <c r="B29" s="7" t="s">
        <v>8</v>
      </c>
      <c r="C29" s="8">
        <v>594</v>
      </c>
      <c r="D29" s="8">
        <v>36</v>
      </c>
      <c r="E29" s="8">
        <v>443</v>
      </c>
      <c r="F29" s="8">
        <v>160</v>
      </c>
      <c r="G29" s="13">
        <f>VLOOKUP(A:A,[1]TDSheet!$A:$G,7,0)</f>
        <v>0</v>
      </c>
      <c r="H29" s="13" t="e">
        <f>VLOOKUP(A:A,[1]TDSheet!$A:$H,8,0)</f>
        <v>#N/A</v>
      </c>
      <c r="I29" s="14">
        <f>VLOOKUP(A:A,[2]TDSheet!$A:$F,6,0)</f>
        <v>461</v>
      </c>
      <c r="J29" s="14">
        <f t="shared" si="8"/>
        <v>-18</v>
      </c>
      <c r="K29" s="14">
        <f>VLOOKUP(A:A,[1]TDSheet!$A:$L,12,0)</f>
        <v>0</v>
      </c>
      <c r="L29" s="14">
        <f>VLOOKUP(A:A,[1]TDSheet!$A:$M,13,0)</f>
        <v>0</v>
      </c>
      <c r="M29" s="14"/>
      <c r="N29" s="14"/>
      <c r="O29" s="14"/>
      <c r="P29" s="14"/>
      <c r="Q29" s="14"/>
      <c r="R29" s="14">
        <f t="shared" si="9"/>
        <v>88.6</v>
      </c>
      <c r="S29" s="16"/>
      <c r="T29" s="17">
        <f t="shared" si="10"/>
        <v>1.8058690744920995</v>
      </c>
      <c r="U29" s="14">
        <f t="shared" si="11"/>
        <v>1.8058690744920995</v>
      </c>
      <c r="V29" s="14"/>
      <c r="W29" s="14"/>
      <c r="X29" s="14">
        <f>VLOOKUP(A:A,[3]TDSheet!$A$1:$Y$65536,25,0)</f>
        <v>10.4</v>
      </c>
      <c r="Y29" s="14">
        <f>VLOOKUP(A:A,[3]TDSheet!$A$1:$R$65536,18,0)</f>
        <v>88.2</v>
      </c>
      <c r="Z29" s="14">
        <f>VLOOKUP(A:A,[4]TDSheet!$A:$D,4,0)</f>
        <v>82</v>
      </c>
      <c r="AA29" s="14" t="str">
        <f>VLOOKUP(A:A,[3]TDSheet!$A$1:$AA$65536,27,0)</f>
        <v>увел</v>
      </c>
      <c r="AB29" s="14" t="e">
        <f>VLOOKUP(A:A,[3]TDSheet!$A$1:$AB$65536,28,0)</f>
        <v>#N/A</v>
      </c>
      <c r="AC29" s="14">
        <f t="shared" si="12"/>
        <v>0</v>
      </c>
      <c r="AD29" s="14">
        <f t="shared" si="13"/>
        <v>0</v>
      </c>
      <c r="AE29" s="14"/>
      <c r="AF29" s="14"/>
    </row>
    <row r="30" spans="1:32" s="1" customFormat="1" ht="11.1" customHeight="1" outlineLevel="1" x14ac:dyDescent="0.2">
      <c r="A30" s="7" t="s">
        <v>34</v>
      </c>
      <c r="B30" s="7" t="s">
        <v>8</v>
      </c>
      <c r="C30" s="8">
        <v>2584</v>
      </c>
      <c r="D30" s="8">
        <v>4327</v>
      </c>
      <c r="E30" s="8">
        <v>3223</v>
      </c>
      <c r="F30" s="8">
        <v>3624</v>
      </c>
      <c r="G30" s="13">
        <f>VLOOKUP(A:A,[1]TDSheet!$A:$G,7,0)</f>
        <v>0.12</v>
      </c>
      <c r="H30" s="13">
        <f>VLOOKUP(A:A,[1]TDSheet!$A:$H,8,0)</f>
        <v>60</v>
      </c>
      <c r="I30" s="14">
        <f>VLOOKUP(A:A,[2]TDSheet!$A:$F,6,0)</f>
        <v>3187</v>
      </c>
      <c r="J30" s="14">
        <f t="shared" si="8"/>
        <v>36</v>
      </c>
      <c r="K30" s="14">
        <f>VLOOKUP(A:A,[1]TDSheet!$A:$L,12,0)</f>
        <v>0</v>
      </c>
      <c r="L30" s="14">
        <f>VLOOKUP(A:A,[1]TDSheet!$A:$M,13,0)</f>
        <v>400</v>
      </c>
      <c r="M30" s="14"/>
      <c r="N30" s="14"/>
      <c r="O30" s="14"/>
      <c r="P30" s="14"/>
      <c r="Q30" s="14"/>
      <c r="R30" s="14">
        <f t="shared" si="9"/>
        <v>644.6</v>
      </c>
      <c r="S30" s="16">
        <v>1200</v>
      </c>
      <c r="T30" s="17">
        <f t="shared" si="10"/>
        <v>8.1042506981073537</v>
      </c>
      <c r="U30" s="14">
        <f t="shared" si="11"/>
        <v>6.242631089047471</v>
      </c>
      <c r="V30" s="14"/>
      <c r="W30" s="14"/>
      <c r="X30" s="14">
        <f>VLOOKUP(A:A,[3]TDSheet!$A$1:$Y$65536,25,0)</f>
        <v>822.6</v>
      </c>
      <c r="Y30" s="14">
        <f>VLOOKUP(A:A,[3]TDSheet!$A$1:$R$65536,18,0)</f>
        <v>666.8</v>
      </c>
      <c r="Z30" s="14">
        <f>VLOOKUP(A:A,[4]TDSheet!$A:$D,4,0)</f>
        <v>908</v>
      </c>
      <c r="AA30" s="14" t="str">
        <f>VLOOKUP(A:A,[3]TDSheet!$A$1:$AA$65536,27,0)</f>
        <v>яб ак ян</v>
      </c>
      <c r="AB30" s="14" t="str">
        <f>VLOOKUP(A:A,[3]TDSheet!$A$1:$AB$65536,28,0)</f>
        <v>скидка</v>
      </c>
      <c r="AC30" s="14">
        <f t="shared" si="12"/>
        <v>144</v>
      </c>
      <c r="AD30" s="14">
        <f t="shared" si="13"/>
        <v>0</v>
      </c>
      <c r="AE30" s="14"/>
      <c r="AF30" s="14"/>
    </row>
    <row r="31" spans="1:32" s="1" customFormat="1" ht="11.1" customHeight="1" outlineLevel="1" x14ac:dyDescent="0.2">
      <c r="A31" s="7" t="s">
        <v>35</v>
      </c>
      <c r="B31" s="7" t="s">
        <v>8</v>
      </c>
      <c r="C31" s="8">
        <v>905</v>
      </c>
      <c r="D31" s="8">
        <v>1666</v>
      </c>
      <c r="E31" s="8">
        <v>1147</v>
      </c>
      <c r="F31" s="8">
        <v>1397</v>
      </c>
      <c r="G31" s="13">
        <f>VLOOKUP(A:A,[1]TDSheet!$A:$G,7,0)</f>
        <v>0.25</v>
      </c>
      <c r="H31" s="13">
        <f>VLOOKUP(A:A,[1]TDSheet!$A:$H,8,0)</f>
        <v>120</v>
      </c>
      <c r="I31" s="14">
        <f>VLOOKUP(A:A,[2]TDSheet!$A:$F,6,0)</f>
        <v>1154</v>
      </c>
      <c r="J31" s="14">
        <f t="shared" si="8"/>
        <v>-7</v>
      </c>
      <c r="K31" s="14">
        <f>VLOOKUP(A:A,[1]TDSheet!$A:$L,12,0)</f>
        <v>0</v>
      </c>
      <c r="L31" s="14">
        <f>VLOOKUP(A:A,[1]TDSheet!$A:$M,13,0)</f>
        <v>0</v>
      </c>
      <c r="M31" s="14"/>
      <c r="N31" s="14"/>
      <c r="O31" s="14"/>
      <c r="P31" s="14"/>
      <c r="Q31" s="14"/>
      <c r="R31" s="14">
        <f t="shared" si="9"/>
        <v>229.4</v>
      </c>
      <c r="S31" s="16">
        <v>600</v>
      </c>
      <c r="T31" s="17">
        <f t="shared" si="10"/>
        <v>8.7053182214472535</v>
      </c>
      <c r="U31" s="14">
        <f t="shared" si="11"/>
        <v>6.0897994768962507</v>
      </c>
      <c r="V31" s="14"/>
      <c r="W31" s="14"/>
      <c r="X31" s="14">
        <f>VLOOKUP(A:A,[3]TDSheet!$A$1:$Y$65536,25,0)</f>
        <v>227.8</v>
      </c>
      <c r="Y31" s="14">
        <f>VLOOKUP(A:A,[3]TDSheet!$A$1:$R$65536,18,0)</f>
        <v>230</v>
      </c>
      <c r="Z31" s="14">
        <f>VLOOKUP(A:A,[4]TDSheet!$A:$D,4,0)</f>
        <v>340</v>
      </c>
      <c r="AA31" s="14" t="str">
        <f>VLOOKUP(A:A,[3]TDSheet!$A$1:$AA$65536,27,0)</f>
        <v>м800</v>
      </c>
      <c r="AB31" s="14" t="str">
        <f>VLOOKUP(A:A,[3]TDSheet!$A$1:$AB$65536,28,0)</f>
        <v>скидка</v>
      </c>
      <c r="AC31" s="14">
        <f t="shared" si="12"/>
        <v>150</v>
      </c>
      <c r="AD31" s="14">
        <f t="shared" si="13"/>
        <v>0</v>
      </c>
      <c r="AE31" s="14"/>
      <c r="AF31" s="14"/>
    </row>
    <row r="32" spans="1:32" s="1" customFormat="1" ht="11.1" customHeight="1" outlineLevel="1" x14ac:dyDescent="0.2">
      <c r="A32" s="7" t="s">
        <v>36</v>
      </c>
      <c r="B32" s="7" t="s">
        <v>9</v>
      </c>
      <c r="C32" s="8">
        <v>292.14800000000002</v>
      </c>
      <c r="D32" s="8">
        <v>137.464</v>
      </c>
      <c r="E32" s="8">
        <v>175.41900000000001</v>
      </c>
      <c r="F32" s="8">
        <v>220.11699999999999</v>
      </c>
      <c r="G32" s="13">
        <f>VLOOKUP(A:A,[1]TDSheet!$A:$G,7,0)</f>
        <v>1</v>
      </c>
      <c r="H32" s="13">
        <f>VLOOKUP(A:A,[1]TDSheet!$A:$H,8,0)</f>
        <v>120</v>
      </c>
      <c r="I32" s="14">
        <f>VLOOKUP(A:A,[2]TDSheet!$A:$F,6,0)</f>
        <v>164.23</v>
      </c>
      <c r="J32" s="14">
        <f t="shared" si="8"/>
        <v>11.189000000000021</v>
      </c>
      <c r="K32" s="14">
        <f>VLOOKUP(A:A,[1]TDSheet!$A:$L,12,0)</f>
        <v>0</v>
      </c>
      <c r="L32" s="14">
        <f>VLOOKUP(A:A,[1]TDSheet!$A:$M,13,0)</f>
        <v>0</v>
      </c>
      <c r="M32" s="14"/>
      <c r="N32" s="14"/>
      <c r="O32" s="14"/>
      <c r="P32" s="14"/>
      <c r="Q32" s="14"/>
      <c r="R32" s="14">
        <f t="shared" si="9"/>
        <v>35.083800000000004</v>
      </c>
      <c r="S32" s="16">
        <v>100</v>
      </c>
      <c r="T32" s="17">
        <f t="shared" si="10"/>
        <v>9.1243536903072044</v>
      </c>
      <c r="U32" s="14">
        <f t="shared" si="11"/>
        <v>6.2740353097440975</v>
      </c>
      <c r="V32" s="14"/>
      <c r="W32" s="14"/>
      <c r="X32" s="14">
        <f>VLOOKUP(A:A,[3]TDSheet!$A$1:$Y$65536,25,0)</f>
        <v>33.269999999999996</v>
      </c>
      <c r="Y32" s="14">
        <f>VLOOKUP(A:A,[3]TDSheet!$A$1:$R$65536,18,0)</f>
        <v>34.168400000000005</v>
      </c>
      <c r="Z32" s="14">
        <f>VLOOKUP(A:A,[4]TDSheet!$A:$D,4,0)</f>
        <v>40.343000000000004</v>
      </c>
      <c r="AA32" s="14" t="str">
        <f>VLOOKUP(A:A,[3]TDSheet!$A$1:$AA$65536,27,0)</f>
        <v>м100</v>
      </c>
      <c r="AB32" s="14">
        <f>VLOOKUP(A:A,[3]TDSheet!$A$1:$AB$65536,28,0)</f>
        <v>0</v>
      </c>
      <c r="AC32" s="14">
        <f t="shared" si="12"/>
        <v>100</v>
      </c>
      <c r="AD32" s="14">
        <f t="shared" si="13"/>
        <v>0</v>
      </c>
      <c r="AE32" s="14"/>
      <c r="AF32" s="14"/>
    </row>
    <row r="33" spans="1:32" s="1" customFormat="1" ht="11.1" customHeight="1" outlineLevel="1" x14ac:dyDescent="0.2">
      <c r="A33" s="7" t="s">
        <v>37</v>
      </c>
      <c r="B33" s="7" t="s">
        <v>9</v>
      </c>
      <c r="C33" s="8">
        <v>218.047</v>
      </c>
      <c r="D33" s="8"/>
      <c r="E33" s="19">
        <v>133.221</v>
      </c>
      <c r="F33" s="19">
        <v>84.825999999999993</v>
      </c>
      <c r="G33" s="13">
        <f>VLOOKUP(A:A,[1]TDSheet!$A:$G,7,0)</f>
        <v>0</v>
      </c>
      <c r="H33" s="13">
        <f>VLOOKUP(A:A,[1]TDSheet!$A:$H,8,0)</f>
        <v>45</v>
      </c>
      <c r="I33" s="14">
        <f>VLOOKUP(A:A,[2]TDSheet!$A:$F,6,0)</f>
        <v>126</v>
      </c>
      <c r="J33" s="14">
        <f t="shared" si="8"/>
        <v>7.2210000000000036</v>
      </c>
      <c r="K33" s="14">
        <f>VLOOKUP(A:A,[1]TDSheet!$A:$L,12,0)</f>
        <v>0</v>
      </c>
      <c r="L33" s="14">
        <f>VLOOKUP(A:A,[1]TDSheet!$A:$M,13,0)</f>
        <v>0</v>
      </c>
      <c r="M33" s="14"/>
      <c r="N33" s="14"/>
      <c r="O33" s="14"/>
      <c r="P33" s="14"/>
      <c r="Q33" s="14"/>
      <c r="R33" s="14">
        <f t="shared" si="9"/>
        <v>26.644200000000001</v>
      </c>
      <c r="S33" s="16"/>
      <c r="T33" s="17">
        <f t="shared" si="10"/>
        <v>3.1836572312173002</v>
      </c>
      <c r="U33" s="14">
        <f t="shared" si="11"/>
        <v>3.1836572312173002</v>
      </c>
      <c r="V33" s="14"/>
      <c r="W33" s="14"/>
      <c r="X33" s="14">
        <f>VLOOKUP(A:A,[3]TDSheet!$A$1:$Y$65536,25,0)</f>
        <v>35.734999999999999</v>
      </c>
      <c r="Y33" s="14">
        <f>VLOOKUP(A:A,[3]TDSheet!$A$1:$R$65536,18,0)</f>
        <v>23.119399999999999</v>
      </c>
      <c r="Z33" s="14">
        <f>VLOOKUP(A:A,[4]TDSheet!$A:$D,4,0)</f>
        <v>35.75</v>
      </c>
      <c r="AA33" s="14" t="str">
        <f>VLOOKUP(A:A,[3]TDSheet!$A$1:$AA$65536,27,0)</f>
        <v>ротация</v>
      </c>
      <c r="AB33" s="14" t="e">
        <f>VLOOKUP(A:A,[3]TDSheet!$A$1:$AB$65536,28,0)</f>
        <v>#N/A</v>
      </c>
      <c r="AC33" s="14">
        <f t="shared" si="12"/>
        <v>0</v>
      </c>
      <c r="AD33" s="14">
        <f t="shared" si="13"/>
        <v>0</v>
      </c>
      <c r="AE33" s="14"/>
      <c r="AF33" s="14"/>
    </row>
    <row r="34" spans="1:32" s="1" customFormat="1" ht="11.1" customHeight="1" outlineLevel="1" x14ac:dyDescent="0.2">
      <c r="A34" s="7" t="s">
        <v>38</v>
      </c>
      <c r="B34" s="7" t="s">
        <v>9</v>
      </c>
      <c r="C34" s="8">
        <v>299.87700000000001</v>
      </c>
      <c r="D34" s="8">
        <v>562.654</v>
      </c>
      <c r="E34" s="8">
        <v>357.77100000000002</v>
      </c>
      <c r="F34" s="8">
        <v>498.46300000000002</v>
      </c>
      <c r="G34" s="13">
        <f>VLOOKUP(A:A,[1]TDSheet!$A:$G,7,0)</f>
        <v>1</v>
      </c>
      <c r="H34" s="13">
        <f>VLOOKUP(A:A,[1]TDSheet!$A:$H,8,0)</f>
        <v>30</v>
      </c>
      <c r="I34" s="14">
        <f>VLOOKUP(A:A,[2]TDSheet!$A:$F,6,0)</f>
        <v>347.3</v>
      </c>
      <c r="J34" s="14">
        <f t="shared" si="8"/>
        <v>10.471000000000004</v>
      </c>
      <c r="K34" s="14">
        <f>VLOOKUP(A:A,[1]TDSheet!$A:$L,12,0)</f>
        <v>0</v>
      </c>
      <c r="L34" s="14">
        <f>VLOOKUP(A:A,[1]TDSheet!$A:$M,13,0)</f>
        <v>100</v>
      </c>
      <c r="M34" s="14"/>
      <c r="N34" s="14"/>
      <c r="O34" s="14"/>
      <c r="P34" s="14"/>
      <c r="Q34" s="14"/>
      <c r="R34" s="14">
        <f t="shared" si="9"/>
        <v>71.554200000000009</v>
      </c>
      <c r="S34" s="16"/>
      <c r="T34" s="17">
        <f t="shared" si="10"/>
        <v>8.3637717981613928</v>
      </c>
      <c r="U34" s="14">
        <f t="shared" si="11"/>
        <v>8.3637717981613928</v>
      </c>
      <c r="V34" s="14"/>
      <c r="W34" s="14"/>
      <c r="X34" s="14">
        <f>VLOOKUP(A:A,[3]TDSheet!$A$1:$Y$65536,25,0)</f>
        <v>82.195399999999992</v>
      </c>
      <c r="Y34" s="14">
        <f>VLOOKUP(A:A,[3]TDSheet!$A$1:$R$65536,18,0)</f>
        <v>84.829399999999993</v>
      </c>
      <c r="Z34" s="14">
        <f>VLOOKUP(A:A,[4]TDSheet!$A:$D,4,0)</f>
        <v>69.736999999999995</v>
      </c>
      <c r="AA34" s="14">
        <f>VLOOKUP(A:A,[3]TDSheet!$A$1:$AA$65536,27,0)</f>
        <v>0</v>
      </c>
      <c r="AB34" s="14">
        <f>VLOOKUP(A:A,[3]TDSheet!$A$1:$AB$65536,28,0)</f>
        <v>0</v>
      </c>
      <c r="AC34" s="14">
        <f t="shared" si="12"/>
        <v>0</v>
      </c>
      <c r="AD34" s="14">
        <f t="shared" si="13"/>
        <v>0</v>
      </c>
      <c r="AE34" s="14"/>
      <c r="AF34" s="14"/>
    </row>
    <row r="35" spans="1:32" s="1" customFormat="1" ht="11.1" customHeight="1" outlineLevel="1" x14ac:dyDescent="0.2">
      <c r="A35" s="7" t="s">
        <v>39</v>
      </c>
      <c r="B35" s="7" t="s">
        <v>8</v>
      </c>
      <c r="C35" s="8">
        <v>488</v>
      </c>
      <c r="D35" s="8">
        <v>14</v>
      </c>
      <c r="E35" s="8">
        <v>209</v>
      </c>
      <c r="F35" s="8">
        <v>287</v>
      </c>
      <c r="G35" s="13">
        <f>VLOOKUP(A:A,[1]TDSheet!$A:$G,7,0)</f>
        <v>0</v>
      </c>
      <c r="H35" s="13">
        <f>VLOOKUP(A:A,[1]TDSheet!$A:$H,8,0)</f>
        <v>45</v>
      </c>
      <c r="I35" s="14">
        <f>VLOOKUP(A:A,[2]TDSheet!$A:$F,6,0)</f>
        <v>213</v>
      </c>
      <c r="J35" s="14">
        <f t="shared" si="8"/>
        <v>-4</v>
      </c>
      <c r="K35" s="14">
        <f>VLOOKUP(A:A,[1]TDSheet!$A:$L,12,0)</f>
        <v>0</v>
      </c>
      <c r="L35" s="14">
        <f>VLOOKUP(A:A,[1]TDSheet!$A:$M,13,0)</f>
        <v>0</v>
      </c>
      <c r="M35" s="14"/>
      <c r="N35" s="14"/>
      <c r="O35" s="14"/>
      <c r="P35" s="14"/>
      <c r="Q35" s="14"/>
      <c r="R35" s="14">
        <f t="shared" si="9"/>
        <v>41.8</v>
      </c>
      <c r="S35" s="16"/>
      <c r="T35" s="17">
        <f t="shared" si="10"/>
        <v>6.8660287081339719</v>
      </c>
      <c r="U35" s="14">
        <f t="shared" si="11"/>
        <v>6.8660287081339719</v>
      </c>
      <c r="V35" s="14"/>
      <c r="W35" s="14"/>
      <c r="X35" s="14">
        <f>VLOOKUP(A:A,[3]TDSheet!$A$1:$Y$65536,25,0)</f>
        <v>46.4</v>
      </c>
      <c r="Y35" s="14">
        <f>VLOOKUP(A:A,[3]TDSheet!$A$1:$R$65536,18,0)</f>
        <v>54</v>
      </c>
      <c r="Z35" s="14">
        <f>VLOOKUP(A:A,[4]TDSheet!$A:$D,4,0)</f>
        <v>37</v>
      </c>
      <c r="AA35" s="14" t="str">
        <f>VLOOKUP(A:A,[3]TDSheet!$A$1:$AA$65536,27,0)</f>
        <v>вывод</v>
      </c>
      <c r="AB35" s="14" t="e">
        <f>VLOOKUP(A:A,[3]TDSheet!$A$1:$AB$65536,28,0)</f>
        <v>#N/A</v>
      </c>
      <c r="AC35" s="14">
        <f t="shared" si="12"/>
        <v>0</v>
      </c>
      <c r="AD35" s="14">
        <f t="shared" si="13"/>
        <v>0</v>
      </c>
      <c r="AE35" s="14"/>
      <c r="AF35" s="14"/>
    </row>
    <row r="36" spans="1:32" s="1" customFormat="1" ht="11.1" customHeight="1" outlineLevel="1" x14ac:dyDescent="0.2">
      <c r="A36" s="7" t="s">
        <v>40</v>
      </c>
      <c r="B36" s="7" t="s">
        <v>9</v>
      </c>
      <c r="C36" s="8">
        <v>221.53</v>
      </c>
      <c r="D36" s="8">
        <v>85.647999999999996</v>
      </c>
      <c r="E36" s="8">
        <v>141.107</v>
      </c>
      <c r="F36" s="8">
        <v>157.70099999999999</v>
      </c>
      <c r="G36" s="13">
        <f>VLOOKUP(A:A,[1]TDSheet!$A:$G,7,0)</f>
        <v>1</v>
      </c>
      <c r="H36" s="13">
        <f>VLOOKUP(A:A,[1]TDSheet!$A:$H,8,0)</f>
        <v>45</v>
      </c>
      <c r="I36" s="14">
        <f>VLOOKUP(A:A,[2]TDSheet!$A:$F,6,0)</f>
        <v>140.68199999999999</v>
      </c>
      <c r="J36" s="14">
        <f t="shared" si="8"/>
        <v>0.42500000000001137</v>
      </c>
      <c r="K36" s="14">
        <f>VLOOKUP(A:A,[1]TDSheet!$A:$L,12,0)</f>
        <v>0</v>
      </c>
      <c r="L36" s="14">
        <f>VLOOKUP(A:A,[1]TDSheet!$A:$M,13,0)</f>
        <v>0</v>
      </c>
      <c r="M36" s="14"/>
      <c r="N36" s="14"/>
      <c r="O36" s="14"/>
      <c r="P36" s="14"/>
      <c r="Q36" s="14"/>
      <c r="R36" s="14">
        <f t="shared" si="9"/>
        <v>28.221399999999999</v>
      </c>
      <c r="S36" s="16">
        <v>80</v>
      </c>
      <c r="T36" s="17">
        <f t="shared" si="10"/>
        <v>8.4227217643348666</v>
      </c>
      <c r="U36" s="14">
        <f t="shared" si="11"/>
        <v>5.5879935084722936</v>
      </c>
      <c r="V36" s="14"/>
      <c r="W36" s="14"/>
      <c r="X36" s="14">
        <f>VLOOKUP(A:A,[3]TDSheet!$A$1:$Y$65536,25,0)</f>
        <v>40.055799999999998</v>
      </c>
      <c r="Y36" s="14">
        <f>VLOOKUP(A:A,[3]TDSheet!$A$1:$R$65536,18,0)</f>
        <v>27.834199999999999</v>
      </c>
      <c r="Z36" s="14">
        <f>VLOOKUP(A:A,[4]TDSheet!$A:$D,4,0)</f>
        <v>48.646000000000001</v>
      </c>
      <c r="AA36" s="14">
        <f>VLOOKUP(A:A,[3]TDSheet!$A$1:$AA$65536,27,0)</f>
        <v>0</v>
      </c>
      <c r="AB36" s="14" t="e">
        <f>VLOOKUP(A:A,[3]TDSheet!$A$1:$AB$65536,28,0)</f>
        <v>#N/A</v>
      </c>
      <c r="AC36" s="14">
        <f t="shared" si="12"/>
        <v>80</v>
      </c>
      <c r="AD36" s="14">
        <f t="shared" si="13"/>
        <v>0</v>
      </c>
      <c r="AE36" s="14"/>
      <c r="AF36" s="14"/>
    </row>
    <row r="37" spans="1:32" s="1" customFormat="1" ht="11.1" customHeight="1" outlineLevel="1" x14ac:dyDescent="0.2">
      <c r="A37" s="7" t="s">
        <v>41</v>
      </c>
      <c r="B37" s="7" t="s">
        <v>8</v>
      </c>
      <c r="C37" s="8">
        <v>1057</v>
      </c>
      <c r="D37" s="8">
        <v>2363</v>
      </c>
      <c r="E37" s="19">
        <v>1868</v>
      </c>
      <c r="F37" s="19">
        <v>1503</v>
      </c>
      <c r="G37" s="13">
        <f>VLOOKUP(A:A,[1]TDSheet!$A:$G,7,0)</f>
        <v>0</v>
      </c>
      <c r="H37" s="13">
        <f>VLOOKUP(A:A,[1]TDSheet!$A:$H,8,0)</f>
        <v>45</v>
      </c>
      <c r="I37" s="14">
        <f>VLOOKUP(A:A,[2]TDSheet!$A:$F,6,0)</f>
        <v>1903</v>
      </c>
      <c r="J37" s="14">
        <f t="shared" si="8"/>
        <v>-35</v>
      </c>
      <c r="K37" s="14">
        <f>VLOOKUP(A:A,[1]TDSheet!$A:$L,12,0)</f>
        <v>0</v>
      </c>
      <c r="L37" s="14">
        <f>VLOOKUP(A:A,[1]TDSheet!$A:$M,13,0)</f>
        <v>0</v>
      </c>
      <c r="M37" s="14"/>
      <c r="N37" s="14"/>
      <c r="O37" s="14"/>
      <c r="P37" s="14"/>
      <c r="Q37" s="14"/>
      <c r="R37" s="14">
        <f t="shared" si="9"/>
        <v>373.6</v>
      </c>
      <c r="S37" s="16"/>
      <c r="T37" s="17">
        <f t="shared" si="10"/>
        <v>4.0230192719486082</v>
      </c>
      <c r="U37" s="14">
        <f t="shared" si="11"/>
        <v>4.0230192719486082</v>
      </c>
      <c r="V37" s="14"/>
      <c r="W37" s="14"/>
      <c r="X37" s="14">
        <f>VLOOKUP(A:A,[3]TDSheet!$A$1:$Y$65536,25,0)</f>
        <v>400</v>
      </c>
      <c r="Y37" s="14">
        <f>VLOOKUP(A:A,[3]TDSheet!$A$1:$R$65536,18,0)</f>
        <v>355.8</v>
      </c>
      <c r="Z37" s="14">
        <f>VLOOKUP(A:A,[4]TDSheet!$A:$D,4,0)</f>
        <v>670</v>
      </c>
      <c r="AA37" s="14" t="str">
        <f>VLOOKUP(A:A,[3]TDSheet!$A$1:$AA$65536,27,0)</f>
        <v>замена</v>
      </c>
      <c r="AB37" s="14">
        <f>VLOOKUP(A:A,[3]TDSheet!$A$1:$AB$65536,28,0)</f>
        <v>0</v>
      </c>
      <c r="AC37" s="14">
        <f t="shared" si="12"/>
        <v>0</v>
      </c>
      <c r="AD37" s="14">
        <f t="shared" si="13"/>
        <v>0</v>
      </c>
      <c r="AE37" s="14"/>
      <c r="AF37" s="14"/>
    </row>
    <row r="38" spans="1:32" s="1" customFormat="1" ht="11.1" customHeight="1" outlineLevel="1" x14ac:dyDescent="0.2">
      <c r="A38" s="7" t="s">
        <v>42</v>
      </c>
      <c r="B38" s="7" t="s">
        <v>9</v>
      </c>
      <c r="C38" s="8">
        <v>681.99699999999996</v>
      </c>
      <c r="D38" s="8">
        <v>426.82499999999999</v>
      </c>
      <c r="E38" s="8">
        <v>581.83900000000006</v>
      </c>
      <c r="F38" s="8">
        <v>514.89300000000003</v>
      </c>
      <c r="G38" s="13">
        <f>VLOOKUP(A:A,[1]TDSheet!$A:$G,7,0)</f>
        <v>1</v>
      </c>
      <c r="H38" s="13">
        <f>VLOOKUP(A:A,[1]TDSheet!$A:$H,8,0)</f>
        <v>60</v>
      </c>
      <c r="I38" s="14">
        <f>VLOOKUP(A:A,[2]TDSheet!$A:$F,6,0)</f>
        <v>552.91700000000003</v>
      </c>
      <c r="J38" s="14">
        <f t="shared" si="8"/>
        <v>28.922000000000025</v>
      </c>
      <c r="K38" s="14">
        <f>VLOOKUP(A:A,[1]TDSheet!$A:$L,12,0)</f>
        <v>0</v>
      </c>
      <c r="L38" s="14">
        <f>VLOOKUP(A:A,[1]TDSheet!$A:$M,13,0)</f>
        <v>200</v>
      </c>
      <c r="M38" s="14"/>
      <c r="N38" s="14"/>
      <c r="O38" s="14"/>
      <c r="P38" s="14"/>
      <c r="Q38" s="14"/>
      <c r="R38" s="14">
        <f t="shared" si="9"/>
        <v>116.36780000000002</v>
      </c>
      <c r="S38" s="16">
        <v>250</v>
      </c>
      <c r="T38" s="17">
        <f t="shared" si="10"/>
        <v>8.2917525294798029</v>
      </c>
      <c r="U38" s="14">
        <f t="shared" si="11"/>
        <v>6.1433919005085595</v>
      </c>
      <c r="V38" s="14"/>
      <c r="W38" s="14"/>
      <c r="X38" s="14">
        <f>VLOOKUP(A:A,[3]TDSheet!$A$1:$Y$65536,25,0)</f>
        <v>115.3554</v>
      </c>
      <c r="Y38" s="14">
        <f>VLOOKUP(A:A,[3]TDSheet!$A$1:$R$65536,18,0)</f>
        <v>115.63340000000001</v>
      </c>
      <c r="Z38" s="14">
        <f>VLOOKUP(A:A,[4]TDSheet!$A:$D,4,0)</f>
        <v>153.15100000000001</v>
      </c>
      <c r="AA38" s="14" t="str">
        <f>VLOOKUP(A:A,[3]TDSheet!$A$1:$AA$65536,27,0)</f>
        <v>яб ак ян</v>
      </c>
      <c r="AB38" s="14" t="str">
        <f>VLOOKUP(A:A,[3]TDSheet!$A$1:$AB$65536,28,0)</f>
        <v>скидка</v>
      </c>
      <c r="AC38" s="14">
        <f t="shared" si="12"/>
        <v>250</v>
      </c>
      <c r="AD38" s="14">
        <f t="shared" si="13"/>
        <v>0</v>
      </c>
      <c r="AE38" s="14"/>
      <c r="AF38" s="14"/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255</v>
      </c>
      <c r="D39" s="8">
        <v>8</v>
      </c>
      <c r="E39" s="8">
        <v>219</v>
      </c>
      <c r="F39" s="8">
        <v>40</v>
      </c>
      <c r="G39" s="13">
        <f>VLOOKUP(A:A,[1]TDSheet!$A:$G,7,0)</f>
        <v>0</v>
      </c>
      <c r="H39" s="13" t="e">
        <f>VLOOKUP(A:A,[1]TDSheet!$A:$H,8,0)</f>
        <v>#N/A</v>
      </c>
      <c r="I39" s="14">
        <f>VLOOKUP(A:A,[2]TDSheet!$A:$F,6,0)</f>
        <v>217</v>
      </c>
      <c r="J39" s="14">
        <f t="shared" si="8"/>
        <v>2</v>
      </c>
      <c r="K39" s="14">
        <f>VLOOKUP(A:A,[1]TDSheet!$A:$L,12,0)</f>
        <v>0</v>
      </c>
      <c r="L39" s="14">
        <f>VLOOKUP(A:A,[1]TDSheet!$A:$M,13,0)</f>
        <v>0</v>
      </c>
      <c r="M39" s="14"/>
      <c r="N39" s="14"/>
      <c r="O39" s="14"/>
      <c r="P39" s="14"/>
      <c r="Q39" s="14"/>
      <c r="R39" s="14">
        <f t="shared" si="9"/>
        <v>43.8</v>
      </c>
      <c r="S39" s="16"/>
      <c r="T39" s="17">
        <f t="shared" si="10"/>
        <v>0.91324200913242015</v>
      </c>
      <c r="U39" s="14">
        <f t="shared" si="11"/>
        <v>0.91324200913242015</v>
      </c>
      <c r="V39" s="14"/>
      <c r="W39" s="14"/>
      <c r="X39" s="14">
        <f>VLOOKUP(A:A,[3]TDSheet!$A$1:$Y$65536,25,0)</f>
        <v>64.599999999999994</v>
      </c>
      <c r="Y39" s="14">
        <f>VLOOKUP(A:A,[3]TDSheet!$A$1:$R$65536,18,0)</f>
        <v>54.6</v>
      </c>
      <c r="Z39" s="14">
        <f>VLOOKUP(A:A,[4]TDSheet!$A:$D,4,0)</f>
        <v>15</v>
      </c>
      <c r="AA39" s="14">
        <f>VLOOKUP(A:A,[3]TDSheet!$A$1:$AA$65536,27,0)</f>
        <v>0</v>
      </c>
      <c r="AB39" s="14" t="e">
        <f>VLOOKUP(A:A,[3]TDSheet!$A$1:$AB$65536,28,0)</f>
        <v>#N/A</v>
      </c>
      <c r="AC39" s="14">
        <f t="shared" si="12"/>
        <v>0</v>
      </c>
      <c r="AD39" s="14">
        <f t="shared" si="13"/>
        <v>0</v>
      </c>
      <c r="AE39" s="14"/>
      <c r="AF39" s="14"/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759</v>
      </c>
      <c r="D40" s="8">
        <v>961</v>
      </c>
      <c r="E40" s="8">
        <v>908</v>
      </c>
      <c r="F40" s="8">
        <v>789</v>
      </c>
      <c r="G40" s="13">
        <f>VLOOKUP(A:A,[1]TDSheet!$A:$G,7,0)</f>
        <v>0.22</v>
      </c>
      <c r="H40" s="13" t="e">
        <f>VLOOKUP(A:A,[1]TDSheet!$A:$H,8,0)</f>
        <v>#N/A</v>
      </c>
      <c r="I40" s="14">
        <f>VLOOKUP(A:A,[2]TDSheet!$A:$F,6,0)</f>
        <v>907</v>
      </c>
      <c r="J40" s="14">
        <f t="shared" si="8"/>
        <v>1</v>
      </c>
      <c r="K40" s="14">
        <f>VLOOKUP(A:A,[1]TDSheet!$A:$L,12,0)</f>
        <v>0</v>
      </c>
      <c r="L40" s="14">
        <f>VLOOKUP(A:A,[1]TDSheet!$A:$M,13,0)</f>
        <v>200</v>
      </c>
      <c r="M40" s="14"/>
      <c r="N40" s="14"/>
      <c r="O40" s="14"/>
      <c r="P40" s="14"/>
      <c r="Q40" s="14"/>
      <c r="R40" s="14">
        <f t="shared" si="9"/>
        <v>181.6</v>
      </c>
      <c r="S40" s="16">
        <v>480</v>
      </c>
      <c r="T40" s="17">
        <f t="shared" si="10"/>
        <v>8.0892070484581495</v>
      </c>
      <c r="U40" s="14">
        <f t="shared" si="11"/>
        <v>5.4460352422907494</v>
      </c>
      <c r="V40" s="14"/>
      <c r="W40" s="14"/>
      <c r="X40" s="14">
        <f>VLOOKUP(A:A,[3]TDSheet!$A$1:$Y$65536,25,0)</f>
        <v>184</v>
      </c>
      <c r="Y40" s="14">
        <f>VLOOKUP(A:A,[3]TDSheet!$A$1:$R$65536,18,0)</f>
        <v>164.6</v>
      </c>
      <c r="Z40" s="14">
        <f>VLOOKUP(A:A,[4]TDSheet!$A:$D,4,0)</f>
        <v>241</v>
      </c>
      <c r="AA40" s="14" t="str">
        <f>VLOOKUP(A:A,[3]TDSheet!$A$1:$AA$65536,27,0)</f>
        <v>яб ак ян</v>
      </c>
      <c r="AB40" s="14" t="e">
        <f>VLOOKUP(A:A,[3]TDSheet!$A$1:$AB$65536,28,0)</f>
        <v>#N/A</v>
      </c>
      <c r="AC40" s="14">
        <f t="shared" si="12"/>
        <v>105.6</v>
      </c>
      <c r="AD40" s="14">
        <f t="shared" si="13"/>
        <v>0</v>
      </c>
      <c r="AE40" s="14"/>
      <c r="AF40" s="14"/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303</v>
      </c>
      <c r="D41" s="8"/>
      <c r="E41" s="8">
        <v>108</v>
      </c>
      <c r="F41" s="8">
        <v>195</v>
      </c>
      <c r="G41" s="13">
        <f>VLOOKUP(A:A,[1]TDSheet!$A:$G,7,0)</f>
        <v>0.4</v>
      </c>
      <c r="H41" s="13" t="e">
        <f>VLOOKUP(A:A,[1]TDSheet!$A:$H,8,0)</f>
        <v>#N/A</v>
      </c>
      <c r="I41" s="14">
        <f>VLOOKUP(A:A,[2]TDSheet!$A:$F,6,0)</f>
        <v>104</v>
      </c>
      <c r="J41" s="14">
        <f t="shared" si="8"/>
        <v>4</v>
      </c>
      <c r="K41" s="14">
        <f>VLOOKUP(A:A,[1]TDSheet!$A:$L,12,0)</f>
        <v>0</v>
      </c>
      <c r="L41" s="14">
        <f>VLOOKUP(A:A,[1]TDSheet!$A:$M,13,0)</f>
        <v>0</v>
      </c>
      <c r="M41" s="14"/>
      <c r="N41" s="14"/>
      <c r="O41" s="14"/>
      <c r="P41" s="14"/>
      <c r="Q41" s="14"/>
      <c r="R41" s="14">
        <f t="shared" si="9"/>
        <v>21.6</v>
      </c>
      <c r="S41" s="16"/>
      <c r="T41" s="17">
        <f t="shared" si="10"/>
        <v>9.0277777777777768</v>
      </c>
      <c r="U41" s="14">
        <f t="shared" si="11"/>
        <v>9.0277777777777768</v>
      </c>
      <c r="V41" s="14"/>
      <c r="W41" s="14"/>
      <c r="X41" s="14">
        <f>VLOOKUP(A:A,[3]TDSheet!$A$1:$Y$65536,25,0)</f>
        <v>13.6</v>
      </c>
      <c r="Y41" s="14">
        <f>VLOOKUP(A:A,[3]TDSheet!$A$1:$R$65536,18,0)</f>
        <v>15.2</v>
      </c>
      <c r="Z41" s="14">
        <f>VLOOKUP(A:A,[4]TDSheet!$A:$D,4,0)</f>
        <v>25</v>
      </c>
      <c r="AA41" s="14" t="str">
        <f>VLOOKUP(A:A,[3]TDSheet!$A$1:$AA$65536,27,0)</f>
        <v>увел</v>
      </c>
      <c r="AB41" s="14" t="e">
        <f>VLOOKUP(A:A,[3]TDSheet!$A$1:$AB$65536,28,0)</f>
        <v>#N/A</v>
      </c>
      <c r="AC41" s="14">
        <f t="shared" si="12"/>
        <v>0</v>
      </c>
      <c r="AD41" s="14">
        <f t="shared" si="13"/>
        <v>0</v>
      </c>
      <c r="AE41" s="14"/>
      <c r="AF41" s="14"/>
    </row>
    <row r="42" spans="1:32" s="1" customFormat="1" ht="11.1" customHeight="1" outlineLevel="1" x14ac:dyDescent="0.2">
      <c r="A42" s="7" t="s">
        <v>46</v>
      </c>
      <c r="B42" s="7" t="s">
        <v>9</v>
      </c>
      <c r="C42" s="8">
        <v>74.061000000000007</v>
      </c>
      <c r="D42" s="8">
        <v>201.08</v>
      </c>
      <c r="E42" s="8">
        <v>137.31200000000001</v>
      </c>
      <c r="F42" s="8">
        <v>135.143</v>
      </c>
      <c r="G42" s="13">
        <f>VLOOKUP(A:A,[1]TDSheet!$A:$G,7,0)</f>
        <v>1</v>
      </c>
      <c r="H42" s="13" t="e">
        <f>VLOOKUP(A:A,[1]TDSheet!$A:$H,8,0)</f>
        <v>#N/A</v>
      </c>
      <c r="I42" s="14">
        <f>VLOOKUP(A:A,[2]TDSheet!$A:$F,6,0)</f>
        <v>122.85</v>
      </c>
      <c r="J42" s="14">
        <f t="shared" si="8"/>
        <v>14.462000000000018</v>
      </c>
      <c r="K42" s="14">
        <f>VLOOKUP(A:A,[1]TDSheet!$A:$L,12,0)</f>
        <v>0</v>
      </c>
      <c r="L42" s="14">
        <f>VLOOKUP(A:A,[1]TDSheet!$A:$M,13,0)</f>
        <v>20</v>
      </c>
      <c r="M42" s="14"/>
      <c r="N42" s="14"/>
      <c r="O42" s="14"/>
      <c r="P42" s="14"/>
      <c r="Q42" s="14"/>
      <c r="R42" s="14">
        <f t="shared" si="9"/>
        <v>27.462400000000002</v>
      </c>
      <c r="S42" s="16">
        <v>80</v>
      </c>
      <c r="T42" s="17">
        <f t="shared" si="10"/>
        <v>8.5623616289909101</v>
      </c>
      <c r="U42" s="14">
        <f t="shared" si="11"/>
        <v>5.6492877534374264</v>
      </c>
      <c r="V42" s="14"/>
      <c r="W42" s="14"/>
      <c r="X42" s="14">
        <f>VLOOKUP(A:A,[3]TDSheet!$A$1:$Y$65536,25,0)</f>
        <v>28.702199999999998</v>
      </c>
      <c r="Y42" s="14">
        <f>VLOOKUP(A:A,[3]TDSheet!$A$1:$R$65536,18,0)</f>
        <v>26.485800000000001</v>
      </c>
      <c r="Z42" s="14">
        <f>VLOOKUP(A:A,[4]TDSheet!$A:$D,4,0)</f>
        <v>50.850999999999999</v>
      </c>
      <c r="AA42" s="14" t="str">
        <f>VLOOKUP(A:A,[3]TDSheet!$A$1:$AA$65536,27,0)</f>
        <v>костик</v>
      </c>
      <c r="AB42" s="14" t="e">
        <f>VLOOKUP(A:A,[3]TDSheet!$A$1:$AB$65536,28,0)</f>
        <v>#N/A</v>
      </c>
      <c r="AC42" s="14">
        <f t="shared" si="12"/>
        <v>80</v>
      </c>
      <c r="AD42" s="14">
        <f t="shared" si="13"/>
        <v>0</v>
      </c>
      <c r="AE42" s="14"/>
      <c r="AF42" s="14"/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1409</v>
      </c>
      <c r="D43" s="8">
        <v>1961</v>
      </c>
      <c r="E43" s="8">
        <v>1560</v>
      </c>
      <c r="F43" s="8">
        <v>1749</v>
      </c>
      <c r="G43" s="13">
        <f>VLOOKUP(A:A,[1]TDSheet!$A:$G,7,0)</f>
        <v>0.4</v>
      </c>
      <c r="H43" s="13">
        <f>VLOOKUP(A:A,[1]TDSheet!$A:$H,8,0)</f>
        <v>45</v>
      </c>
      <c r="I43" s="14">
        <f>VLOOKUP(A:A,[2]TDSheet!$A:$F,6,0)</f>
        <v>1568</v>
      </c>
      <c r="J43" s="14">
        <f t="shared" si="8"/>
        <v>-8</v>
      </c>
      <c r="K43" s="14">
        <f>VLOOKUP(A:A,[1]TDSheet!$A:$L,12,0)</f>
        <v>0</v>
      </c>
      <c r="L43" s="14">
        <f>VLOOKUP(A:A,[1]TDSheet!$A:$M,13,0)</f>
        <v>0</v>
      </c>
      <c r="M43" s="14"/>
      <c r="N43" s="14"/>
      <c r="O43" s="14"/>
      <c r="P43" s="14"/>
      <c r="Q43" s="14"/>
      <c r="R43" s="14">
        <f t="shared" si="9"/>
        <v>312</v>
      </c>
      <c r="S43" s="16">
        <v>800</v>
      </c>
      <c r="T43" s="17">
        <f t="shared" si="10"/>
        <v>8.1698717948717956</v>
      </c>
      <c r="U43" s="14">
        <f t="shared" si="11"/>
        <v>5.6057692307692308</v>
      </c>
      <c r="V43" s="14"/>
      <c r="W43" s="14"/>
      <c r="X43" s="14">
        <f>VLOOKUP(A:A,[3]TDSheet!$A$1:$Y$65536,25,0)</f>
        <v>376.4</v>
      </c>
      <c r="Y43" s="14">
        <f>VLOOKUP(A:A,[3]TDSheet!$A$1:$R$65536,18,0)</f>
        <v>302.60000000000002</v>
      </c>
      <c r="Z43" s="14">
        <f>VLOOKUP(A:A,[4]TDSheet!$A:$D,4,0)</f>
        <v>406</v>
      </c>
      <c r="AA43" s="14" t="str">
        <f>VLOOKUP(A:A,[3]TDSheet!$A$1:$AA$65536,27,0)</f>
        <v>м200</v>
      </c>
      <c r="AB43" s="14" t="e">
        <f>VLOOKUP(A:A,[3]TDSheet!$A$1:$AB$65536,28,0)</f>
        <v>#N/A</v>
      </c>
      <c r="AC43" s="14">
        <f t="shared" si="12"/>
        <v>320</v>
      </c>
      <c r="AD43" s="14">
        <f t="shared" si="13"/>
        <v>0</v>
      </c>
      <c r="AE43" s="14"/>
      <c r="AF43" s="14"/>
    </row>
    <row r="44" spans="1:32" s="1" customFormat="1" ht="11.1" customHeight="1" outlineLevel="1" x14ac:dyDescent="0.2">
      <c r="A44" s="7" t="s">
        <v>48</v>
      </c>
      <c r="B44" s="7" t="s">
        <v>9</v>
      </c>
      <c r="C44" s="8">
        <v>690.92200000000003</v>
      </c>
      <c r="D44" s="8">
        <v>291.34300000000002</v>
      </c>
      <c r="E44" s="8">
        <v>650.50800000000004</v>
      </c>
      <c r="F44" s="8">
        <v>325.55799999999999</v>
      </c>
      <c r="G44" s="13">
        <f>VLOOKUP(A:A,[1]TDSheet!$A:$G,7,0)</f>
        <v>1</v>
      </c>
      <c r="H44" s="13">
        <f>VLOOKUP(A:A,[1]TDSheet!$A:$H,8,0)</f>
        <v>45</v>
      </c>
      <c r="I44" s="14">
        <f>VLOOKUP(A:A,[2]TDSheet!$A:$F,6,0)</f>
        <v>595.1</v>
      </c>
      <c r="J44" s="14">
        <f t="shared" si="8"/>
        <v>55.408000000000015</v>
      </c>
      <c r="K44" s="14">
        <f>VLOOKUP(A:A,[1]TDSheet!$A:$L,12,0)</f>
        <v>200</v>
      </c>
      <c r="L44" s="14">
        <f>VLOOKUP(A:A,[1]TDSheet!$A:$M,13,0)</f>
        <v>100</v>
      </c>
      <c r="M44" s="14"/>
      <c r="N44" s="14"/>
      <c r="O44" s="14"/>
      <c r="P44" s="14"/>
      <c r="Q44" s="14"/>
      <c r="R44" s="14">
        <f t="shared" si="9"/>
        <v>130.10160000000002</v>
      </c>
      <c r="S44" s="16">
        <v>450</v>
      </c>
      <c r="T44" s="17">
        <f t="shared" si="10"/>
        <v>8.2670620499671017</v>
      </c>
      <c r="U44" s="14">
        <f t="shared" si="11"/>
        <v>4.8082268012076712</v>
      </c>
      <c r="V44" s="14"/>
      <c r="W44" s="14"/>
      <c r="X44" s="14">
        <f>VLOOKUP(A:A,[3]TDSheet!$A$1:$Y$65536,25,0)</f>
        <v>106.7364</v>
      </c>
      <c r="Y44" s="14">
        <f>VLOOKUP(A:A,[3]TDSheet!$A$1:$R$65536,18,0)</f>
        <v>113.04819999999999</v>
      </c>
      <c r="Z44" s="14">
        <f>VLOOKUP(A:A,[4]TDSheet!$A:$D,4,0)</f>
        <v>223.583</v>
      </c>
      <c r="AA44" s="14">
        <f>VLOOKUP(A:A,[3]TDSheet!$A$1:$AA$65536,27,0)</f>
        <v>0</v>
      </c>
      <c r="AB44" s="14" t="str">
        <f>VLOOKUP(A:A,[3]TDSheet!$A$1:$AB$65536,28,0)</f>
        <v>скидка</v>
      </c>
      <c r="AC44" s="14">
        <f t="shared" si="12"/>
        <v>450</v>
      </c>
      <c r="AD44" s="14">
        <f t="shared" si="13"/>
        <v>0</v>
      </c>
      <c r="AE44" s="14"/>
      <c r="AF44" s="14"/>
    </row>
    <row r="45" spans="1:32" s="1" customFormat="1" ht="11.1" customHeight="1" outlineLevel="1" x14ac:dyDescent="0.2">
      <c r="A45" s="7" t="s">
        <v>49</v>
      </c>
      <c r="B45" s="7" t="s">
        <v>9</v>
      </c>
      <c r="C45" s="8">
        <v>1175.336</v>
      </c>
      <c r="D45" s="8">
        <v>1344.38</v>
      </c>
      <c r="E45" s="8">
        <v>1142.8920000000001</v>
      </c>
      <c r="F45" s="8">
        <v>1351.6669999999999</v>
      </c>
      <c r="G45" s="13">
        <f>VLOOKUP(A:A,[1]TDSheet!$A:$G,7,0)</f>
        <v>1</v>
      </c>
      <c r="H45" s="13">
        <f>VLOOKUP(A:A,[1]TDSheet!$A:$H,8,0)</f>
        <v>45</v>
      </c>
      <c r="I45" s="14">
        <f>VLOOKUP(A:A,[2]TDSheet!$A:$F,6,0)</f>
        <v>1100.8</v>
      </c>
      <c r="J45" s="14">
        <f t="shared" si="8"/>
        <v>42.092000000000098</v>
      </c>
      <c r="K45" s="14">
        <f>VLOOKUP(A:A,[1]TDSheet!$A:$L,12,0)</f>
        <v>0</v>
      </c>
      <c r="L45" s="14">
        <f>VLOOKUP(A:A,[1]TDSheet!$A:$M,13,0)</f>
        <v>0</v>
      </c>
      <c r="M45" s="14"/>
      <c r="N45" s="14"/>
      <c r="O45" s="14"/>
      <c r="P45" s="14"/>
      <c r="Q45" s="14"/>
      <c r="R45" s="14">
        <f t="shared" si="9"/>
        <v>228.57840000000002</v>
      </c>
      <c r="S45" s="16">
        <v>500</v>
      </c>
      <c r="T45" s="17">
        <f t="shared" si="10"/>
        <v>8.1007960507204526</v>
      </c>
      <c r="U45" s="14">
        <f t="shared" si="11"/>
        <v>5.9133627674355926</v>
      </c>
      <c r="V45" s="14"/>
      <c r="W45" s="14"/>
      <c r="X45" s="14">
        <f>VLOOKUP(A:A,[3]TDSheet!$A$1:$Y$65536,25,0)</f>
        <v>306.70979999999997</v>
      </c>
      <c r="Y45" s="14">
        <f>VLOOKUP(A:A,[3]TDSheet!$A$1:$R$65536,18,0)</f>
        <v>241.8802</v>
      </c>
      <c r="Z45" s="14">
        <f>VLOOKUP(A:A,[4]TDSheet!$A:$D,4,0)</f>
        <v>264.37200000000001</v>
      </c>
      <c r="AA45" s="14" t="str">
        <f>VLOOKUP(A:A,[3]TDSheet!$A$1:$AA$65536,27,0)</f>
        <v>м100</v>
      </c>
      <c r="AB45" s="14" t="e">
        <f>VLOOKUP(A:A,[3]TDSheet!$A$1:$AB$65536,28,0)</f>
        <v>#N/A</v>
      </c>
      <c r="AC45" s="14">
        <f t="shared" si="12"/>
        <v>500</v>
      </c>
      <c r="AD45" s="14">
        <f t="shared" si="13"/>
        <v>0</v>
      </c>
      <c r="AE45" s="14"/>
      <c r="AF45" s="14"/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162</v>
      </c>
      <c r="D46" s="8">
        <v>128</v>
      </c>
      <c r="E46" s="8">
        <v>215</v>
      </c>
      <c r="F46" s="8">
        <v>73</v>
      </c>
      <c r="G46" s="13">
        <f>VLOOKUP(A:A,[1]TDSheet!$A:$G,7,0)</f>
        <v>0.15</v>
      </c>
      <c r="H46" s="13" t="e">
        <f>VLOOKUP(A:A,[1]TDSheet!$A:$H,8,0)</f>
        <v>#N/A</v>
      </c>
      <c r="I46" s="14">
        <f>VLOOKUP(A:A,[2]TDSheet!$A:$F,6,0)</f>
        <v>213</v>
      </c>
      <c r="J46" s="14">
        <f t="shared" si="8"/>
        <v>2</v>
      </c>
      <c r="K46" s="14">
        <f>VLOOKUP(A:A,[1]TDSheet!$A:$L,12,0)</f>
        <v>40</v>
      </c>
      <c r="L46" s="14">
        <f>VLOOKUP(A:A,[1]TDSheet!$A:$M,13,0)</f>
        <v>40</v>
      </c>
      <c r="M46" s="14"/>
      <c r="N46" s="14"/>
      <c r="O46" s="14"/>
      <c r="P46" s="14"/>
      <c r="Q46" s="14">
        <v>160</v>
      </c>
      <c r="R46" s="14">
        <f t="shared" si="9"/>
        <v>43</v>
      </c>
      <c r="S46" s="16"/>
      <c r="T46" s="17">
        <f t="shared" si="10"/>
        <v>7.2790697674418601</v>
      </c>
      <c r="U46" s="14">
        <f t="shared" si="11"/>
        <v>3.558139534883721</v>
      </c>
      <c r="V46" s="14"/>
      <c r="W46" s="14"/>
      <c r="X46" s="14">
        <f>VLOOKUP(A:A,[3]TDSheet!$A$1:$Y$65536,25,0)</f>
        <v>37</v>
      </c>
      <c r="Y46" s="14">
        <f>VLOOKUP(A:A,[3]TDSheet!$A$1:$R$65536,18,0)</f>
        <v>32</v>
      </c>
      <c r="Z46" s="14">
        <f>VLOOKUP(A:A,[4]TDSheet!$A:$D,4,0)</f>
        <v>67</v>
      </c>
      <c r="AA46" s="14" t="str">
        <f>VLOOKUP(A:A,[3]TDSheet!$A$1:$AA$65536,27,0)</f>
        <v>костик</v>
      </c>
      <c r="AB46" s="14" t="e">
        <f>VLOOKUP(A:A,[3]TDSheet!$A$1:$AB$65536,28,0)</f>
        <v>#N/A</v>
      </c>
      <c r="AC46" s="14">
        <f t="shared" si="12"/>
        <v>0</v>
      </c>
      <c r="AD46" s="14">
        <f t="shared" si="13"/>
        <v>24</v>
      </c>
      <c r="AE46" s="14"/>
      <c r="AF46" s="14"/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591</v>
      </c>
      <c r="D47" s="8">
        <v>743</v>
      </c>
      <c r="E47" s="8">
        <v>716</v>
      </c>
      <c r="F47" s="8">
        <v>609</v>
      </c>
      <c r="G47" s="13">
        <f>VLOOKUP(A:A,[1]TDSheet!$A:$G,7,0)</f>
        <v>0.3</v>
      </c>
      <c r="H47" s="13">
        <f>VLOOKUP(A:A,[1]TDSheet!$A:$H,8,0)</f>
        <v>45</v>
      </c>
      <c r="I47" s="14">
        <f>VLOOKUP(A:A,[2]TDSheet!$A:$F,6,0)</f>
        <v>698</v>
      </c>
      <c r="J47" s="14">
        <f t="shared" si="8"/>
        <v>18</v>
      </c>
      <c r="K47" s="14">
        <f>VLOOKUP(A:A,[1]TDSheet!$A:$L,12,0)</f>
        <v>0</v>
      </c>
      <c r="L47" s="14">
        <f>VLOOKUP(A:A,[1]TDSheet!$A:$M,13,0)</f>
        <v>240</v>
      </c>
      <c r="M47" s="14"/>
      <c r="N47" s="14"/>
      <c r="O47" s="14"/>
      <c r="P47" s="14"/>
      <c r="Q47" s="14"/>
      <c r="R47" s="14">
        <f t="shared" si="9"/>
        <v>143.19999999999999</v>
      </c>
      <c r="S47" s="16">
        <v>360</v>
      </c>
      <c r="T47" s="17">
        <f t="shared" si="10"/>
        <v>8.4427374301675986</v>
      </c>
      <c r="U47" s="14">
        <f t="shared" si="11"/>
        <v>5.9287709497206711</v>
      </c>
      <c r="V47" s="14"/>
      <c r="W47" s="14"/>
      <c r="X47" s="14">
        <f>VLOOKUP(A:A,[3]TDSheet!$A$1:$Y$65536,25,0)</f>
        <v>152.19999999999999</v>
      </c>
      <c r="Y47" s="14">
        <f>VLOOKUP(A:A,[3]TDSheet!$A$1:$R$65536,18,0)</f>
        <v>139.19999999999999</v>
      </c>
      <c r="Z47" s="14">
        <f>VLOOKUP(A:A,[4]TDSheet!$A:$D,4,0)</f>
        <v>222</v>
      </c>
      <c r="AA47" s="14" t="str">
        <f>VLOOKUP(A:A,[3]TDSheet!$A$1:$AA$65536,27,0)</f>
        <v>яб ак ян</v>
      </c>
      <c r="AB47" s="14" t="e">
        <f>VLOOKUP(A:A,[3]TDSheet!$A$1:$AB$65536,28,0)</f>
        <v>#N/A</v>
      </c>
      <c r="AC47" s="14">
        <f t="shared" si="12"/>
        <v>108</v>
      </c>
      <c r="AD47" s="14">
        <f t="shared" si="13"/>
        <v>0</v>
      </c>
      <c r="AE47" s="14"/>
      <c r="AF47" s="14"/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2469</v>
      </c>
      <c r="D48" s="8">
        <v>3757</v>
      </c>
      <c r="E48" s="8">
        <v>3343</v>
      </c>
      <c r="F48" s="8">
        <v>2796</v>
      </c>
      <c r="G48" s="13">
        <f>VLOOKUP(A:A,[1]TDSheet!$A:$G,7,0)</f>
        <v>0.27</v>
      </c>
      <c r="H48" s="13">
        <f>VLOOKUP(A:A,[1]TDSheet!$A:$H,8,0)</f>
        <v>45</v>
      </c>
      <c r="I48" s="14">
        <f>VLOOKUP(A:A,[2]TDSheet!$A:$F,6,0)</f>
        <v>3324</v>
      </c>
      <c r="J48" s="14">
        <f t="shared" si="8"/>
        <v>19</v>
      </c>
      <c r="K48" s="14">
        <f>VLOOKUP(A:A,[1]TDSheet!$A:$L,12,0)</f>
        <v>0</v>
      </c>
      <c r="L48" s="14">
        <f>VLOOKUP(A:A,[1]TDSheet!$A:$M,13,0)</f>
        <v>600</v>
      </c>
      <c r="M48" s="14"/>
      <c r="N48" s="14"/>
      <c r="O48" s="14"/>
      <c r="P48" s="14"/>
      <c r="Q48" s="14"/>
      <c r="R48" s="14">
        <f t="shared" si="9"/>
        <v>668.6</v>
      </c>
      <c r="S48" s="16">
        <v>2100</v>
      </c>
      <c r="T48" s="17">
        <f t="shared" si="10"/>
        <v>8.22016153155848</v>
      </c>
      <c r="U48" s="14">
        <f t="shared" si="11"/>
        <v>5.0792701166616814</v>
      </c>
      <c r="V48" s="14"/>
      <c r="W48" s="14"/>
      <c r="X48" s="14">
        <f>VLOOKUP(A:A,[3]TDSheet!$A$1:$Y$65536,25,0)</f>
        <v>669.6</v>
      </c>
      <c r="Y48" s="14">
        <f>VLOOKUP(A:A,[3]TDSheet!$A$1:$R$65536,18,0)</f>
        <v>631.20000000000005</v>
      </c>
      <c r="Z48" s="14">
        <f>VLOOKUP(A:A,[4]TDSheet!$A:$D,4,0)</f>
        <v>1053</v>
      </c>
      <c r="AA48" s="14" t="str">
        <f>VLOOKUP(A:A,[3]TDSheet!$A$1:$AA$65536,27,0)</f>
        <v>м600</v>
      </c>
      <c r="AB48" s="14" t="e">
        <f>VLOOKUP(A:A,[3]TDSheet!$A$1:$AB$65536,28,0)</f>
        <v>#N/A</v>
      </c>
      <c r="AC48" s="14">
        <f t="shared" si="12"/>
        <v>567</v>
      </c>
      <c r="AD48" s="14">
        <f t="shared" si="13"/>
        <v>0</v>
      </c>
      <c r="AE48" s="14"/>
      <c r="AF48" s="14"/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1151</v>
      </c>
      <c r="D49" s="8">
        <v>955</v>
      </c>
      <c r="E49" s="8">
        <v>889</v>
      </c>
      <c r="F49" s="8">
        <v>1194</v>
      </c>
      <c r="G49" s="13">
        <f>VLOOKUP(A:A,[1]TDSheet!$A:$G,7,0)</f>
        <v>0.4</v>
      </c>
      <c r="H49" s="13">
        <f>VLOOKUP(A:A,[1]TDSheet!$A:$H,8,0)</f>
        <v>60</v>
      </c>
      <c r="I49" s="14">
        <f>VLOOKUP(A:A,[2]TDSheet!$A:$F,6,0)</f>
        <v>899</v>
      </c>
      <c r="J49" s="14">
        <f t="shared" si="8"/>
        <v>-10</v>
      </c>
      <c r="K49" s="14">
        <f>VLOOKUP(A:A,[1]TDSheet!$A:$L,12,0)</f>
        <v>0</v>
      </c>
      <c r="L49" s="14">
        <f>VLOOKUP(A:A,[1]TDSheet!$A:$M,13,0)</f>
        <v>0</v>
      </c>
      <c r="M49" s="14"/>
      <c r="N49" s="14"/>
      <c r="O49" s="14"/>
      <c r="P49" s="14"/>
      <c r="Q49" s="14"/>
      <c r="R49" s="14">
        <f t="shared" si="9"/>
        <v>177.8</v>
      </c>
      <c r="S49" s="16">
        <v>280</v>
      </c>
      <c r="T49" s="17">
        <f t="shared" si="10"/>
        <v>8.2902137232845892</v>
      </c>
      <c r="U49" s="14">
        <f t="shared" si="11"/>
        <v>6.7154105736782901</v>
      </c>
      <c r="V49" s="14"/>
      <c r="W49" s="14"/>
      <c r="X49" s="14">
        <f>VLOOKUP(A:A,[3]TDSheet!$A$1:$Y$65536,25,0)</f>
        <v>234.4</v>
      </c>
      <c r="Y49" s="14">
        <f>VLOOKUP(A:A,[3]TDSheet!$A$1:$R$65536,18,0)</f>
        <v>185.6</v>
      </c>
      <c r="Z49" s="14">
        <f>VLOOKUP(A:A,[4]TDSheet!$A:$D,4,0)</f>
        <v>197</v>
      </c>
      <c r="AA49" s="14" t="str">
        <f>VLOOKUP(A:A,[3]TDSheet!$A$1:$AA$65536,27,0)</f>
        <v>м200</v>
      </c>
      <c r="AB49" s="14" t="e">
        <f>VLOOKUP(A:A,[3]TDSheet!$A$1:$AB$65536,28,0)</f>
        <v>#N/A</v>
      </c>
      <c r="AC49" s="14">
        <f t="shared" si="12"/>
        <v>112</v>
      </c>
      <c r="AD49" s="14">
        <f t="shared" si="13"/>
        <v>0</v>
      </c>
      <c r="AE49" s="14"/>
      <c r="AF49" s="14"/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6846</v>
      </c>
      <c r="D50" s="8">
        <v>5667</v>
      </c>
      <c r="E50" s="8">
        <v>7878</v>
      </c>
      <c r="F50" s="8">
        <v>4512</v>
      </c>
      <c r="G50" s="13">
        <f>VLOOKUP(A:A,[1]TDSheet!$A:$G,7,0)</f>
        <v>0.4</v>
      </c>
      <c r="H50" s="13">
        <f>VLOOKUP(A:A,[1]TDSheet!$A:$H,8,0)</f>
        <v>60</v>
      </c>
      <c r="I50" s="14">
        <f>VLOOKUP(A:A,[2]TDSheet!$A:$F,6,0)</f>
        <v>7954</v>
      </c>
      <c r="J50" s="14">
        <f t="shared" si="8"/>
        <v>-76</v>
      </c>
      <c r="K50" s="14">
        <f>VLOOKUP(A:A,[1]TDSheet!$A:$L,12,0)</f>
        <v>600</v>
      </c>
      <c r="L50" s="14">
        <f>VLOOKUP(A:A,[1]TDSheet!$A:$M,13,0)</f>
        <v>1000</v>
      </c>
      <c r="M50" s="14"/>
      <c r="N50" s="14"/>
      <c r="O50" s="14"/>
      <c r="P50" s="14"/>
      <c r="Q50" s="14">
        <v>4800</v>
      </c>
      <c r="R50" s="14">
        <f t="shared" si="9"/>
        <v>1575.6</v>
      </c>
      <c r="S50" s="16">
        <v>2200</v>
      </c>
      <c r="T50" s="17">
        <f t="shared" si="10"/>
        <v>8.3219091139883226</v>
      </c>
      <c r="U50" s="14">
        <f t="shared" si="11"/>
        <v>3.8791571464838794</v>
      </c>
      <c r="V50" s="14"/>
      <c r="W50" s="14"/>
      <c r="X50" s="14">
        <f>VLOOKUP(A:A,[3]TDSheet!$A$1:$Y$65536,25,0)</f>
        <v>1505.4</v>
      </c>
      <c r="Y50" s="14">
        <f>VLOOKUP(A:A,[3]TDSheet!$A$1:$R$65536,18,0)</f>
        <v>1263</v>
      </c>
      <c r="Z50" s="14">
        <f>VLOOKUP(A:A,[4]TDSheet!$A:$D,4,0)</f>
        <v>2523</v>
      </c>
      <c r="AA50" s="14" t="str">
        <f>VLOOKUP(A:A,[3]TDSheet!$A$1:$AA$65536,27,0)</f>
        <v>м-800</v>
      </c>
      <c r="AB50" s="14" t="e">
        <f>VLOOKUP(A:A,[3]TDSheet!$A$1:$AB$65536,28,0)</f>
        <v>#N/A</v>
      </c>
      <c r="AC50" s="14">
        <f t="shared" si="12"/>
        <v>880</v>
      </c>
      <c r="AD50" s="14">
        <f t="shared" si="13"/>
        <v>1920</v>
      </c>
      <c r="AE50" s="14"/>
      <c r="AF50" s="14"/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5318</v>
      </c>
      <c r="D51" s="8">
        <v>5621</v>
      </c>
      <c r="E51" s="8">
        <v>5784</v>
      </c>
      <c r="F51" s="8">
        <v>5079</v>
      </c>
      <c r="G51" s="13">
        <f>VLOOKUP(A:A,[1]TDSheet!$A:$G,7,0)</f>
        <v>0.4</v>
      </c>
      <c r="H51" s="13">
        <f>VLOOKUP(A:A,[1]TDSheet!$A:$H,8,0)</f>
        <v>60</v>
      </c>
      <c r="I51" s="14">
        <f>VLOOKUP(A:A,[2]TDSheet!$A:$F,6,0)</f>
        <v>5782</v>
      </c>
      <c r="J51" s="14">
        <f t="shared" si="8"/>
        <v>2</v>
      </c>
      <c r="K51" s="14">
        <f>VLOOKUP(A:A,[1]TDSheet!$A:$L,12,0)</f>
        <v>600</v>
      </c>
      <c r="L51" s="14">
        <f>VLOOKUP(A:A,[1]TDSheet!$A:$M,13,0)</f>
        <v>1000</v>
      </c>
      <c r="M51" s="14"/>
      <c r="N51" s="14"/>
      <c r="O51" s="14"/>
      <c r="P51" s="14"/>
      <c r="Q51" s="14"/>
      <c r="R51" s="14">
        <f t="shared" si="9"/>
        <v>1156.8</v>
      </c>
      <c r="S51" s="16">
        <v>2800</v>
      </c>
      <c r="T51" s="17">
        <f t="shared" si="10"/>
        <v>8.194156293222683</v>
      </c>
      <c r="U51" s="14">
        <f t="shared" si="11"/>
        <v>5.7736860304287694</v>
      </c>
      <c r="V51" s="14"/>
      <c r="W51" s="14"/>
      <c r="X51" s="14">
        <f>VLOOKUP(A:A,[3]TDSheet!$A$1:$Y$65536,25,0)</f>
        <v>1187.4000000000001</v>
      </c>
      <c r="Y51" s="14">
        <f>VLOOKUP(A:A,[3]TDSheet!$A$1:$R$65536,18,0)</f>
        <v>1140.4000000000001</v>
      </c>
      <c r="Z51" s="14">
        <f>VLOOKUP(A:A,[4]TDSheet!$A:$D,4,0)</f>
        <v>1442</v>
      </c>
      <c r="AA51" s="14" t="str">
        <f>VLOOKUP(A:A,[3]TDSheet!$A$1:$AA$65536,27,0)</f>
        <v>м800</v>
      </c>
      <c r="AB51" s="14" t="e">
        <f>VLOOKUP(A:A,[3]TDSheet!$A$1:$AB$65536,28,0)</f>
        <v>#N/A</v>
      </c>
      <c r="AC51" s="14">
        <f t="shared" si="12"/>
        <v>1120</v>
      </c>
      <c r="AD51" s="14">
        <f t="shared" si="13"/>
        <v>0</v>
      </c>
      <c r="AE51" s="14"/>
      <c r="AF51" s="14"/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2297</v>
      </c>
      <c r="D52" s="8">
        <v>3148</v>
      </c>
      <c r="E52" s="8">
        <v>2523</v>
      </c>
      <c r="F52" s="8">
        <v>2874</v>
      </c>
      <c r="G52" s="13">
        <f>VLOOKUP(A:A,[1]TDSheet!$A:$G,7,0)</f>
        <v>0.4</v>
      </c>
      <c r="H52" s="13">
        <f>VLOOKUP(A:A,[1]TDSheet!$A:$H,8,0)</f>
        <v>60</v>
      </c>
      <c r="I52" s="14">
        <f>VLOOKUP(A:A,[2]TDSheet!$A:$F,6,0)</f>
        <v>2528</v>
      </c>
      <c r="J52" s="14">
        <f t="shared" si="8"/>
        <v>-5</v>
      </c>
      <c r="K52" s="14">
        <f>VLOOKUP(A:A,[1]TDSheet!$A:$L,12,0)</f>
        <v>0</v>
      </c>
      <c r="L52" s="14">
        <f>VLOOKUP(A:A,[1]TDSheet!$A:$M,13,0)</f>
        <v>0</v>
      </c>
      <c r="M52" s="14"/>
      <c r="N52" s="14"/>
      <c r="O52" s="14"/>
      <c r="P52" s="14"/>
      <c r="Q52" s="14"/>
      <c r="R52" s="14">
        <f t="shared" si="9"/>
        <v>504.6</v>
      </c>
      <c r="S52" s="16">
        <v>1200</v>
      </c>
      <c r="T52" s="17">
        <f t="shared" si="10"/>
        <v>8.0737217598097502</v>
      </c>
      <c r="U52" s="14">
        <f t="shared" si="11"/>
        <v>5.6956004756242562</v>
      </c>
      <c r="V52" s="14"/>
      <c r="W52" s="14"/>
      <c r="X52" s="14">
        <f>VLOOKUP(A:A,[3]TDSheet!$A$1:$Y$65536,25,0)</f>
        <v>556.4</v>
      </c>
      <c r="Y52" s="14">
        <f>VLOOKUP(A:A,[3]TDSheet!$A$1:$R$65536,18,0)</f>
        <v>504.4</v>
      </c>
      <c r="Z52" s="14">
        <f>VLOOKUP(A:A,[4]TDSheet!$A:$D,4,0)</f>
        <v>749</v>
      </c>
      <c r="AA52" s="14" t="str">
        <f>VLOOKUP(A:A,[3]TDSheet!$A$1:$AA$65536,27,0)</f>
        <v>м200</v>
      </c>
      <c r="AB52" s="14" t="e">
        <f>VLOOKUP(A:A,[3]TDSheet!$A$1:$AB$65536,28,0)</f>
        <v>#N/A</v>
      </c>
      <c r="AC52" s="14">
        <f t="shared" si="12"/>
        <v>480</v>
      </c>
      <c r="AD52" s="14">
        <f t="shared" si="13"/>
        <v>0</v>
      </c>
      <c r="AE52" s="14"/>
      <c r="AF52" s="14"/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2478</v>
      </c>
      <c r="D53" s="8">
        <v>2633</v>
      </c>
      <c r="E53" s="8">
        <v>2961</v>
      </c>
      <c r="F53" s="19">
        <v>2678</v>
      </c>
      <c r="G53" s="13">
        <f>VLOOKUP(A:A,[1]TDSheet!$A:$G,7,0)</f>
        <v>0.28000000000000003</v>
      </c>
      <c r="H53" s="13">
        <f>VLOOKUP(A:A,[1]TDSheet!$A:$H,8,0)</f>
        <v>45</v>
      </c>
      <c r="I53" s="14">
        <f>VLOOKUP(A:A,[2]TDSheet!$A:$F,6,0)</f>
        <v>2973</v>
      </c>
      <c r="J53" s="14">
        <f t="shared" si="8"/>
        <v>-12</v>
      </c>
      <c r="K53" s="14">
        <f>VLOOKUP(A:A,[1]TDSheet!$A:$L,12,0)</f>
        <v>400</v>
      </c>
      <c r="L53" s="14">
        <f>VLOOKUP(A:A,[1]TDSheet!$A:$M,13,0)</f>
        <v>400</v>
      </c>
      <c r="M53" s="14"/>
      <c r="N53" s="14"/>
      <c r="O53" s="14"/>
      <c r="P53" s="14"/>
      <c r="Q53" s="14"/>
      <c r="R53" s="14">
        <f t="shared" si="9"/>
        <v>592.20000000000005</v>
      </c>
      <c r="S53" s="16">
        <v>1400</v>
      </c>
      <c r="T53" s="17">
        <f t="shared" si="10"/>
        <v>8.2370820668693003</v>
      </c>
      <c r="U53" s="14">
        <f t="shared" si="11"/>
        <v>5.8730158730158726</v>
      </c>
      <c r="V53" s="14"/>
      <c r="W53" s="14"/>
      <c r="X53" s="14">
        <f>VLOOKUP(A:A,[3]TDSheet!$A$1:$Y$65536,25,0)</f>
        <v>602.6</v>
      </c>
      <c r="Y53" s="14">
        <f>VLOOKUP(A:A,[3]TDSheet!$A$1:$R$65536,18,0)</f>
        <v>595.4</v>
      </c>
      <c r="Z53" s="14">
        <f>VLOOKUP(A:A,[4]TDSheet!$A:$D,4,0)</f>
        <v>783</v>
      </c>
      <c r="AA53" s="14" t="str">
        <f>VLOOKUP(A:A,[3]TDSheet!$A$1:$AA$65536,27,0)</f>
        <v>м400</v>
      </c>
      <c r="AB53" s="14" t="e">
        <f>VLOOKUP(A:A,[3]TDSheet!$A$1:$AB$65536,28,0)</f>
        <v>#N/A</v>
      </c>
      <c r="AC53" s="14">
        <f t="shared" si="12"/>
        <v>392.00000000000006</v>
      </c>
      <c r="AD53" s="14">
        <f t="shared" si="13"/>
        <v>0</v>
      </c>
      <c r="AE53" s="14"/>
      <c r="AF53" s="14"/>
    </row>
    <row r="54" spans="1:32" s="1" customFormat="1" ht="11.1" customHeight="1" outlineLevel="1" x14ac:dyDescent="0.2">
      <c r="A54" s="7" t="s">
        <v>58</v>
      </c>
      <c r="B54" s="7" t="s">
        <v>8</v>
      </c>
      <c r="C54" s="8">
        <v>3728</v>
      </c>
      <c r="D54" s="8">
        <v>4830</v>
      </c>
      <c r="E54" s="8">
        <v>4400</v>
      </c>
      <c r="F54" s="8">
        <v>4057</v>
      </c>
      <c r="G54" s="13">
        <f>VLOOKUP(A:A,[1]TDSheet!$A:$G,7,0)</f>
        <v>0.35</v>
      </c>
      <c r="H54" s="13">
        <f>VLOOKUP(A:A,[1]TDSheet!$A:$H,8,0)</f>
        <v>45</v>
      </c>
      <c r="I54" s="14">
        <f>VLOOKUP(A:A,[2]TDSheet!$A:$F,6,0)</f>
        <v>4426</v>
      </c>
      <c r="J54" s="14">
        <f t="shared" si="8"/>
        <v>-26</v>
      </c>
      <c r="K54" s="14">
        <f>VLOOKUP(A:A,[1]TDSheet!$A:$L,12,0)</f>
        <v>600</v>
      </c>
      <c r="L54" s="14">
        <f>VLOOKUP(A:A,[1]TDSheet!$A:$M,13,0)</f>
        <v>800</v>
      </c>
      <c r="M54" s="14"/>
      <c r="N54" s="14"/>
      <c r="O54" s="14"/>
      <c r="P54" s="14"/>
      <c r="Q54" s="14"/>
      <c r="R54" s="14">
        <f t="shared" si="9"/>
        <v>880</v>
      </c>
      <c r="S54" s="16">
        <v>1600</v>
      </c>
      <c r="T54" s="17">
        <f t="shared" si="10"/>
        <v>8.019318181818182</v>
      </c>
      <c r="U54" s="14">
        <f t="shared" si="11"/>
        <v>6.2011363636363637</v>
      </c>
      <c r="V54" s="14"/>
      <c r="W54" s="14"/>
      <c r="X54" s="14">
        <f>VLOOKUP(A:A,[3]TDSheet!$A$1:$Y$65536,25,0)</f>
        <v>878</v>
      </c>
      <c r="Y54" s="14">
        <f>VLOOKUP(A:A,[3]TDSheet!$A$1:$R$65536,18,0)</f>
        <v>883.8</v>
      </c>
      <c r="Z54" s="14">
        <f>VLOOKUP(A:A,[4]TDSheet!$A:$D,4,0)</f>
        <v>1262</v>
      </c>
      <c r="AA54" s="14" t="str">
        <f>VLOOKUP(A:A,[3]TDSheet!$A$1:$AA$65536,27,0)</f>
        <v>м400</v>
      </c>
      <c r="AB54" s="14" t="e">
        <f>VLOOKUP(A:A,[3]TDSheet!$A$1:$AB$65536,28,0)</f>
        <v>#N/A</v>
      </c>
      <c r="AC54" s="14">
        <f t="shared" si="12"/>
        <v>560</v>
      </c>
      <c r="AD54" s="14">
        <f t="shared" si="13"/>
        <v>0</v>
      </c>
      <c r="AE54" s="14"/>
      <c r="AF54" s="14"/>
    </row>
    <row r="55" spans="1:32" s="1" customFormat="1" ht="11.1" customHeight="1" outlineLevel="1" x14ac:dyDescent="0.2">
      <c r="A55" s="7" t="s">
        <v>59</v>
      </c>
      <c r="B55" s="7" t="s">
        <v>8</v>
      </c>
      <c r="C55" s="8">
        <v>661</v>
      </c>
      <c r="D55" s="8">
        <v>1102</v>
      </c>
      <c r="E55" s="8">
        <v>773</v>
      </c>
      <c r="F55" s="8">
        <v>565</v>
      </c>
      <c r="G55" s="13">
        <f>VLOOKUP(A:A,[1]TDSheet!$A:$G,7,0)</f>
        <v>0.28000000000000003</v>
      </c>
      <c r="H55" s="13">
        <f>VLOOKUP(A:A,[1]TDSheet!$A:$H,8,0)</f>
        <v>45</v>
      </c>
      <c r="I55" s="14">
        <f>VLOOKUP(A:A,[2]TDSheet!$A:$F,6,0)</f>
        <v>794</v>
      </c>
      <c r="J55" s="14">
        <f t="shared" si="8"/>
        <v>-21</v>
      </c>
      <c r="K55" s="14">
        <f>VLOOKUP(A:A,[1]TDSheet!$A:$L,12,0)</f>
        <v>0</v>
      </c>
      <c r="L55" s="14">
        <f>VLOOKUP(A:A,[1]TDSheet!$A:$M,13,0)</f>
        <v>200</v>
      </c>
      <c r="M55" s="14"/>
      <c r="N55" s="14"/>
      <c r="O55" s="14"/>
      <c r="P55" s="14"/>
      <c r="Q55" s="14"/>
      <c r="R55" s="14">
        <f t="shared" si="9"/>
        <v>154.6</v>
      </c>
      <c r="S55" s="16">
        <v>480</v>
      </c>
      <c r="T55" s="17">
        <f t="shared" si="10"/>
        <v>8.0530401034928847</v>
      </c>
      <c r="U55" s="14">
        <f t="shared" si="11"/>
        <v>4.9482535575679174</v>
      </c>
      <c r="V55" s="14"/>
      <c r="W55" s="14"/>
      <c r="X55" s="14">
        <f>VLOOKUP(A:A,[3]TDSheet!$A$1:$Y$65536,25,0)</f>
        <v>161.80000000000001</v>
      </c>
      <c r="Y55" s="14">
        <f>VLOOKUP(A:A,[3]TDSheet!$A$1:$R$65536,18,0)</f>
        <v>136.4</v>
      </c>
      <c r="Z55" s="14">
        <f>VLOOKUP(A:A,[4]TDSheet!$A:$D,4,0)</f>
        <v>213</v>
      </c>
      <c r="AA55" s="14" t="str">
        <f>VLOOKUP(A:A,[3]TDSheet!$A$1:$AA$65536,27,0)</f>
        <v>яб ак ян</v>
      </c>
      <c r="AB55" s="14" t="e">
        <f>VLOOKUP(A:A,[3]TDSheet!$A$1:$AB$65536,28,0)</f>
        <v>#N/A</v>
      </c>
      <c r="AC55" s="14">
        <f t="shared" si="12"/>
        <v>134.4</v>
      </c>
      <c r="AD55" s="14">
        <f t="shared" si="13"/>
        <v>0</v>
      </c>
      <c r="AE55" s="14"/>
      <c r="AF55" s="14"/>
    </row>
    <row r="56" spans="1:32" s="1" customFormat="1" ht="11.1" customHeight="1" outlineLevel="1" x14ac:dyDescent="0.2">
      <c r="A56" s="7" t="s">
        <v>60</v>
      </c>
      <c r="B56" s="7" t="s">
        <v>8</v>
      </c>
      <c r="C56" s="8">
        <v>1755</v>
      </c>
      <c r="D56" s="8">
        <v>1907</v>
      </c>
      <c r="E56" s="8">
        <v>1966</v>
      </c>
      <c r="F56" s="8">
        <v>1648</v>
      </c>
      <c r="G56" s="13">
        <f>VLOOKUP(A:A,[1]TDSheet!$A:$G,7,0)</f>
        <v>0.28000000000000003</v>
      </c>
      <c r="H56" s="13">
        <f>VLOOKUP(A:A,[1]TDSheet!$A:$H,8,0)</f>
        <v>45</v>
      </c>
      <c r="I56" s="14">
        <f>VLOOKUP(A:A,[2]TDSheet!$A:$F,6,0)</f>
        <v>1972</v>
      </c>
      <c r="J56" s="14">
        <f t="shared" si="8"/>
        <v>-6</v>
      </c>
      <c r="K56" s="14">
        <f>VLOOKUP(A:A,[1]TDSheet!$A:$L,12,0)</f>
        <v>280</v>
      </c>
      <c r="L56" s="14">
        <f>VLOOKUP(A:A,[1]TDSheet!$A:$M,13,0)</f>
        <v>600</v>
      </c>
      <c r="M56" s="14"/>
      <c r="N56" s="14"/>
      <c r="O56" s="14"/>
      <c r="P56" s="14"/>
      <c r="Q56" s="14"/>
      <c r="R56" s="14">
        <f t="shared" si="9"/>
        <v>393.2</v>
      </c>
      <c r="S56" s="16">
        <v>800</v>
      </c>
      <c r="T56" s="17">
        <f t="shared" si="10"/>
        <v>8.4638860630722288</v>
      </c>
      <c r="U56" s="14">
        <f t="shared" si="11"/>
        <v>6.4292980671414037</v>
      </c>
      <c r="V56" s="14"/>
      <c r="W56" s="14"/>
      <c r="X56" s="14">
        <f>VLOOKUP(A:A,[3]TDSheet!$A$1:$Y$65536,25,0)</f>
        <v>399.6</v>
      </c>
      <c r="Y56" s="14">
        <f>VLOOKUP(A:A,[3]TDSheet!$A$1:$R$65536,18,0)</f>
        <v>381.2</v>
      </c>
      <c r="Z56" s="14">
        <f>VLOOKUP(A:A,[4]TDSheet!$A:$D,4,0)</f>
        <v>462</v>
      </c>
      <c r="AA56" s="14" t="e">
        <f>VLOOKUP(A:A,[3]TDSheet!$A$1:$AA$65536,27,0)</f>
        <v>#N/A</v>
      </c>
      <c r="AB56" s="14" t="e">
        <f>VLOOKUP(A:A,[3]TDSheet!$A$1:$AB$65536,28,0)</f>
        <v>#N/A</v>
      </c>
      <c r="AC56" s="14">
        <f t="shared" si="12"/>
        <v>224.00000000000003</v>
      </c>
      <c r="AD56" s="14">
        <f t="shared" si="13"/>
        <v>0</v>
      </c>
      <c r="AE56" s="14"/>
      <c r="AF56" s="14"/>
    </row>
    <row r="57" spans="1:32" s="1" customFormat="1" ht="11.1" customHeight="1" outlineLevel="1" x14ac:dyDescent="0.2">
      <c r="A57" s="7" t="s">
        <v>61</v>
      </c>
      <c r="B57" s="7" t="s">
        <v>8</v>
      </c>
      <c r="C57" s="8">
        <v>789</v>
      </c>
      <c r="D57" s="8">
        <v>898</v>
      </c>
      <c r="E57" s="8">
        <v>792</v>
      </c>
      <c r="F57" s="8">
        <v>613</v>
      </c>
      <c r="G57" s="13">
        <f>VLOOKUP(A:A,[1]TDSheet!$A:$G,7,0)</f>
        <v>0.28000000000000003</v>
      </c>
      <c r="H57" s="13">
        <f>VLOOKUP(A:A,[1]TDSheet!$A:$H,8,0)</f>
        <v>45</v>
      </c>
      <c r="I57" s="14">
        <f>VLOOKUP(A:A,[2]TDSheet!$A:$F,6,0)</f>
        <v>811</v>
      </c>
      <c r="J57" s="14">
        <f t="shared" si="8"/>
        <v>-19</v>
      </c>
      <c r="K57" s="14">
        <f>VLOOKUP(A:A,[1]TDSheet!$A:$L,12,0)</f>
        <v>0</v>
      </c>
      <c r="L57" s="14">
        <f>VLOOKUP(A:A,[1]TDSheet!$A:$M,13,0)</f>
        <v>280</v>
      </c>
      <c r="M57" s="14"/>
      <c r="N57" s="14"/>
      <c r="O57" s="14"/>
      <c r="P57" s="14"/>
      <c r="Q57" s="14"/>
      <c r="R57" s="14">
        <f t="shared" si="9"/>
        <v>158.4</v>
      </c>
      <c r="S57" s="16">
        <v>400</v>
      </c>
      <c r="T57" s="17">
        <f t="shared" si="10"/>
        <v>8.1628787878787872</v>
      </c>
      <c r="U57" s="14">
        <f t="shared" si="11"/>
        <v>5.6376262626262621</v>
      </c>
      <c r="V57" s="14"/>
      <c r="W57" s="14"/>
      <c r="X57" s="14">
        <f>VLOOKUP(A:A,[3]TDSheet!$A$1:$Y$65536,25,0)</f>
        <v>169.2</v>
      </c>
      <c r="Y57" s="14">
        <f>VLOOKUP(A:A,[3]TDSheet!$A$1:$R$65536,18,0)</f>
        <v>145.80000000000001</v>
      </c>
      <c r="Z57" s="14">
        <f>VLOOKUP(A:A,[4]TDSheet!$A:$D,4,0)</f>
        <v>184</v>
      </c>
      <c r="AA57" s="14" t="str">
        <f>VLOOKUP(A:A,[3]TDSheet!$A$1:$AA$65536,27,0)</f>
        <v>яб ак ян</v>
      </c>
      <c r="AB57" s="14" t="e">
        <f>VLOOKUP(A:A,[3]TDSheet!$A$1:$AB$65536,28,0)</f>
        <v>#N/A</v>
      </c>
      <c r="AC57" s="14">
        <f t="shared" si="12"/>
        <v>112.00000000000001</v>
      </c>
      <c r="AD57" s="14">
        <f t="shared" si="13"/>
        <v>0</v>
      </c>
      <c r="AE57" s="14"/>
      <c r="AF57" s="14"/>
    </row>
    <row r="58" spans="1:32" s="1" customFormat="1" ht="11.1" customHeight="1" outlineLevel="1" x14ac:dyDescent="0.2">
      <c r="A58" s="7" t="s">
        <v>62</v>
      </c>
      <c r="B58" s="7" t="s">
        <v>8</v>
      </c>
      <c r="C58" s="8">
        <v>448</v>
      </c>
      <c r="D58" s="8">
        <v>496</v>
      </c>
      <c r="E58" s="8">
        <v>500</v>
      </c>
      <c r="F58" s="8">
        <v>429</v>
      </c>
      <c r="G58" s="13">
        <f>VLOOKUP(A:A,[1]TDSheet!$A:$G,7,0)</f>
        <v>0.84</v>
      </c>
      <c r="H58" s="13">
        <f>VLOOKUP(A:A,[1]TDSheet!$A:$H,8,0)</f>
        <v>45</v>
      </c>
      <c r="I58" s="14">
        <f>VLOOKUP(A:A,[2]TDSheet!$A:$F,6,0)</f>
        <v>507</v>
      </c>
      <c r="J58" s="14">
        <f t="shared" si="8"/>
        <v>-7</v>
      </c>
      <c r="K58" s="14">
        <f>VLOOKUP(A:A,[1]TDSheet!$A:$L,12,0)</f>
        <v>120</v>
      </c>
      <c r="L58" s="14">
        <f>VLOOKUP(A:A,[1]TDSheet!$A:$M,13,0)</f>
        <v>180</v>
      </c>
      <c r="M58" s="14"/>
      <c r="N58" s="14"/>
      <c r="O58" s="14"/>
      <c r="P58" s="14"/>
      <c r="Q58" s="14"/>
      <c r="R58" s="14">
        <f t="shared" si="9"/>
        <v>100</v>
      </c>
      <c r="S58" s="16">
        <v>90</v>
      </c>
      <c r="T58" s="17">
        <f t="shared" si="10"/>
        <v>8.19</v>
      </c>
      <c r="U58" s="14">
        <f t="shared" si="11"/>
        <v>7.29</v>
      </c>
      <c r="V58" s="14"/>
      <c r="W58" s="14"/>
      <c r="X58" s="14">
        <f>VLOOKUP(A:A,[3]TDSheet!$A$1:$Y$65536,25,0)</f>
        <v>113</v>
      </c>
      <c r="Y58" s="14">
        <f>VLOOKUP(A:A,[3]TDSheet!$A$1:$R$65536,18,0)</f>
        <v>105.6</v>
      </c>
      <c r="Z58" s="14">
        <f>VLOOKUP(A:A,[4]TDSheet!$A:$D,4,0)</f>
        <v>106</v>
      </c>
      <c r="AA58" s="14" t="str">
        <f>VLOOKUP(A:A,[3]TDSheet!$A$1:$AA$65536,27,0)</f>
        <v>костик</v>
      </c>
      <c r="AB58" s="14">
        <f>VLOOKUP(A:A,[3]TDSheet!$A$1:$AB$65536,28,0)</f>
        <v>250</v>
      </c>
      <c r="AC58" s="14">
        <f t="shared" si="12"/>
        <v>75.599999999999994</v>
      </c>
      <c r="AD58" s="14">
        <f t="shared" si="13"/>
        <v>0</v>
      </c>
      <c r="AE58" s="14"/>
      <c r="AF58" s="14"/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1217</v>
      </c>
      <c r="D59" s="8">
        <v>1146</v>
      </c>
      <c r="E59" s="8">
        <v>1341</v>
      </c>
      <c r="F59" s="8">
        <v>987</v>
      </c>
      <c r="G59" s="13">
        <f>VLOOKUP(A:A,[1]TDSheet!$A:$G,7,0)</f>
        <v>0.35</v>
      </c>
      <c r="H59" s="13">
        <f>VLOOKUP(A:A,[1]TDSheet!$A:$H,8,0)</f>
        <v>60</v>
      </c>
      <c r="I59" s="14">
        <f>VLOOKUP(A:A,[2]TDSheet!$A:$F,6,0)</f>
        <v>1329</v>
      </c>
      <c r="J59" s="14">
        <f t="shared" si="8"/>
        <v>12</v>
      </c>
      <c r="K59" s="14">
        <f>VLOOKUP(A:A,[1]TDSheet!$A:$L,12,0)</f>
        <v>400</v>
      </c>
      <c r="L59" s="14">
        <f>VLOOKUP(A:A,[1]TDSheet!$A:$M,13,0)</f>
        <v>200</v>
      </c>
      <c r="M59" s="14"/>
      <c r="N59" s="14"/>
      <c r="O59" s="14"/>
      <c r="P59" s="14"/>
      <c r="Q59" s="14"/>
      <c r="R59" s="14">
        <f t="shared" si="9"/>
        <v>268.2</v>
      </c>
      <c r="S59" s="16">
        <v>600</v>
      </c>
      <c r="T59" s="17">
        <f t="shared" si="10"/>
        <v>8.1543624161073822</v>
      </c>
      <c r="U59" s="14">
        <f t="shared" si="11"/>
        <v>5.9172259507829983</v>
      </c>
      <c r="V59" s="14"/>
      <c r="W59" s="14"/>
      <c r="X59" s="14">
        <f>VLOOKUP(A:A,[3]TDSheet!$A$1:$Y$65536,25,0)</f>
        <v>224.2</v>
      </c>
      <c r="Y59" s="14">
        <f>VLOOKUP(A:A,[3]TDSheet!$A$1:$R$65536,18,0)</f>
        <v>253.2</v>
      </c>
      <c r="Z59" s="14">
        <f>VLOOKUP(A:A,[4]TDSheet!$A:$D,4,0)</f>
        <v>286</v>
      </c>
      <c r="AA59" s="14" t="str">
        <f>VLOOKUP(A:A,[3]TDSheet!$A$1:$AA$65536,27,0)</f>
        <v>костик</v>
      </c>
      <c r="AB59" s="14" t="e">
        <f>VLOOKUP(A:A,[3]TDSheet!$A$1:$AB$65536,28,0)</f>
        <v>#N/A</v>
      </c>
      <c r="AC59" s="14">
        <f t="shared" si="12"/>
        <v>210</v>
      </c>
      <c r="AD59" s="14">
        <f t="shared" si="13"/>
        <v>0</v>
      </c>
      <c r="AE59" s="14"/>
      <c r="AF59" s="14"/>
    </row>
    <row r="60" spans="1:32" s="1" customFormat="1" ht="11.1" customHeight="1" outlineLevel="1" x14ac:dyDescent="0.2">
      <c r="A60" s="7" t="s">
        <v>64</v>
      </c>
      <c r="B60" s="7" t="s">
        <v>8</v>
      </c>
      <c r="C60" s="8">
        <v>2082</v>
      </c>
      <c r="D60" s="8">
        <v>1406</v>
      </c>
      <c r="E60" s="19">
        <v>1720</v>
      </c>
      <c r="F60" s="19">
        <v>1698</v>
      </c>
      <c r="G60" s="13">
        <f>VLOOKUP(A:A,[1]TDSheet!$A:$G,7,0)</f>
        <v>0</v>
      </c>
      <c r="H60" s="13">
        <f>VLOOKUP(A:A,[1]TDSheet!$A:$H,8,0)</f>
        <v>45</v>
      </c>
      <c r="I60" s="14">
        <f>VLOOKUP(A:A,[2]TDSheet!$A:$F,6,0)</f>
        <v>1763</v>
      </c>
      <c r="J60" s="14">
        <f t="shared" si="8"/>
        <v>-43</v>
      </c>
      <c r="K60" s="14">
        <f>VLOOKUP(A:A,[1]TDSheet!$A:$L,12,0)</f>
        <v>0</v>
      </c>
      <c r="L60" s="14">
        <f>VLOOKUP(A:A,[1]TDSheet!$A:$M,13,0)</f>
        <v>0</v>
      </c>
      <c r="M60" s="14"/>
      <c r="N60" s="14"/>
      <c r="O60" s="14"/>
      <c r="P60" s="14"/>
      <c r="Q60" s="14"/>
      <c r="R60" s="14">
        <f t="shared" si="9"/>
        <v>344</v>
      </c>
      <c r="S60" s="16"/>
      <c r="T60" s="17">
        <f t="shared" si="10"/>
        <v>4.9360465116279073</v>
      </c>
      <c r="U60" s="14">
        <f t="shared" si="11"/>
        <v>4.9360465116279073</v>
      </c>
      <c r="V60" s="14"/>
      <c r="W60" s="14"/>
      <c r="X60" s="14">
        <f>VLOOKUP(A:A,[3]TDSheet!$A$1:$Y$65536,25,0)</f>
        <v>398</v>
      </c>
      <c r="Y60" s="14">
        <f>VLOOKUP(A:A,[3]TDSheet!$A$1:$R$65536,18,0)</f>
        <v>351.4</v>
      </c>
      <c r="Z60" s="14">
        <f>VLOOKUP(A:A,[4]TDSheet!$A:$D,4,0)</f>
        <v>386</v>
      </c>
      <c r="AA60" s="14" t="str">
        <f>VLOOKUP(A:A,[3]TDSheet!$A$1:$AA$65536,27,0)</f>
        <v>замена</v>
      </c>
      <c r="AB60" s="14" t="e">
        <f>VLOOKUP(A:A,[3]TDSheet!$A$1:$AB$65536,28,0)</f>
        <v>#N/A</v>
      </c>
      <c r="AC60" s="14">
        <f t="shared" si="12"/>
        <v>0</v>
      </c>
      <c r="AD60" s="14">
        <f t="shared" si="13"/>
        <v>0</v>
      </c>
      <c r="AE60" s="14"/>
      <c r="AF60" s="14"/>
    </row>
    <row r="61" spans="1:32" s="1" customFormat="1" ht="11.1" customHeight="1" outlineLevel="1" x14ac:dyDescent="0.2">
      <c r="A61" s="7" t="s">
        <v>65</v>
      </c>
      <c r="B61" s="7" t="s">
        <v>8</v>
      </c>
      <c r="C61" s="8">
        <v>799</v>
      </c>
      <c r="D61" s="8">
        <v>915</v>
      </c>
      <c r="E61" s="8">
        <v>754</v>
      </c>
      <c r="F61" s="8">
        <v>926</v>
      </c>
      <c r="G61" s="13">
        <f>VLOOKUP(A:A,[1]TDSheet!$A:$G,7,0)</f>
        <v>0.3</v>
      </c>
      <c r="H61" s="13" t="e">
        <f>VLOOKUP(A:A,[1]TDSheet!$A:$H,8,0)</f>
        <v>#N/A</v>
      </c>
      <c r="I61" s="14">
        <f>VLOOKUP(A:A,[2]TDSheet!$A:$F,6,0)</f>
        <v>778</v>
      </c>
      <c r="J61" s="14">
        <f t="shared" si="8"/>
        <v>-24</v>
      </c>
      <c r="K61" s="14">
        <f>VLOOKUP(A:A,[1]TDSheet!$A:$L,12,0)</f>
        <v>0</v>
      </c>
      <c r="L61" s="14">
        <f>VLOOKUP(A:A,[1]TDSheet!$A:$M,13,0)</f>
        <v>0</v>
      </c>
      <c r="M61" s="14"/>
      <c r="N61" s="14"/>
      <c r="O61" s="14"/>
      <c r="P61" s="14"/>
      <c r="Q61" s="14"/>
      <c r="R61" s="14">
        <f t="shared" si="9"/>
        <v>150.80000000000001</v>
      </c>
      <c r="S61" s="16">
        <v>280</v>
      </c>
      <c r="T61" s="17">
        <f t="shared" si="10"/>
        <v>7.9973474801061002</v>
      </c>
      <c r="U61" s="14">
        <f t="shared" si="11"/>
        <v>6.1405835543766569</v>
      </c>
      <c r="V61" s="14"/>
      <c r="W61" s="14"/>
      <c r="X61" s="14">
        <f>VLOOKUP(A:A,[3]TDSheet!$A$1:$Y$65536,25,0)</f>
        <v>191.6</v>
      </c>
      <c r="Y61" s="14">
        <f>VLOOKUP(A:A,[3]TDSheet!$A$1:$R$65536,18,0)</f>
        <v>144.80000000000001</v>
      </c>
      <c r="Z61" s="14">
        <f>VLOOKUP(A:A,[4]TDSheet!$A:$D,4,0)</f>
        <v>118</v>
      </c>
      <c r="AA61" s="14" t="str">
        <f>VLOOKUP(A:A,[3]TDSheet!$A$1:$AA$65536,27,0)</f>
        <v>костик</v>
      </c>
      <c r="AB61" s="14" t="e">
        <f>VLOOKUP(A:A,[3]TDSheet!$A$1:$AB$65536,28,0)</f>
        <v>#N/A</v>
      </c>
      <c r="AC61" s="14">
        <f t="shared" si="12"/>
        <v>84</v>
      </c>
      <c r="AD61" s="14">
        <f t="shared" si="13"/>
        <v>0</v>
      </c>
      <c r="AE61" s="14"/>
      <c r="AF61" s="14"/>
    </row>
    <row r="62" spans="1:32" s="1" customFormat="1" ht="11.1" customHeight="1" outlineLevel="1" x14ac:dyDescent="0.2">
      <c r="A62" s="7" t="s">
        <v>66</v>
      </c>
      <c r="B62" s="7" t="s">
        <v>8</v>
      </c>
      <c r="C62" s="8">
        <v>496</v>
      </c>
      <c r="D62" s="8">
        <v>315</v>
      </c>
      <c r="E62" s="8">
        <v>607</v>
      </c>
      <c r="F62" s="8">
        <v>185</v>
      </c>
      <c r="G62" s="13">
        <f>VLOOKUP(A:A,[1]TDSheet!$A:$G,7,0)</f>
        <v>0.38</v>
      </c>
      <c r="H62" s="13" t="e">
        <f>VLOOKUP(A:A,[1]TDSheet!$A:$H,8,0)</f>
        <v>#N/A</v>
      </c>
      <c r="I62" s="14">
        <f>VLOOKUP(A:A,[2]TDSheet!$A:$F,6,0)</f>
        <v>622</v>
      </c>
      <c r="J62" s="14">
        <f t="shared" si="8"/>
        <v>-15</v>
      </c>
      <c r="K62" s="14">
        <f>VLOOKUP(A:A,[1]TDSheet!$A:$L,12,0)</f>
        <v>180</v>
      </c>
      <c r="L62" s="14">
        <f>VLOOKUP(A:A,[1]TDSheet!$A:$M,13,0)</f>
        <v>80</v>
      </c>
      <c r="M62" s="14"/>
      <c r="N62" s="14"/>
      <c r="O62" s="14"/>
      <c r="P62" s="14"/>
      <c r="Q62" s="14">
        <v>480</v>
      </c>
      <c r="R62" s="14">
        <f t="shared" si="9"/>
        <v>121.4</v>
      </c>
      <c r="S62" s="16"/>
      <c r="T62" s="17">
        <f t="shared" si="10"/>
        <v>7.6194398682042834</v>
      </c>
      <c r="U62" s="14">
        <f t="shared" si="11"/>
        <v>3.6655683690280063</v>
      </c>
      <c r="V62" s="14"/>
      <c r="W62" s="14"/>
      <c r="X62" s="14">
        <f>VLOOKUP(A:A,[3]TDSheet!$A$1:$Y$65536,25,0)</f>
        <v>104.6</v>
      </c>
      <c r="Y62" s="14">
        <f>VLOOKUP(A:A,[3]TDSheet!$A$1:$R$65536,18,0)</f>
        <v>90.6</v>
      </c>
      <c r="Z62" s="14">
        <f>VLOOKUP(A:A,[4]TDSheet!$A:$D,4,0)</f>
        <v>196</v>
      </c>
      <c r="AA62" s="14" t="str">
        <f>VLOOKUP(A:A,[3]TDSheet!$A$1:$AA$65536,27,0)</f>
        <v>костик</v>
      </c>
      <c r="AB62" s="14" t="e">
        <f>VLOOKUP(A:A,[3]TDSheet!$A$1:$AB$65536,28,0)</f>
        <v>#N/A</v>
      </c>
      <c r="AC62" s="14">
        <f t="shared" si="12"/>
        <v>0</v>
      </c>
      <c r="AD62" s="14">
        <f t="shared" si="13"/>
        <v>182.4</v>
      </c>
      <c r="AE62" s="14"/>
      <c r="AF62" s="14"/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177</v>
      </c>
      <c r="D63" s="8">
        <v>213</v>
      </c>
      <c r="E63" s="8">
        <v>193</v>
      </c>
      <c r="F63" s="8">
        <v>189</v>
      </c>
      <c r="G63" s="13">
        <f>VLOOKUP(A:A,[1]TDSheet!$A:$G,7,0)</f>
        <v>0.1</v>
      </c>
      <c r="H63" s="13" t="e">
        <f>VLOOKUP(A:A,[1]TDSheet!$A:$H,8,0)</f>
        <v>#N/A</v>
      </c>
      <c r="I63" s="14">
        <f>VLOOKUP(A:A,[2]TDSheet!$A:$F,6,0)</f>
        <v>201</v>
      </c>
      <c r="J63" s="14">
        <f t="shared" si="8"/>
        <v>-8</v>
      </c>
      <c r="K63" s="14">
        <f>VLOOKUP(A:A,[1]TDSheet!$A:$L,12,0)</f>
        <v>0</v>
      </c>
      <c r="L63" s="14">
        <f>VLOOKUP(A:A,[1]TDSheet!$A:$M,13,0)</f>
        <v>40</v>
      </c>
      <c r="M63" s="14"/>
      <c r="N63" s="14"/>
      <c r="O63" s="14"/>
      <c r="P63" s="14"/>
      <c r="Q63" s="14"/>
      <c r="R63" s="14">
        <f t="shared" si="9"/>
        <v>38.6</v>
      </c>
      <c r="S63" s="16">
        <v>80</v>
      </c>
      <c r="T63" s="17">
        <f t="shared" si="10"/>
        <v>8.0051813471502591</v>
      </c>
      <c r="U63" s="14">
        <f t="shared" si="11"/>
        <v>5.9326424870466319</v>
      </c>
      <c r="V63" s="14"/>
      <c r="W63" s="14"/>
      <c r="X63" s="14">
        <f>VLOOKUP(A:A,[3]TDSheet!$A$1:$Y$65536,25,0)</f>
        <v>48</v>
      </c>
      <c r="Y63" s="14">
        <f>VLOOKUP(A:A,[3]TDSheet!$A$1:$R$65536,18,0)</f>
        <v>36.4</v>
      </c>
      <c r="Z63" s="14">
        <f>VLOOKUP(A:A,[4]TDSheet!$A:$D,4,0)</f>
        <v>43</v>
      </c>
      <c r="AA63" s="14" t="e">
        <f>VLOOKUP(A:A,[3]TDSheet!$A$1:$AA$65536,27,0)</f>
        <v>#N/A</v>
      </c>
      <c r="AB63" s="14" t="e">
        <f>VLOOKUP(A:A,[3]TDSheet!$A$1:$AB$65536,28,0)</f>
        <v>#N/A</v>
      </c>
      <c r="AC63" s="14">
        <f t="shared" si="12"/>
        <v>8</v>
      </c>
      <c r="AD63" s="14">
        <f t="shared" si="13"/>
        <v>0</v>
      </c>
      <c r="AE63" s="14"/>
      <c r="AF63" s="14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397</v>
      </c>
      <c r="D64" s="8">
        <v>502</v>
      </c>
      <c r="E64" s="8">
        <v>466</v>
      </c>
      <c r="F64" s="8">
        <v>416</v>
      </c>
      <c r="G64" s="13">
        <f>VLOOKUP(A:A,[1]TDSheet!$A:$G,7,0)</f>
        <v>0.1</v>
      </c>
      <c r="H64" s="13" t="e">
        <f>VLOOKUP(A:A,[1]TDSheet!$A:$H,8,0)</f>
        <v>#N/A</v>
      </c>
      <c r="I64" s="14">
        <f>VLOOKUP(A:A,[2]TDSheet!$A:$F,6,0)</f>
        <v>483</v>
      </c>
      <c r="J64" s="14">
        <f t="shared" si="8"/>
        <v>-17</v>
      </c>
      <c r="K64" s="14">
        <f>VLOOKUP(A:A,[1]TDSheet!$A:$L,12,0)</f>
        <v>40</v>
      </c>
      <c r="L64" s="14">
        <f>VLOOKUP(A:A,[1]TDSheet!$A:$M,13,0)</f>
        <v>80</v>
      </c>
      <c r="M64" s="14"/>
      <c r="N64" s="14"/>
      <c r="O64" s="14"/>
      <c r="P64" s="14"/>
      <c r="Q64" s="14"/>
      <c r="R64" s="14">
        <f t="shared" si="9"/>
        <v>93.2</v>
      </c>
      <c r="S64" s="16">
        <v>200</v>
      </c>
      <c r="T64" s="17">
        <f t="shared" si="10"/>
        <v>7.8969957081545061</v>
      </c>
      <c r="U64" s="14">
        <f t="shared" si="11"/>
        <v>5.7510729613733904</v>
      </c>
      <c r="V64" s="14"/>
      <c r="W64" s="14"/>
      <c r="X64" s="14">
        <f>VLOOKUP(A:A,[3]TDSheet!$A$1:$Y$65536,25,0)</f>
        <v>110.2</v>
      </c>
      <c r="Y64" s="14">
        <f>VLOOKUP(A:A,[3]TDSheet!$A$1:$R$65536,18,0)</f>
        <v>87.2</v>
      </c>
      <c r="Z64" s="14">
        <f>VLOOKUP(A:A,[4]TDSheet!$A:$D,4,0)</f>
        <v>113</v>
      </c>
      <c r="AA64" s="14" t="str">
        <f>VLOOKUP(A:A,[3]TDSheet!$A$1:$AA$65536,27,0)</f>
        <v>костик</v>
      </c>
      <c r="AB64" s="14" t="e">
        <f>VLOOKUP(A:A,[3]TDSheet!$A$1:$AB$65536,28,0)</f>
        <v>#N/A</v>
      </c>
      <c r="AC64" s="14">
        <f t="shared" si="12"/>
        <v>20</v>
      </c>
      <c r="AD64" s="14">
        <f t="shared" si="13"/>
        <v>0</v>
      </c>
      <c r="AE64" s="14"/>
      <c r="AF64" s="14"/>
    </row>
    <row r="65" spans="1:32" s="1" customFormat="1" ht="11.1" customHeight="1" outlineLevel="1" x14ac:dyDescent="0.2">
      <c r="A65" s="7" t="s">
        <v>69</v>
      </c>
      <c r="B65" s="7" t="s">
        <v>8</v>
      </c>
      <c r="C65" s="8">
        <v>1694</v>
      </c>
      <c r="D65" s="8">
        <v>1635</v>
      </c>
      <c r="E65" s="8">
        <v>1905</v>
      </c>
      <c r="F65" s="8">
        <v>1394</v>
      </c>
      <c r="G65" s="13">
        <f>VLOOKUP(A:A,[1]TDSheet!$A:$G,7,0)</f>
        <v>0.1</v>
      </c>
      <c r="H65" s="13">
        <f>VLOOKUP(A:A,[1]TDSheet!$A:$H,8,0)</f>
        <v>60</v>
      </c>
      <c r="I65" s="14">
        <f>VLOOKUP(A:A,[2]TDSheet!$A:$F,6,0)</f>
        <v>1910</v>
      </c>
      <c r="J65" s="14">
        <f t="shared" si="8"/>
        <v>-5</v>
      </c>
      <c r="K65" s="14">
        <f>VLOOKUP(A:A,[1]TDSheet!$A:$L,12,0)</f>
        <v>280</v>
      </c>
      <c r="L65" s="14">
        <f>VLOOKUP(A:A,[1]TDSheet!$A:$M,13,0)</f>
        <v>280</v>
      </c>
      <c r="M65" s="14"/>
      <c r="N65" s="14"/>
      <c r="O65" s="14"/>
      <c r="P65" s="14"/>
      <c r="Q65" s="14"/>
      <c r="R65" s="14">
        <f t="shared" si="9"/>
        <v>381</v>
      </c>
      <c r="S65" s="16">
        <v>1000</v>
      </c>
      <c r="T65" s="17">
        <f t="shared" si="10"/>
        <v>7.7532808398950133</v>
      </c>
      <c r="U65" s="14">
        <f t="shared" si="11"/>
        <v>5.1286089238845145</v>
      </c>
      <c r="V65" s="14"/>
      <c r="W65" s="14"/>
      <c r="X65" s="14">
        <f>VLOOKUP(A:A,[3]TDSheet!$A$1:$Y$65536,25,0)</f>
        <v>382.6</v>
      </c>
      <c r="Y65" s="14">
        <f>VLOOKUP(A:A,[3]TDSheet!$A$1:$R$65536,18,0)</f>
        <v>348.6</v>
      </c>
      <c r="Z65" s="14">
        <f>VLOOKUP(A:A,[4]TDSheet!$A:$D,4,0)</f>
        <v>554</v>
      </c>
      <c r="AA65" s="14" t="str">
        <f>VLOOKUP(A:A,[3]TDSheet!$A$1:$AA$65536,27,0)</f>
        <v>костик</v>
      </c>
      <c r="AB65" s="14" t="e">
        <f>VLOOKUP(A:A,[3]TDSheet!$A$1:$AB$65536,28,0)</f>
        <v>#N/A</v>
      </c>
      <c r="AC65" s="14">
        <f t="shared" si="12"/>
        <v>100</v>
      </c>
      <c r="AD65" s="14">
        <f t="shared" si="13"/>
        <v>0</v>
      </c>
      <c r="AE65" s="14"/>
      <c r="AF65" s="14"/>
    </row>
    <row r="66" spans="1:32" s="1" customFormat="1" ht="11.1" customHeight="1" outlineLevel="1" x14ac:dyDescent="0.2">
      <c r="A66" s="7" t="s">
        <v>70</v>
      </c>
      <c r="B66" s="7" t="s">
        <v>8</v>
      </c>
      <c r="C66" s="8">
        <v>1915</v>
      </c>
      <c r="D66" s="8">
        <v>1316</v>
      </c>
      <c r="E66" s="8">
        <v>1672</v>
      </c>
      <c r="F66" s="8">
        <v>1528</v>
      </c>
      <c r="G66" s="13">
        <f>VLOOKUP(A:A,[1]TDSheet!$A:$G,7,0)</f>
        <v>0.1</v>
      </c>
      <c r="H66" s="13">
        <f>VLOOKUP(A:A,[1]TDSheet!$A:$H,8,0)</f>
        <v>60</v>
      </c>
      <c r="I66" s="14">
        <f>VLOOKUP(A:A,[2]TDSheet!$A:$F,6,0)</f>
        <v>1693</v>
      </c>
      <c r="J66" s="14">
        <f t="shared" si="8"/>
        <v>-21</v>
      </c>
      <c r="K66" s="14">
        <f>VLOOKUP(A:A,[1]TDSheet!$A:$L,12,0)</f>
        <v>140</v>
      </c>
      <c r="L66" s="14">
        <f>VLOOKUP(A:A,[1]TDSheet!$A:$M,13,0)</f>
        <v>420</v>
      </c>
      <c r="M66" s="14"/>
      <c r="N66" s="14"/>
      <c r="O66" s="14"/>
      <c r="P66" s="14"/>
      <c r="Q66" s="14"/>
      <c r="R66" s="14">
        <f t="shared" si="9"/>
        <v>334.4</v>
      </c>
      <c r="S66" s="16">
        <v>560</v>
      </c>
      <c r="T66" s="17">
        <f t="shared" si="10"/>
        <v>7.9186602870813401</v>
      </c>
      <c r="U66" s="14">
        <f t="shared" si="11"/>
        <v>6.2440191387559816</v>
      </c>
      <c r="V66" s="14"/>
      <c r="W66" s="14"/>
      <c r="X66" s="14">
        <f>VLOOKUP(A:A,[3]TDSheet!$A$1:$Y$65536,25,0)</f>
        <v>378.2</v>
      </c>
      <c r="Y66" s="14">
        <f>VLOOKUP(A:A,[3]TDSheet!$A$1:$R$65536,18,0)</f>
        <v>322.8</v>
      </c>
      <c r="Z66" s="14">
        <f>VLOOKUP(A:A,[4]TDSheet!$A:$D,4,0)</f>
        <v>356</v>
      </c>
      <c r="AA66" s="14" t="str">
        <f>VLOOKUP(A:A,[3]TDSheet!$A$1:$AA$65536,27,0)</f>
        <v>костик</v>
      </c>
      <c r="AB66" s="14" t="e">
        <f>VLOOKUP(A:A,[3]TDSheet!$A$1:$AB$65536,28,0)</f>
        <v>#N/A</v>
      </c>
      <c r="AC66" s="14">
        <f t="shared" si="12"/>
        <v>56</v>
      </c>
      <c r="AD66" s="14">
        <f t="shared" si="13"/>
        <v>0</v>
      </c>
      <c r="AE66" s="14"/>
      <c r="AF66" s="14"/>
    </row>
    <row r="67" spans="1:32" s="1" customFormat="1" ht="11.1" customHeight="1" outlineLevel="1" x14ac:dyDescent="0.2">
      <c r="A67" s="7" t="s">
        <v>71</v>
      </c>
      <c r="B67" s="7" t="s">
        <v>9</v>
      </c>
      <c r="C67" s="8">
        <v>134.11199999999999</v>
      </c>
      <c r="D67" s="8">
        <v>398.15199999999999</v>
      </c>
      <c r="E67" s="8">
        <v>218.03899999999999</v>
      </c>
      <c r="F67" s="8">
        <v>314.22500000000002</v>
      </c>
      <c r="G67" s="13">
        <f>VLOOKUP(A:A,[1]TDSheet!$A:$G,7,0)</f>
        <v>1</v>
      </c>
      <c r="H67" s="13" t="e">
        <f>VLOOKUP(A:A,[1]TDSheet!$A:$H,8,0)</f>
        <v>#N/A</v>
      </c>
      <c r="I67" s="14">
        <f>VLOOKUP(A:A,[2]TDSheet!$A:$F,6,0)</f>
        <v>203</v>
      </c>
      <c r="J67" s="14">
        <f t="shared" si="8"/>
        <v>15.038999999999987</v>
      </c>
      <c r="K67" s="14">
        <f>VLOOKUP(A:A,[1]TDSheet!$A:$L,12,0)</f>
        <v>0</v>
      </c>
      <c r="L67" s="14">
        <f>VLOOKUP(A:A,[1]TDSheet!$A:$M,13,0)</f>
        <v>0</v>
      </c>
      <c r="M67" s="14"/>
      <c r="N67" s="14"/>
      <c r="O67" s="14"/>
      <c r="P67" s="14"/>
      <c r="Q67" s="14"/>
      <c r="R67" s="14">
        <f t="shared" si="9"/>
        <v>43.607799999999997</v>
      </c>
      <c r="S67" s="16">
        <v>40</v>
      </c>
      <c r="T67" s="17">
        <f t="shared" si="10"/>
        <v>8.1229734130132698</v>
      </c>
      <c r="U67" s="14">
        <f t="shared" si="11"/>
        <v>7.2057063185943813</v>
      </c>
      <c r="V67" s="14"/>
      <c r="W67" s="14"/>
      <c r="X67" s="14">
        <f>VLOOKUP(A:A,[3]TDSheet!$A$1:$Y$65536,25,0)</f>
        <v>47.501199999999997</v>
      </c>
      <c r="Y67" s="14">
        <f>VLOOKUP(A:A,[3]TDSheet!$A$1:$R$65536,18,0)</f>
        <v>43.237000000000002</v>
      </c>
      <c r="Z67" s="14">
        <f>VLOOKUP(A:A,[4]TDSheet!$A:$D,4,0)</f>
        <v>32.156999999999996</v>
      </c>
      <c r="AA67" s="14" t="str">
        <f>VLOOKUP(A:A,[3]TDSheet!$A$1:$AA$65536,27,0)</f>
        <v>увел</v>
      </c>
      <c r="AB67" s="14" t="e">
        <f>VLOOKUP(A:A,[3]TDSheet!$A$1:$AB$65536,28,0)</f>
        <v>#N/A</v>
      </c>
      <c r="AC67" s="14">
        <f t="shared" si="12"/>
        <v>40</v>
      </c>
      <c r="AD67" s="14">
        <f t="shared" si="13"/>
        <v>0</v>
      </c>
      <c r="AE67" s="14"/>
      <c r="AF67" s="14"/>
    </row>
    <row r="68" spans="1:32" s="1" customFormat="1" ht="11.1" customHeight="1" outlineLevel="1" x14ac:dyDescent="0.2">
      <c r="A68" s="7" t="s">
        <v>72</v>
      </c>
      <c r="B68" s="7" t="s">
        <v>8</v>
      </c>
      <c r="C68" s="8">
        <v>413</v>
      </c>
      <c r="D68" s="8">
        <v>676</v>
      </c>
      <c r="E68" s="8">
        <v>544</v>
      </c>
      <c r="F68" s="8">
        <v>534</v>
      </c>
      <c r="G68" s="13">
        <f>VLOOKUP(A:A,[1]TDSheet!$A:$G,7,0)</f>
        <v>0.4</v>
      </c>
      <c r="H68" s="13" t="e">
        <f>VLOOKUP(A:A,[1]TDSheet!$A:$H,8,0)</f>
        <v>#N/A</v>
      </c>
      <c r="I68" s="14">
        <f>VLOOKUP(A:A,[2]TDSheet!$A:$F,6,0)</f>
        <v>543</v>
      </c>
      <c r="J68" s="14">
        <f t="shared" si="8"/>
        <v>1</v>
      </c>
      <c r="K68" s="14">
        <f>VLOOKUP(A:A,[1]TDSheet!$A:$L,12,0)</f>
        <v>0</v>
      </c>
      <c r="L68" s="14">
        <f>VLOOKUP(A:A,[1]TDSheet!$A:$M,13,0)</f>
        <v>120</v>
      </c>
      <c r="M68" s="14"/>
      <c r="N68" s="14"/>
      <c r="O68" s="14"/>
      <c r="P68" s="14"/>
      <c r="Q68" s="14"/>
      <c r="R68" s="14">
        <f t="shared" si="9"/>
        <v>108.8</v>
      </c>
      <c r="S68" s="16">
        <v>240</v>
      </c>
      <c r="T68" s="17">
        <f t="shared" si="10"/>
        <v>8.2169117647058822</v>
      </c>
      <c r="U68" s="14">
        <f t="shared" si="11"/>
        <v>6.0110294117647056</v>
      </c>
      <c r="V68" s="14"/>
      <c r="W68" s="14"/>
      <c r="X68" s="14">
        <f>VLOOKUP(A:A,[3]TDSheet!$A$1:$Y$65536,25,0)</f>
        <v>102.6</v>
      </c>
      <c r="Y68" s="14">
        <f>VLOOKUP(A:A,[3]TDSheet!$A$1:$R$65536,18,0)</f>
        <v>106.4</v>
      </c>
      <c r="Z68" s="14">
        <f>VLOOKUP(A:A,[4]TDSheet!$A:$D,4,0)</f>
        <v>78</v>
      </c>
      <c r="AA68" s="14" t="str">
        <f>VLOOKUP(A:A,[3]TDSheet!$A$1:$AA$65536,27,0)</f>
        <v>костик</v>
      </c>
      <c r="AB68" s="14" t="e">
        <f>VLOOKUP(A:A,[3]TDSheet!$A$1:$AB$65536,28,0)</f>
        <v>#N/A</v>
      </c>
      <c r="AC68" s="14">
        <f t="shared" si="12"/>
        <v>96</v>
      </c>
      <c r="AD68" s="14">
        <f t="shared" si="13"/>
        <v>0</v>
      </c>
      <c r="AE68" s="14"/>
      <c r="AF68" s="14"/>
    </row>
    <row r="69" spans="1:32" s="1" customFormat="1" ht="11.1" customHeight="1" outlineLevel="1" x14ac:dyDescent="0.2">
      <c r="A69" s="7" t="s">
        <v>73</v>
      </c>
      <c r="B69" s="7" t="s">
        <v>8</v>
      </c>
      <c r="C69" s="8">
        <v>112</v>
      </c>
      <c r="D69" s="8">
        <v>83</v>
      </c>
      <c r="E69" s="8">
        <v>102</v>
      </c>
      <c r="F69" s="8">
        <v>93</v>
      </c>
      <c r="G69" s="13">
        <v>0</v>
      </c>
      <c r="H69" s="13" t="e">
        <f>VLOOKUP(A:A,[1]TDSheet!$A:$H,8,0)</f>
        <v>#N/A</v>
      </c>
      <c r="I69" s="14">
        <f>VLOOKUP(A:A,[2]TDSheet!$A:$F,6,0)</f>
        <v>102</v>
      </c>
      <c r="J69" s="14">
        <f t="shared" si="8"/>
        <v>0</v>
      </c>
      <c r="K69" s="14">
        <f>VLOOKUP(A:A,[1]TDSheet!$A:$L,12,0)</f>
        <v>0</v>
      </c>
      <c r="L69" s="14">
        <f>VLOOKUP(A:A,[1]TDSheet!$A:$M,13,0)</f>
        <v>40</v>
      </c>
      <c r="M69" s="14"/>
      <c r="N69" s="14"/>
      <c r="O69" s="14"/>
      <c r="P69" s="14"/>
      <c r="Q69" s="14"/>
      <c r="R69" s="14">
        <f t="shared" si="9"/>
        <v>20.399999999999999</v>
      </c>
      <c r="S69" s="16"/>
      <c r="T69" s="17">
        <f t="shared" si="10"/>
        <v>6.5196078431372557</v>
      </c>
      <c r="U69" s="14">
        <f t="shared" si="11"/>
        <v>6.5196078431372557</v>
      </c>
      <c r="V69" s="14"/>
      <c r="W69" s="14"/>
      <c r="X69" s="14">
        <f>VLOOKUP(A:A,[3]TDSheet!$A$1:$Y$65536,25,0)</f>
        <v>24.4</v>
      </c>
      <c r="Y69" s="14">
        <f>VLOOKUP(A:A,[3]TDSheet!$A$1:$R$65536,18,0)</f>
        <v>21</v>
      </c>
      <c r="Z69" s="14">
        <f>VLOOKUP(A:A,[4]TDSheet!$A:$D,4,0)</f>
        <v>33</v>
      </c>
      <c r="AA69" s="14" t="s">
        <v>126</v>
      </c>
      <c r="AB69" s="14" t="e">
        <f>VLOOKUP(A:A,[3]TDSheet!$A$1:$AB$65536,28,0)</f>
        <v>#N/A</v>
      </c>
      <c r="AC69" s="14">
        <f t="shared" si="12"/>
        <v>0</v>
      </c>
      <c r="AD69" s="14">
        <f t="shared" si="13"/>
        <v>0</v>
      </c>
      <c r="AE69" s="14"/>
      <c r="AF69" s="14"/>
    </row>
    <row r="70" spans="1:32" s="1" customFormat="1" ht="11.1" customHeight="1" outlineLevel="1" x14ac:dyDescent="0.2">
      <c r="A70" s="7" t="s">
        <v>74</v>
      </c>
      <c r="B70" s="7" t="s">
        <v>8</v>
      </c>
      <c r="C70" s="8">
        <v>5949</v>
      </c>
      <c r="D70" s="8">
        <v>7169</v>
      </c>
      <c r="E70" s="8">
        <v>6863</v>
      </c>
      <c r="F70" s="8">
        <v>5945</v>
      </c>
      <c r="G70" s="13">
        <f>VLOOKUP(A:A,[1]TDSheet!$A:$G,7,0)</f>
        <v>0.35</v>
      </c>
      <c r="H70" s="13">
        <f>VLOOKUP(A:A,[1]TDSheet!$A:$H,8,0)</f>
        <v>45</v>
      </c>
      <c r="I70" s="14">
        <f>VLOOKUP(A:A,[2]TDSheet!$A:$F,6,0)</f>
        <v>7069</v>
      </c>
      <c r="J70" s="14">
        <f t="shared" si="8"/>
        <v>-206</v>
      </c>
      <c r="K70" s="14">
        <f>VLOOKUP(A:A,[1]TDSheet!$A:$L,12,0)</f>
        <v>1000</v>
      </c>
      <c r="L70" s="14">
        <f>VLOOKUP(A:A,[1]TDSheet!$A:$M,13,0)</f>
        <v>1200</v>
      </c>
      <c r="M70" s="14"/>
      <c r="N70" s="14"/>
      <c r="O70" s="14"/>
      <c r="P70" s="14"/>
      <c r="Q70" s="14"/>
      <c r="R70" s="14">
        <f t="shared" si="9"/>
        <v>1372.6</v>
      </c>
      <c r="S70" s="16">
        <v>3200</v>
      </c>
      <c r="T70" s="17">
        <f t="shared" si="10"/>
        <v>8.2653358589538115</v>
      </c>
      <c r="U70" s="14">
        <f t="shared" si="11"/>
        <v>5.9339938802273062</v>
      </c>
      <c r="V70" s="14"/>
      <c r="W70" s="14"/>
      <c r="X70" s="14">
        <f>VLOOKUP(A:A,[3]TDSheet!$A$1:$Y$65536,25,0)</f>
        <v>1427</v>
      </c>
      <c r="Y70" s="14">
        <f>VLOOKUP(A:A,[3]TDSheet!$A$1:$R$65536,18,0)</f>
        <v>1368.6</v>
      </c>
      <c r="Z70" s="14">
        <f>VLOOKUP(A:A,[4]TDSheet!$A:$D,4,0)</f>
        <v>1936</v>
      </c>
      <c r="AA70" s="14" t="str">
        <f>VLOOKUP(A:A,[3]TDSheet!$A$1:$AA$65536,27,0)</f>
        <v>м800</v>
      </c>
      <c r="AB70" s="14" t="e">
        <f>VLOOKUP(A:A,[3]TDSheet!$A$1:$AB$65536,28,0)</f>
        <v>#N/A</v>
      </c>
      <c r="AC70" s="14">
        <f t="shared" si="12"/>
        <v>1120</v>
      </c>
      <c r="AD70" s="14">
        <f t="shared" si="13"/>
        <v>0</v>
      </c>
      <c r="AE70" s="14"/>
      <c r="AF70" s="14"/>
    </row>
    <row r="71" spans="1:32" s="1" customFormat="1" ht="11.1" customHeight="1" outlineLevel="1" x14ac:dyDescent="0.2">
      <c r="A71" s="7" t="s">
        <v>75</v>
      </c>
      <c r="B71" s="7" t="s">
        <v>8</v>
      </c>
      <c r="C71" s="8">
        <v>3352</v>
      </c>
      <c r="D71" s="8">
        <v>3098</v>
      </c>
      <c r="E71" s="8">
        <v>3278</v>
      </c>
      <c r="F71" s="8">
        <v>3070</v>
      </c>
      <c r="G71" s="13">
        <f>VLOOKUP(A:A,[1]TDSheet!$A:$G,7,0)</f>
        <v>0.35</v>
      </c>
      <c r="H71" s="13" t="e">
        <f>VLOOKUP(A:A,[1]TDSheet!$A:$H,8,0)</f>
        <v>#N/A</v>
      </c>
      <c r="I71" s="14">
        <f>VLOOKUP(A:A,[2]TDSheet!$A:$F,6,0)</f>
        <v>3301</v>
      </c>
      <c r="J71" s="14">
        <f t="shared" ref="J71:J99" si="14">E71-I71</f>
        <v>-23</v>
      </c>
      <c r="K71" s="14">
        <f>VLOOKUP(A:A,[1]TDSheet!$A:$L,12,0)</f>
        <v>0</v>
      </c>
      <c r="L71" s="14">
        <f>VLOOKUP(A:A,[1]TDSheet!$A:$M,13,0)</f>
        <v>800</v>
      </c>
      <c r="M71" s="14"/>
      <c r="N71" s="14"/>
      <c r="O71" s="14"/>
      <c r="P71" s="14"/>
      <c r="Q71" s="14"/>
      <c r="R71" s="14">
        <f t="shared" ref="R71:R99" si="15">E71/5</f>
        <v>655.6</v>
      </c>
      <c r="S71" s="16">
        <v>2400</v>
      </c>
      <c r="T71" s="17">
        <f t="shared" ref="T71:T99" si="16">(S71+Q71+L71+K71+F71)/R71</f>
        <v>9.5637583892617446</v>
      </c>
      <c r="U71" s="14">
        <f t="shared" ref="U71:U99" si="17">(F71+K71+L71)/R71</f>
        <v>5.9029896278218423</v>
      </c>
      <c r="V71" s="14"/>
      <c r="W71" s="14"/>
      <c r="X71" s="14">
        <f>VLOOKUP(A:A,[3]TDSheet!$A$1:$Y$65536,25,0)</f>
        <v>702.4</v>
      </c>
      <c r="Y71" s="14">
        <f>VLOOKUP(A:A,[3]TDSheet!$A$1:$R$65536,18,0)</f>
        <v>612.4</v>
      </c>
      <c r="Z71" s="14">
        <f>VLOOKUP(A:A,[4]TDSheet!$A:$D,4,0)</f>
        <v>838</v>
      </c>
      <c r="AA71" s="14" t="e">
        <f>VLOOKUP(A:A,[3]TDSheet!$A$1:$AA$65536,27,0)</f>
        <v>#N/A</v>
      </c>
      <c r="AB71" s="14" t="e">
        <f>VLOOKUP(A:A,[3]TDSheet!$A$1:$AB$65536,28,0)</f>
        <v>#N/A</v>
      </c>
      <c r="AC71" s="14">
        <f t="shared" ref="AC71:AC99" si="18">S71*G71</f>
        <v>840</v>
      </c>
      <c r="AD71" s="14">
        <f t="shared" ref="AD71:AD99" si="19">Q71*G71</f>
        <v>0</v>
      </c>
      <c r="AE71" s="14"/>
      <c r="AF71" s="14"/>
    </row>
    <row r="72" spans="1:32" s="1" customFormat="1" ht="11.1" customHeight="1" outlineLevel="1" x14ac:dyDescent="0.2">
      <c r="A72" s="7" t="s">
        <v>76</v>
      </c>
      <c r="B72" s="7" t="s">
        <v>9</v>
      </c>
      <c r="C72" s="8">
        <v>91.957999999999998</v>
      </c>
      <c r="D72" s="8">
        <v>21.265000000000001</v>
      </c>
      <c r="E72" s="8">
        <v>55.494999999999997</v>
      </c>
      <c r="F72" s="8">
        <v>56.685000000000002</v>
      </c>
      <c r="G72" s="13">
        <f>VLOOKUP(A:A,[1]TDSheet!$A:$G,7,0)</f>
        <v>1</v>
      </c>
      <c r="H72" s="13" t="e">
        <f>VLOOKUP(A:A,[1]TDSheet!$A:$H,8,0)</f>
        <v>#N/A</v>
      </c>
      <c r="I72" s="14">
        <f>VLOOKUP(A:A,[2]TDSheet!$A:$F,6,0)</f>
        <v>51</v>
      </c>
      <c r="J72" s="14">
        <f t="shared" si="14"/>
        <v>4.4949999999999974</v>
      </c>
      <c r="K72" s="14">
        <f>VLOOKUP(A:A,[1]TDSheet!$A:$L,12,0)</f>
        <v>0</v>
      </c>
      <c r="L72" s="14">
        <f>VLOOKUP(A:A,[1]TDSheet!$A:$M,13,0)</f>
        <v>10</v>
      </c>
      <c r="M72" s="14"/>
      <c r="N72" s="14"/>
      <c r="O72" s="14"/>
      <c r="P72" s="14"/>
      <c r="Q72" s="14"/>
      <c r="R72" s="14">
        <f t="shared" si="15"/>
        <v>11.099</v>
      </c>
      <c r="S72" s="16">
        <v>20</v>
      </c>
      <c r="T72" s="17">
        <f t="shared" si="16"/>
        <v>7.810163077754753</v>
      </c>
      <c r="U72" s="14">
        <f t="shared" si="17"/>
        <v>6.0081989368411568</v>
      </c>
      <c r="V72" s="14"/>
      <c r="W72" s="14"/>
      <c r="X72" s="14">
        <f>VLOOKUP(A:A,[3]TDSheet!$A$1:$Y$65536,25,0)</f>
        <v>13.8276</v>
      </c>
      <c r="Y72" s="14">
        <f>VLOOKUP(A:A,[3]TDSheet!$A$1:$R$65536,18,0)</f>
        <v>11.142799999999999</v>
      </c>
      <c r="Z72" s="14">
        <f>VLOOKUP(A:A,[4]TDSheet!$A:$D,4,0)</f>
        <v>13.582000000000001</v>
      </c>
      <c r="AA72" s="14" t="str">
        <f>VLOOKUP(A:A,[3]TDSheet!$A$1:$AA$65536,27,0)</f>
        <v>костик</v>
      </c>
      <c r="AB72" s="14" t="e">
        <f>VLOOKUP(A:A,[3]TDSheet!$A$1:$AB$65536,28,0)</f>
        <v>#N/A</v>
      </c>
      <c r="AC72" s="14">
        <f t="shared" si="18"/>
        <v>20</v>
      </c>
      <c r="AD72" s="14">
        <f t="shared" si="19"/>
        <v>0</v>
      </c>
      <c r="AE72" s="14"/>
      <c r="AF72" s="14"/>
    </row>
    <row r="73" spans="1:32" s="1" customFormat="1" ht="11.1" customHeight="1" outlineLevel="1" x14ac:dyDescent="0.2">
      <c r="A73" s="7" t="s">
        <v>77</v>
      </c>
      <c r="B73" s="7" t="s">
        <v>9</v>
      </c>
      <c r="C73" s="8">
        <v>367.83600000000001</v>
      </c>
      <c r="D73" s="8">
        <v>797.495</v>
      </c>
      <c r="E73" s="8">
        <v>490.63200000000001</v>
      </c>
      <c r="F73" s="8">
        <v>483.697</v>
      </c>
      <c r="G73" s="13">
        <f>VLOOKUP(A:A,[1]TDSheet!$A:$G,7,0)</f>
        <v>1</v>
      </c>
      <c r="H73" s="13">
        <f>VLOOKUP(A:A,[1]TDSheet!$A:$H,8,0)</f>
        <v>45</v>
      </c>
      <c r="I73" s="14">
        <f>VLOOKUP(A:A,[2]TDSheet!$A:$F,6,0)</f>
        <v>505.5</v>
      </c>
      <c r="J73" s="14">
        <f t="shared" si="14"/>
        <v>-14.867999999999995</v>
      </c>
      <c r="K73" s="14">
        <f>VLOOKUP(A:A,[1]TDSheet!$A:$L,12,0)</f>
        <v>80</v>
      </c>
      <c r="L73" s="14">
        <f>VLOOKUP(A:A,[1]TDSheet!$A:$M,13,0)</f>
        <v>120</v>
      </c>
      <c r="M73" s="14"/>
      <c r="N73" s="14"/>
      <c r="O73" s="14"/>
      <c r="P73" s="14"/>
      <c r="Q73" s="14"/>
      <c r="R73" s="14">
        <f t="shared" si="15"/>
        <v>98.126400000000004</v>
      </c>
      <c r="S73" s="16">
        <v>100</v>
      </c>
      <c r="T73" s="17">
        <f t="shared" si="16"/>
        <v>7.9866070700647329</v>
      </c>
      <c r="U73" s="14">
        <f t="shared" si="17"/>
        <v>6.9675133297461231</v>
      </c>
      <c r="V73" s="14"/>
      <c r="W73" s="14"/>
      <c r="X73" s="14">
        <f>VLOOKUP(A:A,[3]TDSheet!$A$1:$Y$65536,25,0)</f>
        <v>104.18040000000001</v>
      </c>
      <c r="Y73" s="14">
        <f>VLOOKUP(A:A,[3]TDSheet!$A$1:$R$65536,18,0)</f>
        <v>108.43879999999999</v>
      </c>
      <c r="Z73" s="14">
        <f>VLOOKUP(A:A,[4]TDSheet!$A:$D,4,0)</f>
        <v>122.078</v>
      </c>
      <c r="AA73" s="14" t="e">
        <f>VLOOKUP(A:A,[3]TDSheet!$A$1:$AA$65536,27,0)</f>
        <v>#N/A</v>
      </c>
      <c r="AB73" s="14" t="e">
        <f>VLOOKUP(A:A,[3]TDSheet!$A$1:$AB$65536,28,0)</f>
        <v>#N/A</v>
      </c>
      <c r="AC73" s="14">
        <f t="shared" si="18"/>
        <v>100</v>
      </c>
      <c r="AD73" s="14">
        <f t="shared" si="19"/>
        <v>0</v>
      </c>
      <c r="AE73" s="14"/>
      <c r="AF73" s="14"/>
    </row>
    <row r="74" spans="1:32" s="1" customFormat="1" ht="11.1" customHeight="1" outlineLevel="1" x14ac:dyDescent="0.2">
      <c r="A74" s="7" t="s">
        <v>78</v>
      </c>
      <c r="B74" s="7" t="s">
        <v>8</v>
      </c>
      <c r="C74" s="8">
        <v>-15.696</v>
      </c>
      <c r="D74" s="8">
        <v>768.69600000000003</v>
      </c>
      <c r="E74" s="8">
        <v>209</v>
      </c>
      <c r="F74" s="8">
        <v>499</v>
      </c>
      <c r="G74" s="13">
        <f>VLOOKUP(A:A,[1]TDSheet!$A:$G,7,0)</f>
        <v>0.35</v>
      </c>
      <c r="H74" s="13" t="e">
        <f>VLOOKUP(A:A,[1]TDSheet!$A:$H,8,0)</f>
        <v>#N/A</v>
      </c>
      <c r="I74" s="14">
        <f>VLOOKUP(A:A,[2]TDSheet!$A:$F,6,0)</f>
        <v>298</v>
      </c>
      <c r="J74" s="14">
        <f t="shared" si="14"/>
        <v>-89</v>
      </c>
      <c r="K74" s="14">
        <f>VLOOKUP(A:A,[1]TDSheet!$A:$L,12,0)</f>
        <v>0</v>
      </c>
      <c r="L74" s="14">
        <f>VLOOKUP(A:A,[1]TDSheet!$A:$M,13,0)</f>
        <v>200</v>
      </c>
      <c r="M74" s="14"/>
      <c r="N74" s="14"/>
      <c r="O74" s="14"/>
      <c r="P74" s="14"/>
      <c r="Q74" s="14"/>
      <c r="R74" s="14">
        <f t="shared" si="15"/>
        <v>41.8</v>
      </c>
      <c r="S74" s="16"/>
      <c r="T74" s="17">
        <f t="shared" si="16"/>
        <v>16.722488038277515</v>
      </c>
      <c r="U74" s="14">
        <f t="shared" si="17"/>
        <v>16.722488038277515</v>
      </c>
      <c r="V74" s="14"/>
      <c r="W74" s="14"/>
      <c r="X74" s="14">
        <f>VLOOKUP(A:A,[3]TDSheet!$A$1:$Y$65536,25,0)</f>
        <v>42.8</v>
      </c>
      <c r="Y74" s="14">
        <f>VLOOKUP(A:A,[3]TDSheet!$A$1:$R$65536,18,0)</f>
        <v>78.8</v>
      </c>
      <c r="Z74" s="14">
        <f>VLOOKUP(A:A,[4]TDSheet!$A:$D,4,0)</f>
        <v>92</v>
      </c>
      <c r="AA74" s="14" t="str">
        <f>VLOOKUP(A:A,[3]TDSheet!$A$1:$AA$65536,27,0)</f>
        <v>костик</v>
      </c>
      <c r="AB74" s="14" t="e">
        <f>VLOOKUP(A:A,[3]TDSheet!$A$1:$AB$65536,28,0)</f>
        <v>#N/A</v>
      </c>
      <c r="AC74" s="14">
        <f t="shared" si="18"/>
        <v>0</v>
      </c>
      <c r="AD74" s="14">
        <f t="shared" si="19"/>
        <v>0</v>
      </c>
      <c r="AE74" s="14"/>
      <c r="AF74" s="14"/>
    </row>
    <row r="75" spans="1:32" s="1" customFormat="1" ht="11.1" customHeight="1" outlineLevel="1" x14ac:dyDescent="0.2">
      <c r="A75" s="7" t="s">
        <v>79</v>
      </c>
      <c r="B75" s="7" t="s">
        <v>8</v>
      </c>
      <c r="C75" s="8">
        <v>519</v>
      </c>
      <c r="D75" s="8">
        <v>1507</v>
      </c>
      <c r="E75" s="8">
        <v>862</v>
      </c>
      <c r="F75" s="8">
        <v>1067</v>
      </c>
      <c r="G75" s="13">
        <f>VLOOKUP(A:A,[1]TDSheet!$A:$G,7,0)</f>
        <v>0.35</v>
      </c>
      <c r="H75" s="13" t="e">
        <f>VLOOKUP(A:A,[1]TDSheet!$A:$H,8,0)</f>
        <v>#N/A</v>
      </c>
      <c r="I75" s="14">
        <f>VLOOKUP(A:A,[2]TDSheet!$A:$F,6,0)</f>
        <v>949</v>
      </c>
      <c r="J75" s="14">
        <f t="shared" si="14"/>
        <v>-87</v>
      </c>
      <c r="K75" s="14">
        <f>VLOOKUP(A:A,[1]TDSheet!$A:$L,12,0)</f>
        <v>0</v>
      </c>
      <c r="L75" s="14">
        <f>VLOOKUP(A:A,[1]TDSheet!$A:$M,13,0)</f>
        <v>0</v>
      </c>
      <c r="M75" s="14"/>
      <c r="N75" s="14"/>
      <c r="O75" s="14"/>
      <c r="P75" s="14"/>
      <c r="Q75" s="14"/>
      <c r="R75" s="14">
        <f t="shared" si="15"/>
        <v>172.4</v>
      </c>
      <c r="S75" s="16">
        <v>280</v>
      </c>
      <c r="T75" s="17">
        <f t="shared" si="16"/>
        <v>7.8132250580046403</v>
      </c>
      <c r="U75" s="14">
        <f t="shared" si="17"/>
        <v>6.1890951276102086</v>
      </c>
      <c r="V75" s="14"/>
      <c r="W75" s="14"/>
      <c r="X75" s="14">
        <f>VLOOKUP(A:A,[3]TDSheet!$A$1:$Y$65536,25,0)</f>
        <v>46</v>
      </c>
      <c r="Y75" s="14">
        <f>VLOOKUP(A:A,[3]TDSheet!$A$1:$R$65536,18,0)</f>
        <v>140.6</v>
      </c>
      <c r="Z75" s="14">
        <f>VLOOKUP(A:A,[4]TDSheet!$A:$D,4,0)</f>
        <v>306</v>
      </c>
      <c r="AA75" s="14" t="str">
        <f>VLOOKUP(A:A,[3]TDSheet!$A$1:$AA$65536,27,0)</f>
        <v>витхол</v>
      </c>
      <c r="AB75" s="14" t="e">
        <f>VLOOKUP(A:A,[3]TDSheet!$A$1:$AB$65536,28,0)</f>
        <v>#N/A</v>
      </c>
      <c r="AC75" s="14">
        <f t="shared" si="18"/>
        <v>98</v>
      </c>
      <c r="AD75" s="14">
        <f t="shared" si="19"/>
        <v>0</v>
      </c>
      <c r="AE75" s="14"/>
      <c r="AF75" s="14"/>
    </row>
    <row r="76" spans="1:32" s="1" customFormat="1" ht="11.1" customHeight="1" outlineLevel="1" x14ac:dyDescent="0.2">
      <c r="A76" s="7" t="s">
        <v>80</v>
      </c>
      <c r="B76" s="7" t="s">
        <v>8</v>
      </c>
      <c r="C76" s="8">
        <v>380</v>
      </c>
      <c r="D76" s="8">
        <v>2008</v>
      </c>
      <c r="E76" s="8">
        <v>1369</v>
      </c>
      <c r="F76" s="8">
        <v>965</v>
      </c>
      <c r="G76" s="13">
        <f>VLOOKUP(A:A,[1]TDSheet!$A:$G,7,0)</f>
        <v>0.28000000000000003</v>
      </c>
      <c r="H76" s="13" t="e">
        <f>VLOOKUP(A:A,[1]TDSheet!$A:$H,8,0)</f>
        <v>#N/A</v>
      </c>
      <c r="I76" s="14">
        <f>VLOOKUP(A:A,[2]TDSheet!$A:$F,6,0)</f>
        <v>1510</v>
      </c>
      <c r="J76" s="14">
        <f t="shared" si="14"/>
        <v>-141</v>
      </c>
      <c r="K76" s="14">
        <f>VLOOKUP(A:A,[1]TDSheet!$A:$L,12,0)</f>
        <v>600</v>
      </c>
      <c r="L76" s="14">
        <f>VLOOKUP(A:A,[1]TDSheet!$A:$M,13,0)</f>
        <v>600</v>
      </c>
      <c r="M76" s="14"/>
      <c r="N76" s="14"/>
      <c r="O76" s="14"/>
      <c r="P76" s="14"/>
      <c r="Q76" s="14"/>
      <c r="R76" s="14">
        <f t="shared" si="15"/>
        <v>273.8</v>
      </c>
      <c r="S76" s="16"/>
      <c r="T76" s="17">
        <f t="shared" si="16"/>
        <v>7.9072315558802044</v>
      </c>
      <c r="U76" s="14">
        <f t="shared" si="17"/>
        <v>7.9072315558802044</v>
      </c>
      <c r="V76" s="14"/>
      <c r="W76" s="14"/>
      <c r="X76" s="14">
        <f>VLOOKUP(A:A,[3]TDSheet!$A$1:$Y$65536,25,0)</f>
        <v>173</v>
      </c>
      <c r="Y76" s="14">
        <f>VLOOKUP(A:A,[3]TDSheet!$A$1:$R$65536,18,0)</f>
        <v>282.2</v>
      </c>
      <c r="Z76" s="14">
        <f>VLOOKUP(A:A,[4]TDSheet!$A:$D,4,0)</f>
        <v>273</v>
      </c>
      <c r="AA76" s="14" t="str">
        <f>VLOOKUP(A:A,[3]TDSheet!$A$1:$AA$65536,27,0)</f>
        <v>костик</v>
      </c>
      <c r="AB76" s="14" t="e">
        <f>VLOOKUP(A:A,[3]TDSheet!$A$1:$AB$65536,28,0)</f>
        <v>#N/A</v>
      </c>
      <c r="AC76" s="14">
        <f t="shared" si="18"/>
        <v>0</v>
      </c>
      <c r="AD76" s="14">
        <f t="shared" si="19"/>
        <v>0</v>
      </c>
      <c r="AE76" s="14"/>
      <c r="AF76" s="14"/>
    </row>
    <row r="77" spans="1:32" s="1" customFormat="1" ht="11.1" customHeight="1" outlineLevel="1" x14ac:dyDescent="0.2">
      <c r="A77" s="7" t="s">
        <v>81</v>
      </c>
      <c r="B77" s="7" t="s">
        <v>9</v>
      </c>
      <c r="C77" s="8">
        <v>51.146999999999998</v>
      </c>
      <c r="D77" s="8">
        <v>138.02000000000001</v>
      </c>
      <c r="E77" s="8">
        <v>118.358</v>
      </c>
      <c r="F77" s="8">
        <v>67.524000000000001</v>
      </c>
      <c r="G77" s="13">
        <f>VLOOKUP(A:A,[1]TDSheet!$A:$G,7,0)</f>
        <v>1</v>
      </c>
      <c r="H77" s="13" t="e">
        <f>VLOOKUP(A:A,[1]TDSheet!$A:$H,8,0)</f>
        <v>#N/A</v>
      </c>
      <c r="I77" s="14">
        <f>VLOOKUP(A:A,[2]TDSheet!$A:$F,6,0)</f>
        <v>112.735</v>
      </c>
      <c r="J77" s="14">
        <f t="shared" si="14"/>
        <v>5.6230000000000047</v>
      </c>
      <c r="K77" s="14">
        <f>VLOOKUP(A:A,[1]TDSheet!$A:$L,12,0)</f>
        <v>0</v>
      </c>
      <c r="L77" s="14">
        <f>VLOOKUP(A:A,[1]TDSheet!$A:$M,13,0)</f>
        <v>0</v>
      </c>
      <c r="M77" s="14"/>
      <c r="N77" s="14"/>
      <c r="O77" s="14"/>
      <c r="P77" s="14"/>
      <c r="Q77" s="14">
        <v>120</v>
      </c>
      <c r="R77" s="14">
        <f t="shared" si="15"/>
        <v>23.671600000000002</v>
      </c>
      <c r="S77" s="16"/>
      <c r="T77" s="17">
        <f t="shared" si="16"/>
        <v>7.9218979705638821</v>
      </c>
      <c r="U77" s="14">
        <f t="shared" si="17"/>
        <v>2.8525321482282564</v>
      </c>
      <c r="V77" s="14"/>
      <c r="W77" s="14"/>
      <c r="X77" s="14">
        <f>VLOOKUP(A:A,[3]TDSheet!$A$1:$Y$65536,25,0)</f>
        <v>17.322200000000002</v>
      </c>
      <c r="Y77" s="14">
        <f>VLOOKUP(A:A,[3]TDSheet!$A$1:$R$65536,18,0)</f>
        <v>13.2994</v>
      </c>
      <c r="Z77" s="14">
        <f>VLOOKUP(A:A,[4]TDSheet!$A:$D,4,0)</f>
        <v>29.239000000000001</v>
      </c>
      <c r="AA77" s="14" t="e">
        <f>VLOOKUP(A:A,[3]TDSheet!$A$1:$AA$65536,27,0)</f>
        <v>#N/A</v>
      </c>
      <c r="AB77" s="14" t="e">
        <f>VLOOKUP(A:A,[3]TDSheet!$A$1:$AB$65536,28,0)</f>
        <v>#N/A</v>
      </c>
      <c r="AC77" s="14">
        <f t="shared" si="18"/>
        <v>0</v>
      </c>
      <c r="AD77" s="14">
        <f t="shared" si="19"/>
        <v>120</v>
      </c>
      <c r="AE77" s="14"/>
      <c r="AF77" s="14"/>
    </row>
    <row r="78" spans="1:32" s="1" customFormat="1" ht="11.1" customHeight="1" outlineLevel="1" x14ac:dyDescent="0.2">
      <c r="A78" s="7" t="s">
        <v>82</v>
      </c>
      <c r="B78" s="7" t="s">
        <v>8</v>
      </c>
      <c r="C78" s="8">
        <v>261</v>
      </c>
      <c r="D78" s="8">
        <v>172</v>
      </c>
      <c r="E78" s="8">
        <v>251</v>
      </c>
      <c r="F78" s="8">
        <v>170</v>
      </c>
      <c r="G78" s="13">
        <f>VLOOKUP(A:A,[1]TDSheet!$A:$G,7,0)</f>
        <v>0.31</v>
      </c>
      <c r="H78" s="13" t="e">
        <f>VLOOKUP(A:A,[1]TDSheet!$A:$H,8,0)</f>
        <v>#N/A</v>
      </c>
      <c r="I78" s="14">
        <f>VLOOKUP(A:A,[2]TDSheet!$A:$F,6,0)</f>
        <v>264</v>
      </c>
      <c r="J78" s="14">
        <f t="shared" si="14"/>
        <v>-13</v>
      </c>
      <c r="K78" s="14">
        <f>VLOOKUP(A:A,[1]TDSheet!$A:$L,12,0)</f>
        <v>80</v>
      </c>
      <c r="L78" s="14">
        <f>VLOOKUP(A:A,[1]TDSheet!$A:$M,13,0)</f>
        <v>40</v>
      </c>
      <c r="M78" s="14"/>
      <c r="N78" s="14"/>
      <c r="O78" s="14"/>
      <c r="P78" s="14"/>
      <c r="Q78" s="14"/>
      <c r="R78" s="14">
        <f t="shared" si="15"/>
        <v>50.2</v>
      </c>
      <c r="S78" s="16">
        <v>120</v>
      </c>
      <c r="T78" s="17">
        <f t="shared" si="16"/>
        <v>8.1673306772908365</v>
      </c>
      <c r="U78" s="14">
        <f t="shared" si="17"/>
        <v>5.7768924302788838</v>
      </c>
      <c r="V78" s="14"/>
      <c r="W78" s="14"/>
      <c r="X78" s="14">
        <f>VLOOKUP(A:A,[3]TDSheet!$A$1:$Y$65536,25,0)</f>
        <v>48.6</v>
      </c>
      <c r="Y78" s="14">
        <f>VLOOKUP(A:A,[3]TDSheet!$A$1:$R$65536,18,0)</f>
        <v>46.2</v>
      </c>
      <c r="Z78" s="14">
        <f>VLOOKUP(A:A,[4]TDSheet!$A:$D,4,0)</f>
        <v>45</v>
      </c>
      <c r="AA78" s="14" t="str">
        <f>VLOOKUP(A:A,[3]TDSheet!$A$1:$AA$65536,27,0)</f>
        <v>?</v>
      </c>
      <c r="AB78" s="14" t="e">
        <f>VLOOKUP(A:A,[3]TDSheet!$A$1:$AB$65536,28,0)</f>
        <v>#N/A</v>
      </c>
      <c r="AC78" s="14">
        <f t="shared" si="18"/>
        <v>37.200000000000003</v>
      </c>
      <c r="AD78" s="14">
        <f t="shared" si="19"/>
        <v>0</v>
      </c>
      <c r="AE78" s="14"/>
      <c r="AF78" s="14"/>
    </row>
    <row r="79" spans="1:32" s="1" customFormat="1" ht="11.1" customHeight="1" outlineLevel="1" x14ac:dyDescent="0.2">
      <c r="A79" s="7" t="s">
        <v>94</v>
      </c>
      <c r="B79" s="7" t="s">
        <v>8</v>
      </c>
      <c r="C79" s="8">
        <v>119</v>
      </c>
      <c r="D79" s="8">
        <v>87</v>
      </c>
      <c r="E79" s="8">
        <v>123</v>
      </c>
      <c r="F79" s="8">
        <v>76</v>
      </c>
      <c r="G79" s="13">
        <f>VLOOKUP(A:A,[1]TDSheet!$A:$G,7,0)</f>
        <v>0.31</v>
      </c>
      <c r="H79" s="13" t="e">
        <f>VLOOKUP(A:A,[1]TDSheet!$A:$H,8,0)</f>
        <v>#N/A</v>
      </c>
      <c r="I79" s="14">
        <f>VLOOKUP(A:A,[2]TDSheet!$A:$F,6,0)</f>
        <v>130</v>
      </c>
      <c r="J79" s="14">
        <f t="shared" si="14"/>
        <v>-7</v>
      </c>
      <c r="K79" s="14">
        <f>VLOOKUP(A:A,[1]TDSheet!$A:$L,12,0)</f>
        <v>0</v>
      </c>
      <c r="L79" s="14">
        <f>VLOOKUP(A:A,[1]TDSheet!$A:$M,13,0)</f>
        <v>0</v>
      </c>
      <c r="M79" s="14"/>
      <c r="N79" s="14"/>
      <c r="O79" s="14"/>
      <c r="P79" s="14"/>
      <c r="Q79" s="14"/>
      <c r="R79" s="14">
        <f t="shared" si="15"/>
        <v>24.6</v>
      </c>
      <c r="S79" s="16">
        <v>120</v>
      </c>
      <c r="T79" s="17">
        <f t="shared" si="16"/>
        <v>7.9674796747967473</v>
      </c>
      <c r="U79" s="14">
        <f t="shared" si="17"/>
        <v>3.089430894308943</v>
      </c>
      <c r="V79" s="14"/>
      <c r="W79" s="14"/>
      <c r="X79" s="14">
        <f>VLOOKUP(A:A,[3]TDSheet!$A$1:$Y$65536,25,0)</f>
        <v>23.4</v>
      </c>
      <c r="Y79" s="14">
        <f>VLOOKUP(A:A,[3]TDSheet!$A$1:$R$65536,18,0)</f>
        <v>14.2</v>
      </c>
      <c r="Z79" s="14">
        <f>VLOOKUP(A:A,[4]TDSheet!$A:$D,4,0)</f>
        <v>28</v>
      </c>
      <c r="AA79" s="14" t="e">
        <f>VLOOKUP(A:A,[3]TDSheet!$A$1:$AA$65536,27,0)</f>
        <v>#N/A</v>
      </c>
      <c r="AB79" s="14" t="e">
        <f>VLOOKUP(A:A,[3]TDSheet!$A$1:$AB$65536,28,0)</f>
        <v>#N/A</v>
      </c>
      <c r="AC79" s="14">
        <f t="shared" si="18"/>
        <v>37.200000000000003</v>
      </c>
      <c r="AD79" s="14">
        <f t="shared" si="19"/>
        <v>0</v>
      </c>
      <c r="AE79" s="14"/>
      <c r="AF79" s="14"/>
    </row>
    <row r="80" spans="1:32" s="1" customFormat="1" ht="11.1" customHeight="1" outlineLevel="1" x14ac:dyDescent="0.2">
      <c r="A80" s="7" t="s">
        <v>83</v>
      </c>
      <c r="B80" s="7" t="s">
        <v>8</v>
      </c>
      <c r="C80" s="8">
        <v>226</v>
      </c>
      <c r="D80" s="8">
        <v>490</v>
      </c>
      <c r="E80" s="8">
        <v>374</v>
      </c>
      <c r="F80" s="8">
        <v>336</v>
      </c>
      <c r="G80" s="13">
        <f>VLOOKUP(A:A,[1]TDSheet!$A:$G,7,0)</f>
        <v>0.41</v>
      </c>
      <c r="H80" s="13" t="e">
        <f>VLOOKUP(A:A,[1]TDSheet!$A:$H,8,0)</f>
        <v>#N/A</v>
      </c>
      <c r="I80" s="14">
        <f>VLOOKUP(A:A,[2]TDSheet!$A:$F,6,0)</f>
        <v>380</v>
      </c>
      <c r="J80" s="14">
        <f t="shared" si="14"/>
        <v>-6</v>
      </c>
      <c r="K80" s="14">
        <f>VLOOKUP(A:A,[1]TDSheet!$A:$L,12,0)</f>
        <v>0</v>
      </c>
      <c r="L80" s="14">
        <f>VLOOKUP(A:A,[1]TDSheet!$A:$M,13,0)</f>
        <v>100</v>
      </c>
      <c r="M80" s="14"/>
      <c r="N80" s="14"/>
      <c r="O80" s="14"/>
      <c r="P80" s="14"/>
      <c r="Q80" s="14"/>
      <c r="R80" s="14">
        <f t="shared" si="15"/>
        <v>74.8</v>
      </c>
      <c r="S80" s="16">
        <v>160</v>
      </c>
      <c r="T80" s="17">
        <f t="shared" si="16"/>
        <v>7.9679144385026737</v>
      </c>
      <c r="U80" s="14">
        <f t="shared" si="17"/>
        <v>5.8288770053475938</v>
      </c>
      <c r="V80" s="14"/>
      <c r="W80" s="14"/>
      <c r="X80" s="14">
        <f>VLOOKUP(A:A,[3]TDSheet!$A$1:$Y$65536,25,0)</f>
        <v>72.400000000000006</v>
      </c>
      <c r="Y80" s="14">
        <f>VLOOKUP(A:A,[3]TDSheet!$A$1:$R$65536,18,0)</f>
        <v>67.2</v>
      </c>
      <c r="Z80" s="14">
        <f>VLOOKUP(A:A,[4]TDSheet!$A:$D,4,0)</f>
        <v>59</v>
      </c>
      <c r="AA80" s="14" t="str">
        <f>VLOOKUP(A:A,[3]TDSheet!$A$1:$AA$65536,27,0)</f>
        <v>костик</v>
      </c>
      <c r="AB80" s="14" t="e">
        <f>VLOOKUP(A:A,[3]TDSheet!$A$1:$AB$65536,28,0)</f>
        <v>#N/A</v>
      </c>
      <c r="AC80" s="14">
        <f t="shared" si="18"/>
        <v>65.599999999999994</v>
      </c>
      <c r="AD80" s="14">
        <f t="shared" si="19"/>
        <v>0</v>
      </c>
      <c r="AE80" s="14"/>
      <c r="AF80" s="14"/>
    </row>
    <row r="81" spans="1:32" s="1" customFormat="1" ht="11.1" customHeight="1" outlineLevel="1" x14ac:dyDescent="0.2">
      <c r="A81" s="7" t="s">
        <v>84</v>
      </c>
      <c r="B81" s="7" t="s">
        <v>8</v>
      </c>
      <c r="C81" s="8">
        <v>500</v>
      </c>
      <c r="D81" s="8">
        <v>275</v>
      </c>
      <c r="E81" s="8">
        <v>686</v>
      </c>
      <c r="F81" s="8">
        <v>65</v>
      </c>
      <c r="G81" s="13">
        <f>VLOOKUP(A:A,[1]TDSheet!$A:$G,7,0)</f>
        <v>0.41</v>
      </c>
      <c r="H81" s="13" t="e">
        <f>VLOOKUP(A:A,[1]TDSheet!$A:$H,8,0)</f>
        <v>#N/A</v>
      </c>
      <c r="I81" s="14">
        <f>VLOOKUP(A:A,[2]TDSheet!$A:$F,6,0)</f>
        <v>701</v>
      </c>
      <c r="J81" s="14">
        <f t="shared" si="14"/>
        <v>-15</v>
      </c>
      <c r="K81" s="14">
        <f>VLOOKUP(A:A,[1]TDSheet!$A:$L,12,0)</f>
        <v>300</v>
      </c>
      <c r="L81" s="14">
        <f>VLOOKUP(A:A,[1]TDSheet!$A:$M,13,0)</f>
        <v>150</v>
      </c>
      <c r="M81" s="14"/>
      <c r="N81" s="14"/>
      <c r="O81" s="14"/>
      <c r="P81" s="14"/>
      <c r="Q81" s="14">
        <v>600</v>
      </c>
      <c r="R81" s="14">
        <f t="shared" si="15"/>
        <v>137.19999999999999</v>
      </c>
      <c r="S81" s="16"/>
      <c r="T81" s="17">
        <f t="shared" si="16"/>
        <v>8.1268221574344022</v>
      </c>
      <c r="U81" s="14">
        <f t="shared" si="17"/>
        <v>3.7536443148688048</v>
      </c>
      <c r="V81" s="14"/>
      <c r="W81" s="14"/>
      <c r="X81" s="14">
        <f>VLOOKUP(A:A,[3]TDSheet!$A$1:$Y$65536,25,0)</f>
        <v>83.2</v>
      </c>
      <c r="Y81" s="14">
        <f>VLOOKUP(A:A,[3]TDSheet!$A$1:$R$65536,18,0)</f>
        <v>93</v>
      </c>
      <c r="Z81" s="14">
        <f>VLOOKUP(A:A,[4]TDSheet!$A:$D,4,0)</f>
        <v>176</v>
      </c>
      <c r="AA81" s="14" t="str">
        <f>VLOOKUP(A:A,[3]TDSheet!$A$1:$AA$65536,27,0)</f>
        <v>увел</v>
      </c>
      <c r="AB81" s="14" t="e">
        <f>VLOOKUP(A:A,[3]TDSheet!$A$1:$AB$65536,28,0)</f>
        <v>#N/A</v>
      </c>
      <c r="AC81" s="14">
        <f t="shared" si="18"/>
        <v>0</v>
      </c>
      <c r="AD81" s="14">
        <f t="shared" si="19"/>
        <v>245.99999999999997</v>
      </c>
      <c r="AE81" s="14"/>
      <c r="AF81" s="14"/>
    </row>
    <row r="82" spans="1:32" s="1" customFormat="1" ht="11.1" customHeight="1" outlineLevel="1" x14ac:dyDescent="0.2">
      <c r="A82" s="7" t="s">
        <v>85</v>
      </c>
      <c r="B82" s="7" t="s">
        <v>9</v>
      </c>
      <c r="C82" s="8">
        <v>166.57300000000001</v>
      </c>
      <c r="D82" s="8">
        <v>201.41399999999999</v>
      </c>
      <c r="E82" s="8">
        <v>216.13200000000001</v>
      </c>
      <c r="F82" s="8">
        <v>140.94900000000001</v>
      </c>
      <c r="G82" s="13">
        <f>VLOOKUP(A:A,[1]TDSheet!$A:$G,7,0)</f>
        <v>1</v>
      </c>
      <c r="H82" s="13" t="e">
        <f>VLOOKUP(A:A,[1]TDSheet!$A:$H,8,0)</f>
        <v>#N/A</v>
      </c>
      <c r="I82" s="14">
        <f>VLOOKUP(A:A,[2]TDSheet!$A:$F,6,0)</f>
        <v>217.81200000000001</v>
      </c>
      <c r="J82" s="14">
        <f t="shared" si="14"/>
        <v>-1.6800000000000068</v>
      </c>
      <c r="K82" s="14">
        <f>VLOOKUP(A:A,[1]TDSheet!$A:$L,12,0)</f>
        <v>90</v>
      </c>
      <c r="L82" s="14">
        <f>VLOOKUP(A:A,[1]TDSheet!$A:$M,13,0)</f>
        <v>50</v>
      </c>
      <c r="M82" s="14"/>
      <c r="N82" s="14"/>
      <c r="O82" s="14"/>
      <c r="P82" s="14"/>
      <c r="Q82" s="14"/>
      <c r="R82" s="14">
        <f t="shared" si="15"/>
        <v>43.226399999999998</v>
      </c>
      <c r="S82" s="16">
        <v>70</v>
      </c>
      <c r="T82" s="17">
        <f t="shared" si="16"/>
        <v>8.1188579201599023</v>
      </c>
      <c r="U82" s="14">
        <f t="shared" si="17"/>
        <v>6.4994771713582447</v>
      </c>
      <c r="V82" s="14"/>
      <c r="W82" s="14"/>
      <c r="X82" s="14">
        <f>VLOOKUP(A:A,[3]TDSheet!$A$1:$Y$65536,25,0)</f>
        <v>53.482799999999997</v>
      </c>
      <c r="Y82" s="14">
        <f>VLOOKUP(A:A,[3]TDSheet!$A$1:$R$65536,18,0)</f>
        <v>41.3322</v>
      </c>
      <c r="Z82" s="14">
        <f>VLOOKUP(A:A,[4]TDSheet!$A:$D,4,0)</f>
        <v>27.902999999999999</v>
      </c>
      <c r="AA82" s="14" t="str">
        <f>VLOOKUP(A:A,[3]TDSheet!$A$1:$AA$65536,27,0)</f>
        <v>костик</v>
      </c>
      <c r="AB82" s="14" t="e">
        <f>VLOOKUP(A:A,[3]TDSheet!$A$1:$AB$65536,28,0)</f>
        <v>#N/A</v>
      </c>
      <c r="AC82" s="14">
        <f t="shared" si="18"/>
        <v>70</v>
      </c>
      <c r="AD82" s="14">
        <f t="shared" si="19"/>
        <v>0</v>
      </c>
      <c r="AE82" s="14"/>
      <c r="AF82" s="14"/>
    </row>
    <row r="83" spans="1:32" s="1" customFormat="1" ht="11.1" customHeight="1" outlineLevel="1" x14ac:dyDescent="0.2">
      <c r="A83" s="7" t="s">
        <v>95</v>
      </c>
      <c r="B83" s="7" t="s">
        <v>8</v>
      </c>
      <c r="C83" s="8"/>
      <c r="D83" s="8">
        <v>515</v>
      </c>
      <c r="E83" s="8">
        <v>319</v>
      </c>
      <c r="F83" s="8">
        <v>185</v>
      </c>
      <c r="G83" s="13">
        <f>VLOOKUP(A:A,[1]TDSheet!$A:$G,7,0)</f>
        <v>0.45</v>
      </c>
      <c r="H83" s="13" t="e">
        <f>VLOOKUP(A:A,[1]TDSheet!$A:$H,8,0)</f>
        <v>#N/A</v>
      </c>
      <c r="I83" s="14">
        <f>VLOOKUP(A:A,[2]TDSheet!$A:$F,6,0)</f>
        <v>328</v>
      </c>
      <c r="J83" s="14">
        <f t="shared" si="14"/>
        <v>-9</v>
      </c>
      <c r="K83" s="14">
        <f>VLOOKUP(A:A,[1]TDSheet!$A:$L,12,0)</f>
        <v>200</v>
      </c>
      <c r="L83" s="14">
        <f>VLOOKUP(A:A,[1]TDSheet!$A:$M,13,0)</f>
        <v>200</v>
      </c>
      <c r="M83" s="14"/>
      <c r="N83" s="14"/>
      <c r="O83" s="14"/>
      <c r="P83" s="14"/>
      <c r="Q83" s="14"/>
      <c r="R83" s="14">
        <f t="shared" si="15"/>
        <v>63.8</v>
      </c>
      <c r="S83" s="16"/>
      <c r="T83" s="17">
        <f t="shared" si="16"/>
        <v>9.169278996865204</v>
      </c>
      <c r="U83" s="14">
        <f t="shared" si="17"/>
        <v>9.169278996865204</v>
      </c>
      <c r="V83" s="14"/>
      <c r="W83" s="14"/>
      <c r="X83" s="14">
        <f>VLOOKUP(A:A,[3]TDSheet!$A$1:$Y$65536,25,0)</f>
        <v>0</v>
      </c>
      <c r="Y83" s="14">
        <f>VLOOKUP(A:A,[3]TDSheet!$A$1:$R$65536,18,0)</f>
        <v>27.8</v>
      </c>
      <c r="Z83" s="14">
        <f>VLOOKUP(A:A,[4]TDSheet!$A:$D,4,0)</f>
        <v>122</v>
      </c>
      <c r="AA83" s="14" t="e">
        <f>VLOOKUP(A:A,[3]TDSheet!$A$1:$AA$65536,27,0)</f>
        <v>#N/A</v>
      </c>
      <c r="AB83" s="14" t="e">
        <f>VLOOKUP(A:A,[3]TDSheet!$A$1:$AB$65536,28,0)</f>
        <v>#N/A</v>
      </c>
      <c r="AC83" s="14">
        <f t="shared" si="18"/>
        <v>0</v>
      </c>
      <c r="AD83" s="14">
        <f t="shared" si="19"/>
        <v>0</v>
      </c>
      <c r="AE83" s="14"/>
      <c r="AF83" s="14"/>
    </row>
    <row r="84" spans="1:32" s="1" customFormat="1" ht="11.1" customHeight="1" outlineLevel="1" x14ac:dyDescent="0.2">
      <c r="A84" s="7" t="s">
        <v>86</v>
      </c>
      <c r="B84" s="7" t="s">
        <v>9</v>
      </c>
      <c r="C84" s="8">
        <v>580.726</v>
      </c>
      <c r="D84" s="8">
        <v>112.953</v>
      </c>
      <c r="E84" s="8">
        <v>300.76799999999997</v>
      </c>
      <c r="F84" s="8">
        <v>383.34199999999998</v>
      </c>
      <c r="G84" s="13">
        <f>VLOOKUP(A:A,[1]TDSheet!$A:$G,7,0)</f>
        <v>1</v>
      </c>
      <c r="H84" s="13" t="e">
        <f>VLOOKUP(A:A,[1]TDSheet!$A:$H,8,0)</f>
        <v>#N/A</v>
      </c>
      <c r="I84" s="14">
        <f>VLOOKUP(A:A,[2]TDSheet!$A:$F,6,0)</f>
        <v>296.988</v>
      </c>
      <c r="J84" s="14">
        <f t="shared" si="14"/>
        <v>3.7799999999999727</v>
      </c>
      <c r="K84" s="14">
        <f>VLOOKUP(A:A,[1]TDSheet!$A:$L,12,0)</f>
        <v>50</v>
      </c>
      <c r="L84" s="14">
        <f>VLOOKUP(A:A,[1]TDSheet!$A:$M,13,0)</f>
        <v>50</v>
      </c>
      <c r="M84" s="14"/>
      <c r="N84" s="14"/>
      <c r="O84" s="14"/>
      <c r="P84" s="14"/>
      <c r="Q84" s="14"/>
      <c r="R84" s="14">
        <f t="shared" si="15"/>
        <v>60.153599999999997</v>
      </c>
      <c r="S84" s="16"/>
      <c r="T84" s="17">
        <f t="shared" si="16"/>
        <v>8.0351300670284083</v>
      </c>
      <c r="U84" s="14">
        <f t="shared" si="17"/>
        <v>8.0351300670284083</v>
      </c>
      <c r="V84" s="14"/>
      <c r="W84" s="14"/>
      <c r="X84" s="14">
        <f>VLOOKUP(A:A,[3]TDSheet!$A$1:$Y$65536,25,0)</f>
        <v>88.122399999999999</v>
      </c>
      <c r="Y84" s="14">
        <f>VLOOKUP(A:A,[3]TDSheet!$A$1:$R$65536,18,0)</f>
        <v>68.253</v>
      </c>
      <c r="Z84" s="14">
        <f>VLOOKUP(A:A,[4]TDSheet!$A:$D,4,0)</f>
        <v>48.04</v>
      </c>
      <c r="AA84" s="14" t="str">
        <f>VLOOKUP(A:A,[3]TDSheet!$A$1:$AA$65536,27,0)</f>
        <v>костик</v>
      </c>
      <c r="AB84" s="14" t="e">
        <f>VLOOKUP(A:A,[3]TDSheet!$A$1:$AB$65536,28,0)</f>
        <v>#N/A</v>
      </c>
      <c r="AC84" s="14">
        <f t="shared" si="18"/>
        <v>0</v>
      </c>
      <c r="AD84" s="14">
        <f t="shared" si="19"/>
        <v>0</v>
      </c>
      <c r="AE84" s="14"/>
      <c r="AF84" s="14"/>
    </row>
    <row r="85" spans="1:32" s="1" customFormat="1" ht="11.1" customHeight="1" outlineLevel="1" x14ac:dyDescent="0.2">
      <c r="A85" s="7" t="s">
        <v>96</v>
      </c>
      <c r="B85" s="7" t="s">
        <v>8</v>
      </c>
      <c r="C85" s="8"/>
      <c r="D85" s="8">
        <v>609</v>
      </c>
      <c r="E85" s="8">
        <v>314</v>
      </c>
      <c r="F85" s="8">
        <v>286</v>
      </c>
      <c r="G85" s="13">
        <f>VLOOKUP(A:A,[1]TDSheet!$A:$G,7,0)</f>
        <v>0.45</v>
      </c>
      <c r="H85" s="13" t="e">
        <f>VLOOKUP(A:A,[1]TDSheet!$A:$H,8,0)</f>
        <v>#N/A</v>
      </c>
      <c r="I85" s="14">
        <f>VLOOKUP(A:A,[2]TDSheet!$A:$F,6,0)</f>
        <v>321</v>
      </c>
      <c r="J85" s="14">
        <f t="shared" si="14"/>
        <v>-7</v>
      </c>
      <c r="K85" s="14">
        <f>VLOOKUP(A:A,[1]TDSheet!$A:$L,12,0)</f>
        <v>200</v>
      </c>
      <c r="L85" s="14">
        <f>VLOOKUP(A:A,[1]TDSheet!$A:$M,13,0)</f>
        <v>200</v>
      </c>
      <c r="M85" s="14"/>
      <c r="N85" s="14"/>
      <c r="O85" s="14"/>
      <c r="P85" s="14"/>
      <c r="Q85" s="14"/>
      <c r="R85" s="14">
        <f t="shared" si="15"/>
        <v>62.8</v>
      </c>
      <c r="S85" s="16"/>
      <c r="T85" s="17">
        <f t="shared" si="16"/>
        <v>10.923566878980893</v>
      </c>
      <c r="U85" s="14">
        <f t="shared" si="17"/>
        <v>10.923566878980893</v>
      </c>
      <c r="V85" s="14"/>
      <c r="W85" s="14"/>
      <c r="X85" s="14">
        <f>VLOOKUP(A:A,[3]TDSheet!$A$1:$Y$65536,25,0)</f>
        <v>0</v>
      </c>
      <c r="Y85" s="14">
        <f>VLOOKUP(A:A,[3]TDSheet!$A$1:$R$65536,18,0)</f>
        <v>24.2</v>
      </c>
      <c r="Z85" s="14">
        <f>VLOOKUP(A:A,[4]TDSheet!$A:$D,4,0)</f>
        <v>124</v>
      </c>
      <c r="AA85" s="14" t="e">
        <f>VLOOKUP(A:A,[3]TDSheet!$A$1:$AA$65536,27,0)</f>
        <v>#N/A</v>
      </c>
      <c r="AB85" s="14" t="e">
        <f>VLOOKUP(A:A,[3]TDSheet!$A$1:$AB$65536,28,0)</f>
        <v>#N/A</v>
      </c>
      <c r="AC85" s="14">
        <f t="shared" si="18"/>
        <v>0</v>
      </c>
      <c r="AD85" s="14">
        <f t="shared" si="19"/>
        <v>0</v>
      </c>
      <c r="AE85" s="14"/>
      <c r="AF85" s="14"/>
    </row>
    <row r="86" spans="1:32" s="1" customFormat="1" ht="11.1" customHeight="1" outlineLevel="1" x14ac:dyDescent="0.2">
      <c r="A86" s="7" t="s">
        <v>87</v>
      </c>
      <c r="B86" s="7" t="s">
        <v>9</v>
      </c>
      <c r="C86" s="8">
        <v>37.396999999999998</v>
      </c>
      <c r="D86" s="8">
        <v>34.055999999999997</v>
      </c>
      <c r="E86" s="8">
        <v>56.006</v>
      </c>
      <c r="F86" s="8">
        <v>14.073</v>
      </c>
      <c r="G86" s="13">
        <f>VLOOKUP(A:A,[1]TDSheet!$A:$G,7,0)</f>
        <v>0</v>
      </c>
      <c r="H86" s="13" t="e">
        <f>VLOOKUP(A:A,[1]TDSheet!$A:$H,8,0)</f>
        <v>#N/A</v>
      </c>
      <c r="I86" s="14">
        <f>VLOOKUP(A:A,[2]TDSheet!$A:$F,6,0)</f>
        <v>53.7</v>
      </c>
      <c r="J86" s="14">
        <f t="shared" si="14"/>
        <v>2.3059999999999974</v>
      </c>
      <c r="K86" s="14">
        <f>VLOOKUP(A:A,[1]TDSheet!$A:$L,12,0)</f>
        <v>0</v>
      </c>
      <c r="L86" s="14">
        <f>VLOOKUP(A:A,[1]TDSheet!$A:$M,13,0)</f>
        <v>0</v>
      </c>
      <c r="M86" s="14"/>
      <c r="N86" s="14"/>
      <c r="O86" s="14"/>
      <c r="P86" s="14"/>
      <c r="Q86" s="14"/>
      <c r="R86" s="14">
        <f t="shared" si="15"/>
        <v>11.2012</v>
      </c>
      <c r="S86" s="16"/>
      <c r="T86" s="17">
        <f t="shared" si="16"/>
        <v>1.2563832446523586</v>
      </c>
      <c r="U86" s="14">
        <f t="shared" si="17"/>
        <v>1.2563832446523586</v>
      </c>
      <c r="V86" s="14"/>
      <c r="W86" s="14"/>
      <c r="X86" s="14">
        <f>VLOOKUP(A:A,[3]TDSheet!$A$1:$Y$65536,25,0)</f>
        <v>11.126200000000001</v>
      </c>
      <c r="Y86" s="14">
        <f>VLOOKUP(A:A,[3]TDSheet!$A$1:$R$65536,18,0)</f>
        <v>9.2891999999999992</v>
      </c>
      <c r="Z86" s="14">
        <f>VLOOKUP(A:A,[4]TDSheet!$A:$D,4,0)</f>
        <v>9.5609999999999999</v>
      </c>
      <c r="AA86" s="14" t="str">
        <f>VLOOKUP(A:A,[3]TDSheet!$A$1:$AA$65536,27,0)</f>
        <v>вывод</v>
      </c>
      <c r="AB86" s="14" t="e">
        <f>VLOOKUP(A:A,[3]TDSheet!$A$1:$AB$65536,28,0)</f>
        <v>#N/A</v>
      </c>
      <c r="AC86" s="14">
        <f t="shared" si="18"/>
        <v>0</v>
      </c>
      <c r="AD86" s="14">
        <f t="shared" si="19"/>
        <v>0</v>
      </c>
      <c r="AE86" s="14"/>
      <c r="AF86" s="14"/>
    </row>
    <row r="87" spans="1:32" s="1" customFormat="1" ht="11.1" customHeight="1" outlineLevel="1" x14ac:dyDescent="0.2">
      <c r="A87" s="7" t="s">
        <v>97</v>
      </c>
      <c r="B87" s="7" t="s">
        <v>8</v>
      </c>
      <c r="C87" s="8"/>
      <c r="D87" s="8">
        <v>109</v>
      </c>
      <c r="E87" s="8">
        <v>86</v>
      </c>
      <c r="F87" s="8">
        <v>18</v>
      </c>
      <c r="G87" s="13">
        <f>VLOOKUP(A:A,[1]TDSheet!$A:$G,7,0)</f>
        <v>0.45</v>
      </c>
      <c r="H87" s="13" t="e">
        <f>VLOOKUP(A:A,[1]TDSheet!$A:$H,8,0)</f>
        <v>#N/A</v>
      </c>
      <c r="I87" s="14">
        <f>VLOOKUP(A:A,[2]TDSheet!$A:$F,6,0)</f>
        <v>92</v>
      </c>
      <c r="J87" s="14">
        <f t="shared" si="14"/>
        <v>-6</v>
      </c>
      <c r="K87" s="14">
        <f>VLOOKUP(A:A,[1]TDSheet!$A:$L,12,0)</f>
        <v>40</v>
      </c>
      <c r="L87" s="14">
        <f>VLOOKUP(A:A,[1]TDSheet!$A:$M,13,0)</f>
        <v>0</v>
      </c>
      <c r="M87" s="14"/>
      <c r="N87" s="14"/>
      <c r="O87" s="14"/>
      <c r="P87" s="14"/>
      <c r="Q87" s="14">
        <v>80</v>
      </c>
      <c r="R87" s="14">
        <f t="shared" si="15"/>
        <v>17.2</v>
      </c>
      <c r="S87" s="16">
        <v>40</v>
      </c>
      <c r="T87" s="17">
        <f t="shared" si="16"/>
        <v>10.348837209302326</v>
      </c>
      <c r="U87" s="14">
        <f t="shared" si="17"/>
        <v>3.3720930232558142</v>
      </c>
      <c r="V87" s="14"/>
      <c r="W87" s="14"/>
      <c r="X87" s="14">
        <f>VLOOKUP(A:A,[3]TDSheet!$A$1:$Y$65536,25,0)</f>
        <v>0</v>
      </c>
      <c r="Y87" s="14">
        <f>VLOOKUP(A:A,[3]TDSheet!$A$1:$R$65536,18,0)</f>
        <v>7</v>
      </c>
      <c r="Z87" s="14">
        <f>VLOOKUP(A:A,[4]TDSheet!$A:$D,4,0)</f>
        <v>28</v>
      </c>
      <c r="AA87" s="14" t="e">
        <f>VLOOKUP(A:A,[3]TDSheet!$A$1:$AA$65536,27,0)</f>
        <v>#N/A</v>
      </c>
      <c r="AB87" s="14" t="e">
        <f>VLOOKUP(A:A,[3]TDSheet!$A$1:$AB$65536,28,0)</f>
        <v>#N/A</v>
      </c>
      <c r="AC87" s="14">
        <f t="shared" si="18"/>
        <v>18</v>
      </c>
      <c r="AD87" s="14">
        <f t="shared" si="19"/>
        <v>36</v>
      </c>
      <c r="AE87" s="14"/>
      <c r="AF87" s="14"/>
    </row>
    <row r="88" spans="1:32" s="1" customFormat="1" ht="11.1" customHeight="1" outlineLevel="1" x14ac:dyDescent="0.2">
      <c r="A88" s="7" t="s">
        <v>88</v>
      </c>
      <c r="B88" s="7" t="s">
        <v>9</v>
      </c>
      <c r="C88" s="8">
        <v>160.41999999999999</v>
      </c>
      <c r="D88" s="8">
        <v>88.587000000000003</v>
      </c>
      <c r="E88" s="19">
        <v>291</v>
      </c>
      <c r="F88" s="19">
        <v>170</v>
      </c>
      <c r="G88" s="13">
        <f>VLOOKUP(A:A,[1]TDSheet!$A:$G,7,0)</f>
        <v>1</v>
      </c>
      <c r="H88" s="13" t="e">
        <f>VLOOKUP(A:A,[1]TDSheet!$A:$H,8,0)</f>
        <v>#N/A</v>
      </c>
      <c r="I88" s="14">
        <f>VLOOKUP(A:A,[2]TDSheet!$A:$F,6,0)</f>
        <v>167.00399999999999</v>
      </c>
      <c r="J88" s="14">
        <f t="shared" si="14"/>
        <v>123.99600000000001</v>
      </c>
      <c r="K88" s="14">
        <f>VLOOKUP(A:A,[1]TDSheet!$A:$L,12,0)</f>
        <v>100</v>
      </c>
      <c r="L88" s="14">
        <f>VLOOKUP(A:A,[1]TDSheet!$A:$M,13,0)</f>
        <v>50</v>
      </c>
      <c r="M88" s="14"/>
      <c r="N88" s="14"/>
      <c r="O88" s="14"/>
      <c r="P88" s="14"/>
      <c r="Q88" s="14"/>
      <c r="R88" s="14">
        <f t="shared" si="15"/>
        <v>58.2</v>
      </c>
      <c r="S88" s="16">
        <v>150</v>
      </c>
      <c r="T88" s="17">
        <f t="shared" si="16"/>
        <v>8.0756013745704465</v>
      </c>
      <c r="U88" s="14">
        <f t="shared" si="17"/>
        <v>5.4982817869415808</v>
      </c>
      <c r="V88" s="14"/>
      <c r="W88" s="14"/>
      <c r="X88" s="14">
        <f>VLOOKUP(A:A,[3]TDSheet!$A$1:$Y$65536,25,0)</f>
        <v>13.5444</v>
      </c>
      <c r="Y88" s="14">
        <f>VLOOKUP(A:A,[3]TDSheet!$A$1:$R$65536,18,0)</f>
        <v>30.974400000000003</v>
      </c>
      <c r="Z88" s="14">
        <f>VLOOKUP(A:A,[4]TDSheet!$A:$D,4,0)</f>
        <v>7.4059999999999997</v>
      </c>
      <c r="AA88" s="14" t="str">
        <f>VLOOKUP(A:A,[3]TDSheet!$A$1:$AA$65536,27,0)</f>
        <v>к</v>
      </c>
      <c r="AB88" s="14" t="e">
        <f>VLOOKUP(A:A,[3]TDSheet!$A$1:$AB$65536,28,0)</f>
        <v>#N/A</v>
      </c>
      <c r="AC88" s="14">
        <f t="shared" si="18"/>
        <v>150</v>
      </c>
      <c r="AD88" s="14">
        <f t="shared" si="19"/>
        <v>0</v>
      </c>
      <c r="AE88" s="14"/>
      <c r="AF88" s="14"/>
    </row>
    <row r="89" spans="1:32" s="1" customFormat="1" ht="11.1" customHeight="1" outlineLevel="1" x14ac:dyDescent="0.2">
      <c r="A89" s="7" t="s">
        <v>89</v>
      </c>
      <c r="B89" s="7" t="s">
        <v>9</v>
      </c>
      <c r="C89" s="8">
        <v>136.01900000000001</v>
      </c>
      <c r="D89" s="8">
        <v>278.98399999999998</v>
      </c>
      <c r="E89" s="8">
        <v>187.60900000000001</v>
      </c>
      <c r="F89" s="8">
        <v>163.82300000000001</v>
      </c>
      <c r="G89" s="13">
        <f>VLOOKUP(A:A,[1]TDSheet!$A:$G,7,0)</f>
        <v>1</v>
      </c>
      <c r="H89" s="13" t="e">
        <f>VLOOKUP(A:A,[1]TDSheet!$A:$H,8,0)</f>
        <v>#N/A</v>
      </c>
      <c r="I89" s="14">
        <f>VLOOKUP(A:A,[2]TDSheet!$A:$F,6,0)</f>
        <v>192</v>
      </c>
      <c r="J89" s="14">
        <f t="shared" si="14"/>
        <v>-4.3909999999999911</v>
      </c>
      <c r="K89" s="14">
        <f>VLOOKUP(A:A,[1]TDSheet!$A:$L,12,0)</f>
        <v>0</v>
      </c>
      <c r="L89" s="14">
        <f>VLOOKUP(A:A,[1]TDSheet!$A:$M,13,0)</f>
        <v>20</v>
      </c>
      <c r="M89" s="14"/>
      <c r="N89" s="14"/>
      <c r="O89" s="14"/>
      <c r="P89" s="14"/>
      <c r="Q89" s="14"/>
      <c r="R89" s="14">
        <f t="shared" si="15"/>
        <v>37.521799999999999</v>
      </c>
      <c r="S89" s="16">
        <v>120</v>
      </c>
      <c r="T89" s="17">
        <f t="shared" si="16"/>
        <v>8.0972394714539284</v>
      </c>
      <c r="U89" s="14">
        <f t="shared" si="17"/>
        <v>4.8990986573138819</v>
      </c>
      <c r="V89" s="14"/>
      <c r="W89" s="14"/>
      <c r="X89" s="14">
        <f>VLOOKUP(A:A,[3]TDSheet!$A$1:$Y$65536,25,0)</f>
        <v>41.901200000000003</v>
      </c>
      <c r="Y89" s="14">
        <f>VLOOKUP(A:A,[3]TDSheet!$A$1:$R$65536,18,0)</f>
        <v>32.774000000000001</v>
      </c>
      <c r="Z89" s="14">
        <f>VLOOKUP(A:A,[4]TDSheet!$A:$D,4,0)</f>
        <v>53.362000000000002</v>
      </c>
      <c r="AA89" s="14" t="e">
        <f>VLOOKUP(A:A,[3]TDSheet!$A$1:$AA$65536,27,0)</f>
        <v>#N/A</v>
      </c>
      <c r="AB89" s="14" t="e">
        <f>VLOOKUP(A:A,[3]TDSheet!$A$1:$AB$65536,28,0)</f>
        <v>#N/A</v>
      </c>
      <c r="AC89" s="14">
        <f t="shared" si="18"/>
        <v>120</v>
      </c>
      <c r="AD89" s="14">
        <f t="shared" si="19"/>
        <v>0</v>
      </c>
      <c r="AE89" s="14"/>
      <c r="AF89" s="14"/>
    </row>
    <row r="90" spans="1:32" s="1" customFormat="1" ht="11.1" customHeight="1" outlineLevel="1" x14ac:dyDescent="0.2">
      <c r="A90" s="7" t="s">
        <v>90</v>
      </c>
      <c r="B90" s="7" t="s">
        <v>8</v>
      </c>
      <c r="C90" s="8">
        <v>80</v>
      </c>
      <c r="D90" s="8">
        <v>41</v>
      </c>
      <c r="E90" s="8">
        <v>43</v>
      </c>
      <c r="F90" s="8">
        <v>77</v>
      </c>
      <c r="G90" s="13">
        <f>VLOOKUP(A:A,[1]TDSheet!$A:$G,7,0)</f>
        <v>0.35</v>
      </c>
      <c r="H90" s="13" t="e">
        <f>VLOOKUP(A:A,[1]TDSheet!$A:$H,8,0)</f>
        <v>#N/A</v>
      </c>
      <c r="I90" s="14">
        <f>VLOOKUP(A:A,[2]TDSheet!$A:$F,6,0)</f>
        <v>44</v>
      </c>
      <c r="J90" s="14">
        <f t="shared" si="14"/>
        <v>-1</v>
      </c>
      <c r="K90" s="14">
        <f>VLOOKUP(A:A,[1]TDSheet!$A:$L,12,0)</f>
        <v>0</v>
      </c>
      <c r="L90" s="14">
        <f>VLOOKUP(A:A,[1]TDSheet!$A:$M,13,0)</f>
        <v>40</v>
      </c>
      <c r="M90" s="14"/>
      <c r="N90" s="14"/>
      <c r="O90" s="14"/>
      <c r="P90" s="14"/>
      <c r="Q90" s="14"/>
      <c r="R90" s="14">
        <f t="shared" si="15"/>
        <v>8.6</v>
      </c>
      <c r="S90" s="16"/>
      <c r="T90" s="17">
        <f t="shared" si="16"/>
        <v>13.604651162790699</v>
      </c>
      <c r="U90" s="14">
        <f t="shared" si="17"/>
        <v>13.604651162790699</v>
      </c>
      <c r="V90" s="14"/>
      <c r="W90" s="14"/>
      <c r="X90" s="14">
        <f>VLOOKUP(A:A,[3]TDSheet!$A$1:$Y$65536,25,0)</f>
        <v>3.2</v>
      </c>
      <c r="Y90" s="14">
        <f>VLOOKUP(A:A,[3]TDSheet!$A$1:$R$65536,18,0)</f>
        <v>13.8</v>
      </c>
      <c r="Z90" s="14">
        <f>VLOOKUP(A:A,[4]TDSheet!$A:$D,4,0)</f>
        <v>5</v>
      </c>
      <c r="AA90" s="14" t="str">
        <f>VLOOKUP(A:A,[3]TDSheet!$A$1:$AA$65536,27,0)</f>
        <v>увел</v>
      </c>
      <c r="AB90" s="14" t="e">
        <f>VLOOKUP(A:A,[3]TDSheet!$A$1:$AB$65536,28,0)</f>
        <v>#N/A</v>
      </c>
      <c r="AC90" s="14">
        <f t="shared" si="18"/>
        <v>0</v>
      </c>
      <c r="AD90" s="14">
        <f t="shared" si="19"/>
        <v>0</v>
      </c>
      <c r="AE90" s="14"/>
      <c r="AF90" s="14"/>
    </row>
    <row r="91" spans="1:32" s="1" customFormat="1" ht="11.1" customHeight="1" outlineLevel="1" x14ac:dyDescent="0.2">
      <c r="A91" s="7" t="s">
        <v>98</v>
      </c>
      <c r="B91" s="7" t="s">
        <v>8</v>
      </c>
      <c r="C91" s="8"/>
      <c r="D91" s="8">
        <v>104</v>
      </c>
      <c r="E91" s="19">
        <v>1868</v>
      </c>
      <c r="F91" s="19">
        <v>1603</v>
      </c>
      <c r="G91" s="13">
        <f>VLOOKUP(A:A,[1]TDSheet!$A:$G,7,0)</f>
        <v>0.41</v>
      </c>
      <c r="H91" s="13" t="e">
        <f>VLOOKUP(A:A,[1]TDSheet!$A:$H,8,0)</f>
        <v>#N/A</v>
      </c>
      <c r="I91" s="14">
        <f>VLOOKUP(A:A,[2]TDSheet!$A:$F,6,0)</f>
        <v>4</v>
      </c>
      <c r="J91" s="14">
        <f t="shared" si="14"/>
        <v>1864</v>
      </c>
      <c r="K91" s="14">
        <f>VLOOKUP(A:A,[1]TDSheet!$A:$L,12,0)</f>
        <v>400</v>
      </c>
      <c r="L91" s="14">
        <f>VLOOKUP(A:A,[1]TDSheet!$A:$M,13,0)</f>
        <v>400</v>
      </c>
      <c r="M91" s="14"/>
      <c r="N91" s="14"/>
      <c r="O91" s="14"/>
      <c r="P91" s="14"/>
      <c r="Q91" s="14"/>
      <c r="R91" s="14">
        <f t="shared" si="15"/>
        <v>373.6</v>
      </c>
      <c r="S91" s="16">
        <v>600</v>
      </c>
      <c r="T91" s="17">
        <f t="shared" si="16"/>
        <v>8.0380085653104913</v>
      </c>
      <c r="U91" s="14">
        <f t="shared" si="17"/>
        <v>6.4320128479657388</v>
      </c>
      <c r="V91" s="14"/>
      <c r="W91" s="14"/>
      <c r="X91" s="14">
        <f>VLOOKUP(A:A,[3]TDSheet!$A$1:$Y$65536,25,0)</f>
        <v>0</v>
      </c>
      <c r="Y91" s="14">
        <f>VLOOKUP(A:A,[3]TDSheet!$A$1:$R$65536,18,0)</f>
        <v>0</v>
      </c>
      <c r="Z91" s="14">
        <v>0</v>
      </c>
      <c r="AA91" s="14" t="str">
        <f>VLOOKUP(A:A,[3]TDSheet!$A$1:$AA$65536,27,0)</f>
        <v>ротация</v>
      </c>
      <c r="AB91" s="14" t="e">
        <f>VLOOKUP(A:A,[3]TDSheet!$A$1:$AB$65536,28,0)</f>
        <v>#N/A</v>
      </c>
      <c r="AC91" s="14">
        <f t="shared" si="18"/>
        <v>245.99999999999997</v>
      </c>
      <c r="AD91" s="14">
        <f t="shared" si="19"/>
        <v>0</v>
      </c>
      <c r="AE91" s="14"/>
      <c r="AF91" s="14"/>
    </row>
    <row r="92" spans="1:32" s="1" customFormat="1" ht="11.1" customHeight="1" outlineLevel="1" x14ac:dyDescent="0.2">
      <c r="A92" s="7" t="s">
        <v>99</v>
      </c>
      <c r="B92" s="7" t="s">
        <v>8</v>
      </c>
      <c r="C92" s="8"/>
      <c r="D92" s="8">
        <v>104</v>
      </c>
      <c r="E92" s="19">
        <v>1720</v>
      </c>
      <c r="F92" s="19">
        <v>1802</v>
      </c>
      <c r="G92" s="13">
        <f>VLOOKUP(A:A,[1]TDSheet!$A:$G,7,0)</f>
        <v>0.41</v>
      </c>
      <c r="H92" s="13" t="e">
        <f>VLOOKUP(A:A,[1]TDSheet!$A:$H,8,0)</f>
        <v>#N/A</v>
      </c>
      <c r="I92" s="14">
        <v>0</v>
      </c>
      <c r="J92" s="14">
        <f t="shared" si="14"/>
        <v>1720</v>
      </c>
      <c r="K92" s="14">
        <f>VLOOKUP(A:A,[1]TDSheet!$A:$L,12,0)</f>
        <v>400</v>
      </c>
      <c r="L92" s="14">
        <f>VLOOKUP(A:A,[1]TDSheet!$A:$M,13,0)</f>
        <v>400</v>
      </c>
      <c r="M92" s="14"/>
      <c r="N92" s="14"/>
      <c r="O92" s="14"/>
      <c r="P92" s="14"/>
      <c r="Q92" s="14"/>
      <c r="R92" s="14">
        <f t="shared" si="15"/>
        <v>344</v>
      </c>
      <c r="S92" s="16">
        <v>200</v>
      </c>
      <c r="T92" s="17">
        <f t="shared" si="16"/>
        <v>8.145348837209303</v>
      </c>
      <c r="U92" s="14">
        <f t="shared" si="17"/>
        <v>7.5639534883720927</v>
      </c>
      <c r="V92" s="14"/>
      <c r="W92" s="14"/>
      <c r="X92" s="14">
        <f>VLOOKUP(A:A,[3]TDSheet!$A$1:$Y$65536,25,0)</f>
        <v>0</v>
      </c>
      <c r="Y92" s="14">
        <f>VLOOKUP(A:A,[3]TDSheet!$A$1:$R$65536,18,0)</f>
        <v>0</v>
      </c>
      <c r="Z92" s="14">
        <v>0</v>
      </c>
      <c r="AA92" s="14" t="str">
        <f>VLOOKUP(A:A,[3]TDSheet!$A$1:$AA$65536,27,0)</f>
        <v>ротация</v>
      </c>
      <c r="AB92" s="14" t="e">
        <f>VLOOKUP(A:A,[3]TDSheet!$A$1:$AB$65536,28,0)</f>
        <v>#N/A</v>
      </c>
      <c r="AC92" s="14">
        <f t="shared" si="18"/>
        <v>82</v>
      </c>
      <c r="AD92" s="14">
        <f t="shared" si="19"/>
        <v>0</v>
      </c>
      <c r="AE92" s="14"/>
      <c r="AF92" s="14"/>
    </row>
    <row r="93" spans="1:32" s="1" customFormat="1" ht="11.1" customHeight="1" outlineLevel="1" x14ac:dyDescent="0.2">
      <c r="A93" s="7" t="s">
        <v>100</v>
      </c>
      <c r="B93" s="7" t="s">
        <v>8</v>
      </c>
      <c r="C93" s="8"/>
      <c r="D93" s="8">
        <v>98</v>
      </c>
      <c r="E93" s="8">
        <v>55</v>
      </c>
      <c r="F93" s="8">
        <v>40</v>
      </c>
      <c r="G93" s="13">
        <f>VLOOKUP(A:A,[1]TDSheet!$A:$G,7,0)</f>
        <v>0.3</v>
      </c>
      <c r="H93" s="13" t="e">
        <f>VLOOKUP(A:A,[1]TDSheet!$A:$H,8,0)</f>
        <v>#N/A</v>
      </c>
      <c r="I93" s="14">
        <f>VLOOKUP(A:A,[2]TDSheet!$A:$F,6,0)</f>
        <v>57</v>
      </c>
      <c r="J93" s="14">
        <f t="shared" si="14"/>
        <v>-2</v>
      </c>
      <c r="K93" s="14">
        <f>VLOOKUP(A:A,[1]TDSheet!$A:$L,12,0)</f>
        <v>0</v>
      </c>
      <c r="L93" s="14">
        <f>VLOOKUP(A:A,[1]TDSheet!$A:$M,13,0)</f>
        <v>0</v>
      </c>
      <c r="M93" s="14"/>
      <c r="N93" s="14"/>
      <c r="O93" s="14"/>
      <c r="P93" s="14"/>
      <c r="Q93" s="14">
        <v>80</v>
      </c>
      <c r="R93" s="14">
        <f t="shared" si="15"/>
        <v>11</v>
      </c>
      <c r="S93" s="16"/>
      <c r="T93" s="17">
        <f t="shared" si="16"/>
        <v>10.909090909090908</v>
      </c>
      <c r="U93" s="14">
        <f t="shared" si="17"/>
        <v>3.6363636363636362</v>
      </c>
      <c r="V93" s="14"/>
      <c r="W93" s="14"/>
      <c r="X93" s="14">
        <f>VLOOKUP(A:A,[3]TDSheet!$A$1:$Y$65536,25,0)</f>
        <v>0</v>
      </c>
      <c r="Y93" s="14">
        <f>VLOOKUP(A:A,[3]TDSheet!$A$1:$R$65536,18,0)</f>
        <v>5.4</v>
      </c>
      <c r="Z93" s="14">
        <f>VLOOKUP(A:A,[4]TDSheet!$A:$D,4,0)</f>
        <v>11</v>
      </c>
      <c r="AA93" s="14" t="e">
        <f>VLOOKUP(A:A,[3]TDSheet!$A$1:$AA$65536,27,0)</f>
        <v>#N/A</v>
      </c>
      <c r="AB93" s="14" t="e">
        <f>VLOOKUP(A:A,[3]TDSheet!$A$1:$AB$65536,28,0)</f>
        <v>#N/A</v>
      </c>
      <c r="AC93" s="14">
        <f t="shared" si="18"/>
        <v>0</v>
      </c>
      <c r="AD93" s="14">
        <f t="shared" si="19"/>
        <v>24</v>
      </c>
      <c r="AE93" s="14"/>
      <c r="AF93" s="14"/>
    </row>
    <row r="94" spans="1:32" s="1" customFormat="1" ht="11.1" customHeight="1" outlineLevel="1" x14ac:dyDescent="0.2">
      <c r="A94" s="7" t="s">
        <v>91</v>
      </c>
      <c r="B94" s="7" t="s">
        <v>9</v>
      </c>
      <c r="C94" s="8">
        <v>100.113</v>
      </c>
      <c r="D94" s="8">
        <v>88.763000000000005</v>
      </c>
      <c r="E94" s="8">
        <v>82.394999999999996</v>
      </c>
      <c r="F94" s="8">
        <v>92.209000000000003</v>
      </c>
      <c r="G94" s="13">
        <f>VLOOKUP(A:A,[1]TDSheet!$A:$G,7,0)</f>
        <v>1</v>
      </c>
      <c r="H94" s="13" t="e">
        <f>VLOOKUP(A:A,[1]TDSheet!$A:$H,8,0)</f>
        <v>#N/A</v>
      </c>
      <c r="I94" s="14">
        <f>VLOOKUP(A:A,[2]TDSheet!$A:$F,6,0)</f>
        <v>82</v>
      </c>
      <c r="J94" s="14">
        <f t="shared" si="14"/>
        <v>0.39499999999999602</v>
      </c>
      <c r="K94" s="14">
        <f>VLOOKUP(A:A,[1]TDSheet!$A:$L,12,0)</f>
        <v>20</v>
      </c>
      <c r="L94" s="14">
        <f>VLOOKUP(A:A,[1]TDSheet!$A:$M,13,0)</f>
        <v>20</v>
      </c>
      <c r="M94" s="14"/>
      <c r="N94" s="14"/>
      <c r="O94" s="14"/>
      <c r="P94" s="14"/>
      <c r="Q94" s="14"/>
      <c r="R94" s="14">
        <f t="shared" si="15"/>
        <v>16.478999999999999</v>
      </c>
      <c r="S94" s="16"/>
      <c r="T94" s="17">
        <f t="shared" si="16"/>
        <v>8.0228776017962264</v>
      </c>
      <c r="U94" s="14">
        <f t="shared" si="17"/>
        <v>8.0228776017962264</v>
      </c>
      <c r="V94" s="14"/>
      <c r="W94" s="14"/>
      <c r="X94" s="14">
        <f>VLOOKUP(A:A,[3]TDSheet!$A$1:$Y$65536,25,0)</f>
        <v>15.9892</v>
      </c>
      <c r="Y94" s="14">
        <f>VLOOKUP(A:A,[3]TDSheet!$A$1:$R$65536,18,0)</f>
        <v>17.693999999999999</v>
      </c>
      <c r="Z94" s="14">
        <f>VLOOKUP(A:A,[4]TDSheet!$A:$D,4,0)</f>
        <v>14.613</v>
      </c>
      <c r="AA94" s="14" t="str">
        <f>VLOOKUP(A:A,[3]TDSheet!$A$1:$AA$65536,27,0)</f>
        <v>к</v>
      </c>
      <c r="AB94" s="14" t="e">
        <f>VLOOKUP(A:A,[3]TDSheet!$A$1:$AB$65536,28,0)</f>
        <v>#N/A</v>
      </c>
      <c r="AC94" s="14">
        <f t="shared" si="18"/>
        <v>0</v>
      </c>
      <c r="AD94" s="14">
        <f t="shared" si="19"/>
        <v>0</v>
      </c>
      <c r="AE94" s="14"/>
      <c r="AF94" s="14"/>
    </row>
    <row r="95" spans="1:32" s="1" customFormat="1" ht="11.1" customHeight="1" outlineLevel="1" x14ac:dyDescent="0.2">
      <c r="A95" s="7" t="s">
        <v>101</v>
      </c>
      <c r="B95" s="7" t="s">
        <v>9</v>
      </c>
      <c r="C95" s="8">
        <v>112.254</v>
      </c>
      <c r="D95" s="8">
        <v>72.551000000000002</v>
      </c>
      <c r="E95" s="8">
        <v>75.317999999999998</v>
      </c>
      <c r="F95" s="8">
        <v>94.424999999999997</v>
      </c>
      <c r="G95" s="13">
        <f>VLOOKUP(A:A,[1]TDSheet!$A:$G,7,0)</f>
        <v>1</v>
      </c>
      <c r="H95" s="13" t="e">
        <f>VLOOKUP(A:A,[1]TDSheet!$A:$H,8,0)</f>
        <v>#N/A</v>
      </c>
      <c r="I95" s="14">
        <f>VLOOKUP(A:A,[2]TDSheet!$A:$F,6,0)</f>
        <v>74.3</v>
      </c>
      <c r="J95" s="14">
        <f t="shared" si="14"/>
        <v>1.0180000000000007</v>
      </c>
      <c r="K95" s="14">
        <f>VLOOKUP(A:A,[1]TDSheet!$A:$L,12,0)</f>
        <v>0</v>
      </c>
      <c r="L95" s="14">
        <f>VLOOKUP(A:A,[1]TDSheet!$A:$M,13,0)</f>
        <v>20</v>
      </c>
      <c r="M95" s="14"/>
      <c r="N95" s="14"/>
      <c r="O95" s="14"/>
      <c r="P95" s="14"/>
      <c r="Q95" s="14"/>
      <c r="R95" s="14">
        <f t="shared" si="15"/>
        <v>15.063599999999999</v>
      </c>
      <c r="S95" s="16"/>
      <c r="T95" s="17">
        <f t="shared" si="16"/>
        <v>7.596125760110465</v>
      </c>
      <c r="U95" s="14">
        <f t="shared" si="17"/>
        <v>7.596125760110465</v>
      </c>
      <c r="V95" s="14"/>
      <c r="W95" s="14"/>
      <c r="X95" s="14">
        <f>VLOOKUP(A:A,[3]TDSheet!$A$1:$Y$65536,25,0)</f>
        <v>12.2692</v>
      </c>
      <c r="Y95" s="14">
        <f>VLOOKUP(A:A,[3]TDSheet!$A$1:$R$65536,18,0)</f>
        <v>15.887</v>
      </c>
      <c r="Z95" s="14">
        <f>VLOOKUP(A:A,[4]TDSheet!$A:$D,4,0)</f>
        <v>18.047999999999998</v>
      </c>
      <c r="AA95" s="14" t="str">
        <f>VLOOKUP(A:A,[3]TDSheet!$A$1:$AA$65536,27,0)</f>
        <v>к</v>
      </c>
      <c r="AB95" s="14" t="e">
        <f>VLOOKUP(A:A,[3]TDSheet!$A$1:$AB$65536,28,0)</f>
        <v>#N/A</v>
      </c>
      <c r="AC95" s="14">
        <f t="shared" si="18"/>
        <v>0</v>
      </c>
      <c r="AD95" s="14">
        <f t="shared" si="19"/>
        <v>0</v>
      </c>
      <c r="AE95" s="14"/>
      <c r="AF95" s="14"/>
    </row>
    <row r="96" spans="1:32" s="1" customFormat="1" ht="11.1" customHeight="1" outlineLevel="1" x14ac:dyDescent="0.2">
      <c r="A96" s="7" t="s">
        <v>92</v>
      </c>
      <c r="B96" s="7" t="s">
        <v>9</v>
      </c>
      <c r="C96" s="8">
        <v>35.677</v>
      </c>
      <c r="D96" s="8">
        <v>140.554</v>
      </c>
      <c r="E96" s="8">
        <v>54.93</v>
      </c>
      <c r="F96" s="8">
        <v>102.25</v>
      </c>
      <c r="G96" s="13">
        <f>VLOOKUP(A:A,[1]TDSheet!$A:$G,7,0)</f>
        <v>1</v>
      </c>
      <c r="H96" s="13" t="e">
        <f>VLOOKUP(A:A,[1]TDSheet!$A:$H,8,0)</f>
        <v>#N/A</v>
      </c>
      <c r="I96" s="14">
        <f>VLOOKUP(A:A,[2]TDSheet!$A:$F,6,0)</f>
        <v>53</v>
      </c>
      <c r="J96" s="14">
        <f t="shared" si="14"/>
        <v>1.9299999999999997</v>
      </c>
      <c r="K96" s="14">
        <f>VLOOKUP(A:A,[1]TDSheet!$A:$L,12,0)</f>
        <v>0</v>
      </c>
      <c r="L96" s="14">
        <f>VLOOKUP(A:A,[1]TDSheet!$A:$M,13,0)</f>
        <v>10</v>
      </c>
      <c r="M96" s="14"/>
      <c r="N96" s="14"/>
      <c r="O96" s="14"/>
      <c r="P96" s="14"/>
      <c r="Q96" s="14"/>
      <c r="R96" s="14">
        <f t="shared" si="15"/>
        <v>10.986000000000001</v>
      </c>
      <c r="S96" s="16"/>
      <c r="T96" s="17">
        <f t="shared" si="16"/>
        <v>10.217549608592753</v>
      </c>
      <c r="U96" s="14">
        <f t="shared" si="17"/>
        <v>10.217549608592753</v>
      </c>
      <c r="V96" s="14"/>
      <c r="W96" s="14"/>
      <c r="X96" s="14">
        <f>VLOOKUP(A:A,[3]TDSheet!$A$1:$Y$65536,25,0)</f>
        <v>8.8078000000000003</v>
      </c>
      <c r="Y96" s="14">
        <f>VLOOKUP(A:A,[3]TDSheet!$A$1:$R$65536,18,0)</f>
        <v>14.931999999999999</v>
      </c>
      <c r="Z96" s="14">
        <f>VLOOKUP(A:A,[4]TDSheet!$A:$D,4,0)</f>
        <v>8.2560000000000002</v>
      </c>
      <c r="AA96" s="14" t="e">
        <f>VLOOKUP(A:A,[3]TDSheet!$A$1:$AA$65536,27,0)</f>
        <v>#N/A</v>
      </c>
      <c r="AB96" s="14" t="e">
        <f>VLOOKUP(A:A,[3]TDSheet!$A$1:$AB$65536,28,0)</f>
        <v>#N/A</v>
      </c>
      <c r="AC96" s="14">
        <f t="shared" si="18"/>
        <v>0</v>
      </c>
      <c r="AD96" s="14">
        <f t="shared" si="19"/>
        <v>0</v>
      </c>
      <c r="AE96" s="14"/>
      <c r="AF96" s="14"/>
    </row>
    <row r="97" spans="1:32" s="1" customFormat="1" ht="11.1" customHeight="1" outlineLevel="1" x14ac:dyDescent="0.2">
      <c r="A97" s="7" t="s">
        <v>102</v>
      </c>
      <c r="B97" s="7" t="s">
        <v>8</v>
      </c>
      <c r="C97" s="8">
        <v>68</v>
      </c>
      <c r="D97" s="8">
        <v>46</v>
      </c>
      <c r="E97" s="8">
        <v>56</v>
      </c>
      <c r="F97" s="8">
        <v>53</v>
      </c>
      <c r="G97" s="13">
        <v>0</v>
      </c>
      <c r="H97" s="13" t="e">
        <f>VLOOKUP(A:A,[1]TDSheet!$A:$H,8,0)</f>
        <v>#N/A</v>
      </c>
      <c r="I97" s="14">
        <f>VLOOKUP(A:A,[2]TDSheet!$A:$F,6,0)</f>
        <v>64</v>
      </c>
      <c r="J97" s="14">
        <f t="shared" si="14"/>
        <v>-8</v>
      </c>
      <c r="K97" s="14">
        <f>VLOOKUP(A:A,[1]TDSheet!$A:$L,12,0)</f>
        <v>0</v>
      </c>
      <c r="L97" s="14">
        <f>VLOOKUP(A:A,[1]TDSheet!$A:$M,13,0)</f>
        <v>0</v>
      </c>
      <c r="M97" s="14"/>
      <c r="N97" s="14"/>
      <c r="O97" s="14"/>
      <c r="P97" s="14"/>
      <c r="Q97" s="14"/>
      <c r="R97" s="14">
        <f t="shared" si="15"/>
        <v>11.2</v>
      </c>
      <c r="S97" s="16"/>
      <c r="T97" s="17">
        <f t="shared" si="16"/>
        <v>4.7321428571428577</v>
      </c>
      <c r="U97" s="14">
        <f t="shared" si="17"/>
        <v>4.7321428571428577</v>
      </c>
      <c r="V97" s="14"/>
      <c r="W97" s="14"/>
      <c r="X97" s="14">
        <f>VLOOKUP(A:A,[3]TDSheet!$A$1:$Y$65536,25,0)</f>
        <v>1</v>
      </c>
      <c r="Y97" s="14">
        <f>VLOOKUP(A:A,[3]TDSheet!$A$1:$R$65536,18,0)</f>
        <v>8.8000000000000007</v>
      </c>
      <c r="Z97" s="14">
        <f>VLOOKUP(A:A,[4]TDSheet!$A:$D,4,0)</f>
        <v>13</v>
      </c>
      <c r="AA97" s="14" t="s">
        <v>126</v>
      </c>
      <c r="AB97" s="14" t="e">
        <f>VLOOKUP(A:A,[3]TDSheet!$A$1:$AB$65536,28,0)</f>
        <v>#N/A</v>
      </c>
      <c r="AC97" s="14">
        <f t="shared" si="18"/>
        <v>0</v>
      </c>
      <c r="AD97" s="14">
        <f t="shared" si="19"/>
        <v>0</v>
      </c>
      <c r="AE97" s="14"/>
      <c r="AF97" s="14"/>
    </row>
    <row r="98" spans="1:32" s="1" customFormat="1" ht="11.1" customHeight="1" outlineLevel="1" x14ac:dyDescent="0.2">
      <c r="A98" s="7" t="s">
        <v>93</v>
      </c>
      <c r="B98" s="7" t="s">
        <v>8</v>
      </c>
      <c r="C98" s="8">
        <v>327</v>
      </c>
      <c r="D98" s="8">
        <v>106</v>
      </c>
      <c r="E98" s="8">
        <v>256</v>
      </c>
      <c r="F98" s="8">
        <v>162</v>
      </c>
      <c r="G98" s="13">
        <f>VLOOKUP(A:A,[1]TDSheet!$A:$G,7,0)</f>
        <v>0.33</v>
      </c>
      <c r="H98" s="13" t="e">
        <f>VLOOKUP(A:A,[1]TDSheet!$A:$H,8,0)</f>
        <v>#N/A</v>
      </c>
      <c r="I98" s="14">
        <f>VLOOKUP(A:A,[2]TDSheet!$A:$F,6,0)</f>
        <v>265</v>
      </c>
      <c r="J98" s="14">
        <f t="shared" si="14"/>
        <v>-9</v>
      </c>
      <c r="K98" s="14">
        <f>VLOOKUP(A:A,[1]TDSheet!$A:$L,12,0)</f>
        <v>90</v>
      </c>
      <c r="L98" s="14">
        <f>VLOOKUP(A:A,[1]TDSheet!$A:$M,13,0)</f>
        <v>90</v>
      </c>
      <c r="M98" s="14"/>
      <c r="N98" s="14"/>
      <c r="O98" s="14"/>
      <c r="P98" s="14"/>
      <c r="Q98" s="14"/>
      <c r="R98" s="14">
        <f t="shared" si="15"/>
        <v>51.2</v>
      </c>
      <c r="S98" s="16">
        <v>90</v>
      </c>
      <c r="T98" s="17">
        <f t="shared" si="16"/>
        <v>8.4375</v>
      </c>
      <c r="U98" s="14">
        <f t="shared" si="17"/>
        <v>6.6796875</v>
      </c>
      <c r="V98" s="14"/>
      <c r="W98" s="14"/>
      <c r="X98" s="14">
        <f>VLOOKUP(A:A,[3]TDSheet!$A$1:$Y$65536,25,0)</f>
        <v>52.4</v>
      </c>
      <c r="Y98" s="14">
        <f>VLOOKUP(A:A,[3]TDSheet!$A$1:$R$65536,18,0)</f>
        <v>46.4</v>
      </c>
      <c r="Z98" s="14">
        <f>VLOOKUP(A:A,[4]TDSheet!$A:$D,4,0)</f>
        <v>25</v>
      </c>
      <c r="AA98" s="14" t="str">
        <f>VLOOKUP(A:A,[3]TDSheet!$A$1:$AA$65536,27,0)</f>
        <v>костик</v>
      </c>
      <c r="AB98" s="14" t="e">
        <f>VLOOKUP(A:A,[3]TDSheet!$A$1:$AB$65536,28,0)</f>
        <v>#N/A</v>
      </c>
      <c r="AC98" s="14">
        <f t="shared" si="18"/>
        <v>29.700000000000003</v>
      </c>
      <c r="AD98" s="14">
        <f t="shared" si="19"/>
        <v>0</v>
      </c>
      <c r="AE98" s="14"/>
      <c r="AF98" s="14"/>
    </row>
    <row r="99" spans="1:32" s="1" customFormat="1" ht="11.1" customHeight="1" outlineLevel="1" x14ac:dyDescent="0.2">
      <c r="A99" s="7" t="s">
        <v>103</v>
      </c>
      <c r="B99" s="7" t="s">
        <v>8</v>
      </c>
      <c r="C99" s="8"/>
      <c r="D99" s="8">
        <v>600</v>
      </c>
      <c r="E99" s="8">
        <v>0</v>
      </c>
      <c r="F99" s="19">
        <v>600</v>
      </c>
      <c r="G99" s="13">
        <v>0</v>
      </c>
      <c r="H99" s="13" t="e">
        <f>VLOOKUP(A:A,[1]TDSheet!$A:$H,8,0)</f>
        <v>#N/A</v>
      </c>
      <c r="I99" s="14">
        <v>0</v>
      </c>
      <c r="J99" s="14">
        <f t="shared" si="14"/>
        <v>0</v>
      </c>
      <c r="K99" s="14">
        <v>0</v>
      </c>
      <c r="L99" s="14">
        <v>0</v>
      </c>
      <c r="M99" s="14"/>
      <c r="N99" s="14"/>
      <c r="O99" s="14"/>
      <c r="P99" s="14"/>
      <c r="Q99" s="14"/>
      <c r="R99" s="14">
        <f t="shared" si="15"/>
        <v>0</v>
      </c>
      <c r="S99" s="16"/>
      <c r="T99" s="17" t="e">
        <f t="shared" si="16"/>
        <v>#DIV/0!</v>
      </c>
      <c r="U99" s="14" t="e">
        <f t="shared" si="17"/>
        <v>#DIV/0!</v>
      </c>
      <c r="V99" s="14"/>
      <c r="W99" s="14"/>
      <c r="X99" s="14">
        <v>0</v>
      </c>
      <c r="Y99" s="14">
        <v>0</v>
      </c>
      <c r="Z99" s="14">
        <v>0</v>
      </c>
      <c r="AA99" s="20" t="s">
        <v>125</v>
      </c>
      <c r="AB99" s="14" t="e">
        <f>VLOOKUP(A:A,[3]TDSheet!$A$1:$AB$65536,28,0)</f>
        <v>#N/A</v>
      </c>
      <c r="AC99" s="14">
        <f t="shared" si="18"/>
        <v>0</v>
      </c>
      <c r="AD99" s="14">
        <f t="shared" si="19"/>
        <v>0</v>
      </c>
      <c r="AE99" s="14"/>
      <c r="AF9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2023-08-09T11:27:22Z</dcterms:modified>
</cp:coreProperties>
</file>