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45190</v>
      </c>
      <c r="E3" s="7" t="inlineStr">
        <is>
          <t xml:space="preserve">Доставка: </t>
        </is>
      </c>
      <c r="F3" s="90" t="n"/>
      <c r="G3" s="90" t="n">
        <v>45193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ВРЕМЯ ОКРОШКИ Папа может вар п/о 0,4кг</t>
        </is>
      </c>
      <c r="C14" s="34" t="inlineStr">
        <is>
          <t>ШТ</t>
        </is>
      </c>
      <c r="D14" s="28" t="n">
        <v>1001014765992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40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240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RIGHT(D26:D128,4)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RIGHT(D27:D130,4)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RIGHT(D28:D131,4)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RIGHT(D31:D136,4)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RIGHT(D32:D137,4)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RIGHT(D33:D138,4)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RIGHT(D34:D140,4)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70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RIGHT(D37:D143,4)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RIGHT(D38:D148,4)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450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200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RIGHT(D41:D153,4)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Format="1" customHeight="1" s="15">
      <c r="A42" s="79">
        <f>RIGHT(D42:D155,4)</f>
        <v/>
      </c>
      <c r="B42" s="71" t="inlineStr">
        <is>
          <t>МЯСНЫЕ Папа может сос п/о мгс 1*3_45с</t>
        </is>
      </c>
      <c r="C42" s="31" t="inlineStr">
        <is>
          <t>КГ</t>
        </is>
      </c>
      <c r="D42" s="28" t="n">
        <v>1001022725818</v>
      </c>
      <c r="E42" s="24" t="n">
        <v>50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40" t="n"/>
      <c r="K42" s="85" t="n"/>
      <c r="L42" s="85" t="n"/>
    </row>
    <row r="43" ht="16.5" customHeight="1">
      <c r="A43" s="79">
        <f>RIGHT(D43:D156,4)</f>
        <v/>
      </c>
      <c r="B43" s="46" t="inlineStr">
        <is>
          <t>СЛИВОЧНЫЕ ПМ сос п/о мгс 0,41кг 10шт.</t>
        </is>
      </c>
      <c r="C43" s="34" t="inlineStr">
        <is>
          <t>ШТ</t>
        </is>
      </c>
      <c r="D43" s="28" t="n">
        <v>1001022466641</v>
      </c>
      <c r="E43" s="24" t="n">
        <v>100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Папа может сос п/о мгс 2*2_45с</t>
        </is>
      </c>
      <c r="C44" s="31" t="inlineStr">
        <is>
          <t>КГ</t>
        </is>
      </c>
      <c r="D44" s="28" t="n">
        <v>1001022465820</v>
      </c>
      <c r="E44" s="24" t="n">
        <v>40</v>
      </c>
      <c r="F44" s="23" t="n"/>
      <c r="G44" s="23">
        <f>E44*1</f>
        <v/>
      </c>
      <c r="H44" s="14" t="n"/>
      <c r="I44" s="14" t="n">
        <v>45</v>
      </c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0.41кг 10шт.</t>
        </is>
      </c>
      <c r="C45" s="34" t="inlineStr">
        <is>
          <t>ШТ</t>
        </is>
      </c>
      <c r="D45" s="28" t="n">
        <v>1001020846590</v>
      </c>
      <c r="E45" s="24" t="n">
        <v>0</v>
      </c>
      <c r="F45" s="23" t="n"/>
      <c r="G45" s="23">
        <f>E45*0.41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СЛИВОЧНЫЕ СН сос п/о мгс 1*6</t>
        </is>
      </c>
      <c r="C46" s="31" t="inlineStr">
        <is>
          <t>КГ</t>
        </is>
      </c>
      <c r="D46" s="28" t="n">
        <v>1001020846563</v>
      </c>
      <c r="E46" s="24" t="n">
        <v>0</v>
      </c>
      <c r="F46" s="23" t="n"/>
      <c r="G46" s="23">
        <f>E46*1</f>
        <v/>
      </c>
      <c r="H46" s="14" t="n"/>
      <c r="I46" s="14" t="n"/>
      <c r="J46" s="40" t="n"/>
    </row>
    <row r="47" ht="16.5" customHeight="1">
      <c r="A47" s="79">
        <f>RIGHT(D47:D160,4)</f>
        <v/>
      </c>
      <c r="B47" s="46" t="inlineStr">
        <is>
          <t>СОСИСКА.РУ сос ц/о в/у 1/300 8шт.</t>
        </is>
      </c>
      <c r="C47" s="34" t="inlineStr">
        <is>
          <t>ШТ</t>
        </is>
      </c>
      <c r="D47" s="28" t="n">
        <v>1001020886646</v>
      </c>
      <c r="E47" s="24" t="n">
        <v>0</v>
      </c>
      <c r="F47" s="23" t="n"/>
      <c r="G47" s="23">
        <f>E47*0.3</f>
        <v/>
      </c>
      <c r="H47" s="14" t="n"/>
      <c r="I47" s="14" t="n"/>
      <c r="J47" s="40" t="n"/>
    </row>
    <row r="48" ht="16.5" customHeight="1">
      <c r="A48" s="79">
        <f>RIGHT(D48:D158,4)</f>
        <v/>
      </c>
      <c r="B48" s="46" t="inlineStr">
        <is>
          <t>СОЧНЫЕ ПМ сос п/о мгс 0,41кг 10шт</t>
        </is>
      </c>
      <c r="C48" s="34" t="inlineStr">
        <is>
          <t>ШТ</t>
        </is>
      </c>
      <c r="D48" s="28" t="n">
        <v>1001022376644</v>
      </c>
      <c r="E48" s="24" t="n">
        <v>600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>
      <c r="A49" s="79">
        <f>RIGHT(D49:D159,4)</f>
        <v/>
      </c>
      <c r="B49" s="46" t="inlineStr">
        <is>
          <t>СОЧНЫЕ сос п/о мгс 2*2</t>
        </is>
      </c>
      <c r="C49" s="31" t="inlineStr">
        <is>
          <t>КГ</t>
        </is>
      </c>
      <c r="D49" s="28" t="n">
        <v>1001022373678</v>
      </c>
      <c r="E49" s="24" t="n">
        <v>0</v>
      </c>
      <c r="F49" s="23" t="n">
        <v>2.125</v>
      </c>
      <c r="G49" s="23">
        <f>E49*1</f>
        <v/>
      </c>
      <c r="H49" s="14" t="n">
        <v>4.25</v>
      </c>
      <c r="I49" s="14" t="n">
        <v>45</v>
      </c>
      <c r="J49" s="40" t="n"/>
    </row>
    <row r="50" ht="16.5" customFormat="1" customHeight="1" s="15">
      <c r="A50" s="79">
        <f>RIGHT(D50:D160,4)</f>
        <v/>
      </c>
      <c r="B50" s="27" t="inlineStr">
        <is>
          <t>СОЧНЫЕ сос п/о мгс 1*6</t>
        </is>
      </c>
      <c r="C50" s="31" t="inlineStr">
        <is>
          <t>КГ</t>
        </is>
      </c>
      <c r="D50" s="28" t="n">
        <v>1001022373717</v>
      </c>
      <c r="E50" s="24" t="n">
        <v>0</v>
      </c>
      <c r="F50" s="23" t="n">
        <v>1.033333333333333</v>
      </c>
      <c r="G50" s="23">
        <f>E50*1</f>
        <v/>
      </c>
      <c r="H50" s="14" t="n">
        <v>6.200000000000001</v>
      </c>
      <c r="I50" s="14" t="n">
        <v>45</v>
      </c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1*6</t>
        </is>
      </c>
      <c r="C51" s="31" t="inlineStr">
        <is>
          <t>КГ</t>
        </is>
      </c>
      <c r="D51" s="28" t="n">
        <v>1001022246461</v>
      </c>
      <c r="E51" s="24" t="n">
        <v>0</v>
      </c>
      <c r="F51" s="23" t="n"/>
      <c r="G51" s="23">
        <f>E51*1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СОЧНЫЙ ГРИЛЬ ПМ сос п/о мгс 0,41кг 8шт.</t>
        </is>
      </c>
      <c r="C52" s="36" t="inlineStr">
        <is>
          <t>ШТ</t>
        </is>
      </c>
      <c r="D52" s="28" t="n">
        <v>1001022246642</v>
      </c>
      <c r="E52" s="24" t="n">
        <v>400</v>
      </c>
      <c r="F52" s="23" t="n"/>
      <c r="G52" s="23">
        <f>E52*0.41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С СЫРОМ Папа может сос ц/о мгс 0.4кг 6шт</t>
        </is>
      </c>
      <c r="C53" s="36" t="inlineStr">
        <is>
          <t>ШТ</t>
        </is>
      </c>
      <c r="D53" s="28" t="n">
        <v>1001025176475</v>
      </c>
      <c r="E53" s="24" t="n">
        <v>0</v>
      </c>
      <c r="F53" s="23" t="n"/>
      <c r="G53" s="23">
        <f>E53*0.4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RIGHT(D54:D164,4)</f>
        <v/>
      </c>
      <c r="B54" s="27" t="inlineStr">
        <is>
          <t>ХОТ-ДОГ Папа может сос п/о мгс 0,38кг</t>
        </is>
      </c>
      <c r="C54" s="36" t="inlineStr">
        <is>
          <t>ШТ</t>
        </is>
      </c>
      <c r="D54" s="28" t="n">
        <v>1001025166439</v>
      </c>
      <c r="E54" s="24" t="n">
        <v>120</v>
      </c>
      <c r="F54" s="23" t="n"/>
      <c r="G54" s="23">
        <f>E54*0.38</f>
        <v/>
      </c>
      <c r="H54" s="14" t="n"/>
      <c r="I54" s="14" t="n"/>
      <c r="J54" s="40" t="n"/>
      <c r="K54" s="85" t="n"/>
      <c r="L54" s="85" t="n"/>
    </row>
    <row r="55" ht="16.5" customHeight="1" thickBot="1">
      <c r="A55" s="79">
        <f>RIGHT(D55:D161,4)</f>
        <v/>
      </c>
      <c r="B55" s="47" t="inlineStr">
        <is>
          <t>ФИЛЕЙНЫЕ сос ц/о в/у 1/270 12шт_45с</t>
        </is>
      </c>
      <c r="C55" s="36" t="inlineStr">
        <is>
          <t>ШТ</t>
        </is>
      </c>
      <c r="D55" s="28" t="n">
        <v>1001022556297</v>
      </c>
      <c r="E55" s="24" t="n">
        <v>600</v>
      </c>
      <c r="F55" s="23" t="n"/>
      <c r="G55" s="23">
        <f>E55*0.27</f>
        <v/>
      </c>
      <c r="H55" s="14" t="n">
        <v>3.24</v>
      </c>
      <c r="I55" s="14" t="n">
        <v>45</v>
      </c>
      <c r="J55" s="40" t="n"/>
    </row>
    <row r="56" ht="16.5" customHeight="1" thickBot="1" thickTop="1">
      <c r="A56" s="79">
        <f>RIGHT(D56:D162,4)</f>
        <v/>
      </c>
      <c r="B56" s="75" t="inlineStr">
        <is>
          <t>Сардельки</t>
        </is>
      </c>
      <c r="C56" s="75" t="n"/>
      <c r="D56" s="75" t="n"/>
      <c r="E56" s="75" t="n"/>
      <c r="F56" s="74" t="n"/>
      <c r="G56" s="75" t="n"/>
      <c r="H56" s="75" t="n"/>
      <c r="I56" s="75" t="n"/>
      <c r="J56" s="76" t="n"/>
    </row>
    <row r="57" ht="16.5" customHeight="1" thickTop="1">
      <c r="A57" s="79">
        <f>RIGHT(D57:D163,4)</f>
        <v/>
      </c>
      <c r="B57" s="47" t="inlineStr">
        <is>
          <t>СЫТНЫЕ Папа может сар б/о мгс 1*3</t>
        </is>
      </c>
      <c r="C57" s="31" t="inlineStr">
        <is>
          <t>КГ</t>
        </is>
      </c>
      <c r="D57" s="28" t="n">
        <v>1001034066606</v>
      </c>
      <c r="E57" s="24" t="n">
        <v>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40" t="n"/>
    </row>
    <row r="58" ht="16.5" customHeight="1">
      <c r="A58" s="79">
        <f>RIGHT(D58:D164,4)</f>
        <v/>
      </c>
      <c r="B58" s="47" t="inlineStr">
        <is>
          <t>СОЧНЫЕ Папа может сар п/о мгс 1*3</t>
        </is>
      </c>
      <c r="C58" s="31" t="inlineStr">
        <is>
          <t>КГ</t>
        </is>
      </c>
      <c r="D58" s="28" t="n">
        <v>1001031896648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>
      <c r="A59" s="79">
        <f>RIGHT(D59:D165,4)</f>
        <v/>
      </c>
      <c r="B59" s="47" t="inlineStr">
        <is>
          <t>СОЧНЫЕ С СЫРОМ ПМ сар п/о мгс 1*3</t>
        </is>
      </c>
      <c r="C59" s="31" t="inlineStr">
        <is>
          <t>КГ</t>
        </is>
      </c>
      <c r="D59" s="28" t="n">
        <v>1001035266650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 thickBot="1">
      <c r="A60" s="79">
        <f>RIGHT(D60:D168,4)</f>
        <v/>
      </c>
      <c r="B60" s="47" t="inlineStr">
        <is>
          <t>ШПИКАЧКИ СОЧНЫЕ ПМ САР Б/О МГС 1*3 45с</t>
        </is>
      </c>
      <c r="C60" s="31" t="inlineStr">
        <is>
          <t>КГ</t>
        </is>
      </c>
      <c r="D60" s="28" t="n">
        <v>1001031076527</v>
      </c>
      <c r="E60" s="24" t="n">
        <v>100</v>
      </c>
      <c r="F60" s="23" t="n">
        <v>1.016666666666667</v>
      </c>
      <c r="G60" s="23">
        <f>E60*1</f>
        <v/>
      </c>
      <c r="H60" s="14" t="n">
        <v>3.05</v>
      </c>
      <c r="I60" s="14" t="n">
        <v>30</v>
      </c>
      <c r="J60" s="40" t="n"/>
    </row>
    <row r="61" ht="16.5" customHeight="1" thickBot="1" thickTop="1">
      <c r="A61" s="79">
        <f>RIGHT(D61:D169,4)</f>
        <v/>
      </c>
      <c r="B61" s="75" t="inlineStr">
        <is>
          <t>Полукопченые колбасы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79">
        <f>RIGHT(D62:D170,4)</f>
        <v/>
      </c>
      <c r="B62" s="27" t="inlineStr">
        <is>
          <t>БОЯNСКАЯ Папа может п/к в/у 0.28кг 8шт.</t>
        </is>
      </c>
      <c r="C62" s="34" t="inlineStr">
        <is>
          <t>ШТ</t>
        </is>
      </c>
      <c r="D62" s="28" t="n">
        <v>1001302276666</v>
      </c>
      <c r="E62" s="24" t="n">
        <v>200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>
      <c r="A63" s="79">
        <f>RIGHT(D63:D171,4)</f>
        <v/>
      </c>
      <c r="B63" s="27" t="inlineStr">
        <is>
          <t xml:space="preserve"> АРОМАТНАЯ С ЧЕСНОЧКОМ СН в/к мтс 0.330кг</t>
        </is>
      </c>
      <c r="C63" s="34" t="inlineStr">
        <is>
          <t>ШТ</t>
        </is>
      </c>
      <c r="D63" s="28" t="n">
        <v>1001305256658</v>
      </c>
      <c r="E63" s="24" t="n">
        <v>40</v>
      </c>
      <c r="F63" s="23" t="n"/>
      <c r="G63" s="23">
        <f>E63*0.33</f>
        <v/>
      </c>
      <c r="H63" s="14" t="n"/>
      <c r="I63" s="14" t="n"/>
      <c r="J63" s="40" t="n"/>
    </row>
    <row r="64" ht="16.5" customHeight="1">
      <c r="A64" s="79">
        <f>RIGHT(D64:D171,4)</f>
        <v/>
      </c>
      <c r="B64" s="27" t="inlineStr">
        <is>
          <t>ВЕНСКАЯ САЛЯМИ п/к в/у 0.28кг 8шт.</t>
        </is>
      </c>
      <c r="C64" s="34" t="inlineStr">
        <is>
          <t>ШТ</t>
        </is>
      </c>
      <c r="D64" s="28" t="n">
        <v>1001300516669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 thickBot="1">
      <c r="A65" s="79">
        <f>RIGHT(D65:D172,4)</f>
        <v/>
      </c>
      <c r="B65" s="27" t="inlineStr">
        <is>
          <t>САЛЯМИ ФИНСКАЯ п/к в/у</t>
        </is>
      </c>
      <c r="C65" s="31" t="inlineStr">
        <is>
          <t>КГ</t>
        </is>
      </c>
      <c r="D65" s="28" t="n">
        <v>1001043094342</v>
      </c>
      <c r="E65" s="24" t="n">
        <v>0</v>
      </c>
      <c r="F65" s="23" t="n">
        <v>0.61875</v>
      </c>
      <c r="G65" s="23">
        <f>E65*1</f>
        <v/>
      </c>
      <c r="H65" s="14" t="n">
        <v>4.95</v>
      </c>
      <c r="I65" s="14" t="n">
        <v>45</v>
      </c>
      <c r="J65" s="40" t="n"/>
    </row>
    <row r="66" ht="16.5" customHeight="1" thickBot="1" thickTop="1">
      <c r="A66" s="79">
        <f>RIGHT(D66:D174,4)</f>
        <v/>
      </c>
      <c r="B66" s="75" t="inlineStr">
        <is>
          <t>Варенокопченые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thickTop="1">
      <c r="A67" s="79">
        <f>RIGHT(D67:D175,4)</f>
        <v/>
      </c>
      <c r="B67" s="27" t="inlineStr">
        <is>
          <t>СЕРВЕЛАТ ЗЕРНИСТЫЙ ПМ в/к в/у срез 1/350</t>
        </is>
      </c>
      <c r="C67" s="34" t="inlineStr">
        <is>
          <t>ШТ</t>
        </is>
      </c>
      <c r="D67" s="28" t="n">
        <v>1001300386683</v>
      </c>
      <c r="E67" s="24" t="n">
        <v>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40" t="n"/>
    </row>
    <row r="68" ht="16.5" customHeight="1">
      <c r="A68" s="79">
        <f>RIGHT(D68:D176,4)</f>
        <v/>
      </c>
      <c r="B68" s="27" t="inlineStr">
        <is>
          <t>БАЛЫКОВАЯ СН в/к п/о 0.35кг 8шт</t>
        </is>
      </c>
      <c r="C68" s="34" t="inlineStr">
        <is>
          <t>ШТ</t>
        </is>
      </c>
      <c r="D68" s="28" t="n">
        <v>1001303636636</v>
      </c>
      <c r="E68" s="24" t="n">
        <v>0</v>
      </c>
      <c r="F68" s="23" t="n"/>
      <c r="G68" s="23">
        <f>E68*0.35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1001304506684</v>
      </c>
      <c r="E69" s="24" t="n">
        <v>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>
      <c r="A70" s="79">
        <f>RIGHT(D70:D180,4)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0</v>
      </c>
      <c r="F70" s="23" t="n"/>
      <c r="G70" s="23">
        <f>E70*0.28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1001305196535</v>
      </c>
      <c r="E71" s="24" t="n">
        <v>0</v>
      </c>
      <c r="F71" s="23" t="n"/>
      <c r="G71" s="23">
        <f>E71*0.35</f>
        <v/>
      </c>
      <c r="H71" s="14" t="n"/>
      <c r="I71" s="14" t="n"/>
      <c r="J71" s="40" t="n"/>
    </row>
    <row r="72" ht="16.5" customHeight="1">
      <c r="A72" s="79">
        <f>RIGHT(D72:D182,4)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0</v>
      </c>
      <c r="F72" s="23" t="n"/>
      <c r="G72" s="23">
        <f>E72*0.31</f>
        <v/>
      </c>
      <c r="H72" s="14" t="n"/>
      <c r="I72" s="14" t="n"/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1001303986689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ПРИМА в/к в/у 0.28кг 8шт.</t>
        </is>
      </c>
      <c r="C75" s="34" t="inlineStr">
        <is>
          <t>ШТ</t>
        </is>
      </c>
      <c r="D75" s="28" t="n">
        <v>1001303056692</v>
      </c>
      <c r="E75" s="24" t="n">
        <v>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>
      <c r="A76" s="79">
        <f>RIGHT(D76:D183,4)</f>
        <v/>
      </c>
      <c r="B76" s="65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0</v>
      </c>
      <c r="F76" s="23" t="n"/>
      <c r="G76" s="23">
        <f>E76*0.31</f>
        <v/>
      </c>
      <c r="H76" s="14" t="n"/>
      <c r="I76" s="14" t="n"/>
      <c r="J76" s="40" t="n"/>
    </row>
    <row r="77" ht="16.5" customHeight="1">
      <c r="A77" s="79">
        <f>RIGHT(D77:D183,4)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0" t="n"/>
    </row>
    <row r="78" ht="16.5" customHeight="1">
      <c r="A78" s="79">
        <f>RIGHT(D78:D185,4)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5.75" customHeight="1" thickBot="1">
      <c r="A79" s="79">
        <f>RIGHT(D79:D185,4)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1001301876697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thickBot="1" thickTop="1">
      <c r="A80" s="79">
        <f>RIGHT(D80:D186,4)</f>
        <v/>
      </c>
      <c r="B80" s="75" t="inlineStr">
        <is>
          <t>Сырокопченые колбасы</t>
        </is>
      </c>
      <c r="C80" s="75" t="n"/>
      <c r="D80" s="75" t="n"/>
      <c r="E80" s="75" t="n"/>
      <c r="F80" s="74" t="n"/>
      <c r="G80" s="75" t="n"/>
      <c r="H80" s="75" t="n"/>
      <c r="I80" s="75" t="n"/>
      <c r="J80" s="76" t="n"/>
    </row>
    <row r="81" ht="16.5" customHeight="1" thickTop="1">
      <c r="A81" s="79">
        <f>RIGHT(D81:D187,4)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0" t="n"/>
    </row>
    <row r="82" ht="16.5" customHeight="1">
      <c r="A82" s="79">
        <f>RIGHT(D82:D188,4)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280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0" t="n"/>
    </row>
    <row r="83" ht="16.5" customHeight="1">
      <c r="A83" s="79">
        <f>RIGHT(D83:D190,4)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400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0" t="n"/>
    </row>
    <row r="84" ht="16.5" customHeight="1">
      <c r="A84" s="79">
        <f>RIGHT(D84:D192,4)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0" t="n"/>
    </row>
    <row r="86" ht="16.5" customHeight="1">
      <c r="A86" s="79">
        <f>RIGHT(D86:D198,4)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400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0" t="n"/>
    </row>
    <row r="88" ht="16.5" customHeight="1">
      <c r="A88" s="79">
        <f>RIGHT(D88:D202,4)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thickBot="1">
      <c r="A89" s="79">
        <f>RIGHT(D89:D203,4)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thickBot="1" thickTop="1">
      <c r="A90" s="79">
        <f>RIGHT(D90:D204,4)</f>
        <v/>
      </c>
      <c r="B90" s="75" t="inlineStr">
        <is>
          <t>Ветчины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thickTop="1">
      <c r="A91" s="79">
        <f>RIGHT(D91:D205,4)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0" t="n"/>
    </row>
    <row r="92" ht="16.5" customHeight="1">
      <c r="A92" s="79">
        <f>RIGHT(D92:D206,4)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3" t="n">
        <v>1001092444611</v>
      </c>
      <c r="E92" s="24" t="n">
        <v>0</v>
      </c>
      <c r="F92" s="23" t="n"/>
      <c r="G92" s="23">
        <f>E92*0.4</f>
        <v/>
      </c>
      <c r="H92" s="14" t="n"/>
      <c r="I92" s="14" t="n"/>
      <c r="J92" s="40" t="n"/>
    </row>
    <row r="93" ht="16.5" customHeight="1" thickBot="1">
      <c r="A93" s="79">
        <f>RIGHT(D93:D206,4)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2" t="n">
        <v>1001094053215</v>
      </c>
      <c r="E93" s="24" t="n">
        <v>120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0" t="n"/>
    </row>
    <row r="94" ht="16.5" customHeight="1" thickBot="1" thickTop="1">
      <c r="A94" s="79">
        <f>RIGHT(D94:D209,4)</f>
        <v/>
      </c>
      <c r="B94" s="75" t="inlineStr">
        <is>
          <t>Копчености варенокопченые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5.75" customHeight="1" thickTop="1">
      <c r="A95" s="79">
        <f>RIGHT(D95:D211,4)</f>
        <v/>
      </c>
      <c r="B95" s="48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0</v>
      </c>
      <c r="F95" s="82" t="n"/>
      <c r="G95" s="23">
        <f>E95*0.1</f>
        <v/>
      </c>
      <c r="H95" s="14" t="n"/>
      <c r="I95" s="14" t="n">
        <v>30</v>
      </c>
      <c r="J95" s="40" t="n"/>
    </row>
    <row r="96">
      <c r="A96" s="79">
        <f>RIGHT(D96:D213,4)</f>
        <v/>
      </c>
      <c r="B96" s="48" t="inlineStr">
        <is>
          <t>КОРЕЙКА ПО-ОСТ.к/в в/с с/н в/у 1/150_45с</t>
        </is>
      </c>
      <c r="C96" s="36" t="inlineStr">
        <is>
          <t>ШТ</t>
        </is>
      </c>
      <c r="D96" s="28" t="n">
        <v>1001220286279</v>
      </c>
      <c r="E96" s="24" t="n">
        <v>0</v>
      </c>
      <c r="F96" s="82" t="n"/>
      <c r="G96" s="23">
        <f>E96*0.15</f>
        <v/>
      </c>
      <c r="H96" s="14" t="n"/>
      <c r="I96" s="14" t="n"/>
      <c r="J96" s="40" t="n"/>
    </row>
    <row r="97">
      <c r="A97" s="79">
        <f>RIGHT(D97:D214,4)</f>
        <v/>
      </c>
      <c r="B97" s="48" t="inlineStr">
        <is>
          <t>СВИНИНА МАДЕРА с/к с/н в/у 1/100</t>
        </is>
      </c>
      <c r="C97" s="36" t="inlineStr">
        <is>
          <t>ШТ</t>
        </is>
      </c>
      <c r="D97" s="28" t="n">
        <v>1001234146448</v>
      </c>
      <c r="E97" s="24" t="n">
        <v>50</v>
      </c>
      <c r="F97" s="82" t="n"/>
      <c r="G97" s="23">
        <f>E97*0.1</f>
        <v/>
      </c>
      <c r="H97" s="14" t="n"/>
      <c r="I97" s="14" t="n"/>
      <c r="J97" s="40" t="n"/>
    </row>
    <row r="98" ht="16.5" customHeight="1" thickBot="1">
      <c r="A98" s="79">
        <f>RIGHT(D98:D212,4)</f>
        <v/>
      </c>
      <c r="B98" s="48" t="inlineStr">
        <is>
          <t>СВИНИНА ДЕЛИКАТЕСНАЯ к/в мл/к в/у 0.3кг</t>
        </is>
      </c>
      <c r="C98" s="36" t="inlineStr">
        <is>
          <t>ШТ</t>
        </is>
      </c>
      <c r="D98" s="28" t="n">
        <v>1001082576281</v>
      </c>
      <c r="E98" s="24" t="n">
        <v>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40" t="n"/>
    </row>
    <row r="99" ht="16.5" customHeight="1" thickBot="1" thickTop="1">
      <c r="A99" s="79">
        <f>RIGHT(D99:D214,4)</f>
        <v/>
      </c>
      <c r="B99" s="75" t="inlineStr">
        <is>
          <t>Паштеты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Bot="1" thickTop="1">
      <c r="A100" s="79">
        <f>RIGHT(D100:D217,4)</f>
        <v/>
      </c>
      <c r="B100" s="75" t="inlineStr">
        <is>
          <t>Пельмени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thickTop="1">
      <c r="A101" s="79">
        <f>RIGHT(D101:D218,4)</f>
        <v/>
      </c>
      <c r="B101" s="48" t="inlineStr">
        <is>
          <t>ОСТАН.ТРАДИЦ. пельм кор.0.5кг зам._120с</t>
        </is>
      </c>
      <c r="C101" s="34" t="inlineStr">
        <is>
          <t>ШТ</t>
        </is>
      </c>
      <c r="D101" s="28" t="n">
        <v>1002112606314</v>
      </c>
      <c r="E101" s="24" t="n">
        <v>0</v>
      </c>
      <c r="F101" s="23" t="n">
        <v>0.5</v>
      </c>
      <c r="G101" s="23">
        <f>E101*0.5</f>
        <v/>
      </c>
      <c r="H101" s="14" t="n">
        <v>8</v>
      </c>
      <c r="I101" s="73" t="n">
        <v>120</v>
      </c>
      <c r="J101" s="40" t="n"/>
    </row>
    <row r="102" ht="16.5" customHeight="1">
      <c r="A102" s="79">
        <f>RIGHT(D102:D219,4)</f>
        <v/>
      </c>
      <c r="B102" s="48" t="inlineStr">
        <is>
          <t xml:space="preserve">ПЕЛЬМ.С АДЖИКОЙ пл.0.45кг зам. </t>
        </is>
      </c>
      <c r="C102" s="34" t="inlineStr">
        <is>
          <t>ШТ</t>
        </is>
      </c>
      <c r="D102" s="28" t="n">
        <v>1002115036155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>
      <c r="A103" s="79">
        <f>RIGHT(D103:D220,4)</f>
        <v/>
      </c>
      <c r="B103" s="48" t="inlineStr">
        <is>
          <t xml:space="preserve">ПЕЛЬМ.С БЕЛ.ГРИБАМИ пл.0.45кг зам. </t>
        </is>
      </c>
      <c r="C103" s="34" t="inlineStr">
        <is>
          <t>ШТ</t>
        </is>
      </c>
      <c r="D103" s="28" t="n">
        <v>1002115056157</v>
      </c>
      <c r="E103" s="24" t="n">
        <v>0</v>
      </c>
      <c r="F103" s="23" t="n"/>
      <c r="G103" s="23">
        <f>E103*0.45</f>
        <v/>
      </c>
      <c r="H103" s="14" t="n"/>
      <c r="I103" s="73" t="n"/>
      <c r="J103" s="40" t="n"/>
    </row>
    <row r="104" ht="16.5" customHeight="1" thickBot="1">
      <c r="A104" s="79">
        <f>RIGHT(D104:D219,4)</f>
        <v/>
      </c>
      <c r="B104" s="48" t="inlineStr">
        <is>
          <t>ОСТАН.ТРАДИЦ.пельм пл.0.9кг зам._120с</t>
        </is>
      </c>
      <c r="C104" s="37" t="inlineStr">
        <is>
          <t>ШТ</t>
        </is>
      </c>
      <c r="D104" s="28" t="n">
        <v>1002112606313</v>
      </c>
      <c r="E104" s="24" t="n">
        <v>0</v>
      </c>
      <c r="F104" s="23" t="n">
        <v>0.9</v>
      </c>
      <c r="G104" s="23">
        <f>E104*0.9</f>
        <v/>
      </c>
      <c r="H104" s="14" t="n">
        <v>9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Полуфабрикаты с картофелем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КАРТОФЕЛЕМ вареники кор.0.5кг зам_120</t>
        </is>
      </c>
      <c r="C106" s="37" t="inlineStr">
        <is>
          <t>ШТ</t>
        </is>
      </c>
      <c r="D106" s="28" t="n">
        <v>1002151784945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Блины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КУРИЦЕЙ И ГРИБАМИ 1/420 10шт.зам.</t>
        </is>
      </c>
      <c r="C108" s="37" t="inlineStr">
        <is>
          <t>ШТ</t>
        </is>
      </c>
      <c r="D108" s="28" t="n">
        <v>1002133974956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Top="1">
      <c r="A109" s="79">
        <f>RIGHT(D109:D224,4)</f>
        <v/>
      </c>
      <c r="B109" s="48" t="inlineStr">
        <is>
          <t>БЛИНЧ.С МЯСОМ пл.1/420 10шт.зам.</t>
        </is>
      </c>
      <c r="C109" s="34" t="inlineStr">
        <is>
          <t>ШТ</t>
        </is>
      </c>
      <c r="D109" s="28" t="n">
        <v>1002131151762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>
      <c r="A110" s="79">
        <f>RIGHT(D110:D225,4)</f>
        <v/>
      </c>
      <c r="B110" s="48" t="inlineStr">
        <is>
          <t>БЛИНЧ. С ТВОРОГОМ 1/420 12шт.зам.</t>
        </is>
      </c>
      <c r="C110" s="37" t="inlineStr">
        <is>
          <t>ШТ</t>
        </is>
      </c>
      <c r="D110" s="28" t="n">
        <v>1002131181764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Bot="1" thickTop="1">
      <c r="A111" s="79">
        <f>RIGHT(D111:D226,4)</f>
        <v/>
      </c>
      <c r="B111" s="75" t="inlineStr">
        <is>
          <t>Консервы мясные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75" t="inlineStr">
        <is>
          <t>Мясокостные замороженные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79">
        <f>RIGHT(D113:D228,4)</f>
        <v/>
      </c>
      <c r="B113" s="48" t="inlineStr">
        <is>
          <t xml:space="preserve"> РАГУ СВИНОЕ 1кг 8шт.зам_120с </t>
        </is>
      </c>
      <c r="C113" s="37" t="inlineStr">
        <is>
          <t>ШТ</t>
        </is>
      </c>
      <c r="D113" s="69" t="inlineStr">
        <is>
          <t>1002162156004</t>
        </is>
      </c>
      <c r="E113" s="24" t="n">
        <v>0</v>
      </c>
      <c r="F113" s="23" t="n">
        <v>1</v>
      </c>
      <c r="G113" s="23">
        <f>E113*1</f>
        <v/>
      </c>
      <c r="H113" s="14" t="n">
        <v>8</v>
      </c>
      <c r="I113" s="73" t="n">
        <v>120</v>
      </c>
      <c r="J113" s="40" t="n"/>
    </row>
    <row r="114" ht="15.75" customHeight="1" thickTop="1">
      <c r="A114" s="79">
        <f>RIGHT(D114:D229,4)</f>
        <v/>
      </c>
      <c r="B114" s="48" t="inlineStr">
        <is>
          <t>ШАШЛЫК ИЗ СВИНИНЫ зам.</t>
        </is>
      </c>
      <c r="C114" s="31" t="inlineStr">
        <is>
          <t>КГ</t>
        </is>
      </c>
      <c r="D114" s="69" t="inlineStr">
        <is>
          <t>1002162215417</t>
        </is>
      </c>
      <c r="E114" s="24" t="n">
        <v>0</v>
      </c>
      <c r="F114" s="23" t="n">
        <v>2</v>
      </c>
      <c r="G114" s="23">
        <f>E114*1</f>
        <v/>
      </c>
      <c r="H114" s="14" t="n">
        <v>6</v>
      </c>
      <c r="I114" s="73" t="n">
        <v>90</v>
      </c>
      <c r="J114" s="40" t="n"/>
    </row>
    <row r="115" ht="15.75" customHeight="1" thickBot="1">
      <c r="A115" s="79">
        <f>RIGHT(D115:D230,4)</f>
        <v/>
      </c>
      <c r="B115" s="48" t="inlineStr">
        <is>
          <t>РЕБРЫШКИ ОБЫКНОВЕННЫЕ 1кг 12шт.зам.</t>
        </is>
      </c>
      <c r="C115" s="37" t="inlineStr">
        <is>
          <t>ШТ</t>
        </is>
      </c>
      <c r="D115" s="70" t="inlineStr">
        <is>
          <t>1002162166019</t>
        </is>
      </c>
      <c r="E115" s="24" t="n">
        <v>0</v>
      </c>
      <c r="F115" s="23" t="n">
        <v>1</v>
      </c>
      <c r="G115" s="23">
        <f>E115*1</f>
        <v/>
      </c>
      <c r="H115" s="14" t="n">
        <v>12</v>
      </c>
      <c r="I115" s="73" t="n">
        <v>120</v>
      </c>
      <c r="J115" s="40" t="n"/>
    </row>
    <row r="116" ht="16.5" customHeight="1" thickBot="1" thickTop="1">
      <c r="A116" s="78" t="n"/>
      <c r="B116" s="78" t="inlineStr">
        <is>
          <t>ВСЕГО:</t>
        </is>
      </c>
      <c r="C116" s="16" t="n"/>
      <c r="D116" s="49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thickTop="1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ErrorMessage="1" showInputMessage="1" allowBlank="1" type="textLength" operator="lessThanOrEqual">
      <formula1>40</formula1>
    </dataValidation>
    <dataValidation sqref="D113:D115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2023-09-21T11:25:28Z</dcterms:modified>
  <cp:lastModifiedBy>Uaer4</cp:lastModifiedBy>
  <cp:lastPrinted>2015-01-13T07:32:10Z</cp:lastPrinted>
</cp:coreProperties>
</file>