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3" i="1"/>
  <c r="F133" i="1"/>
  <c r="E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A117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3" i="1" s="1"/>
  <c r="A11" i="1"/>
</calcChain>
</file>

<file path=xl/sharedStrings.xml><?xml version="1.0" encoding="utf-8"?>
<sst xmlns="http://schemas.openxmlformats.org/spreadsheetml/2006/main" count="343" uniqueCount="175">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</sst>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7"/>
  <sheetViews>
    <sheetView tabSelected="1" zoomScale="87" zoomScaleNormal="87" workbookViewId="0">
      <pane ySplit="9" topLeftCell="A108" activePane="bottomLeft" state="frozen"/>
      <selection pane="bottomLeft" activeCell="E133" sqref="E13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45429</v>
      </c>
      <c r="E3" s="7" t="s">
        <v>3</v>
      </c>
      <c r="F3" s="100"/>
      <c r="G3" s="104">
        <v>45432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RIGHT(D11:D132,4)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RIGHT(D12:D133,4)</f>
        <v>5992</v>
      </c>
      <c r="B12" s="27" t="s">
        <v>24</v>
      </c>
      <c r="C12" s="34" t="s">
        <v>25</v>
      </c>
      <c r="D12" s="28">
        <v>1001014765992</v>
      </c>
      <c r="E12" s="24">
        <v>800</v>
      </c>
      <c r="F12" s="23"/>
      <c r="G12" s="23">
        <f>E12*0.4</f>
        <v>320</v>
      </c>
      <c r="H12" s="14"/>
      <c r="I12" s="14"/>
      <c r="J12" s="40"/>
    </row>
    <row r="13" spans="1:12" ht="16.5" customHeight="1" x14ac:dyDescent="0.25">
      <c r="A13" s="97" t="str">
        <f>RIGHT(D13:D134,4)</f>
        <v>6268</v>
      </c>
      <c r="B13" s="27" t="s">
        <v>26</v>
      </c>
      <c r="C13" s="34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40"/>
    </row>
    <row r="14" spans="1:12" ht="16.5" customHeight="1" x14ac:dyDescent="0.25">
      <c r="A14" s="97" t="str">
        <f>RIGHT(D14:D135,4)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RIGHT(D15:D135,4)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RIGHT(D21:D139,4)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RIGHT(D22:D140,4)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RIGHT(D23:D141,4)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RIGHT(D24:D142,4)</f>
        <v>5336</v>
      </c>
      <c r="B24" s="27" t="s">
        <v>37</v>
      </c>
      <c r="C24" s="32" t="s">
        <v>23</v>
      </c>
      <c r="D24" s="28">
        <v>1001012815336</v>
      </c>
      <c r="E24" s="24">
        <v>220</v>
      </c>
      <c r="F24" s="23">
        <v>2</v>
      </c>
      <c r="G24" s="23">
        <f>E24*1</f>
        <v>220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RIGHT(D25:D143,4)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RIGHT(D26:D145,4)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RIGHT(D27:D146,4)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7" t="str">
        <f>RIGHT(D28:D147,4)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RIGHT(D29:D148,4)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RIGHT(D30:D149,4)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RIGHT(D31:D149,4)</f>
        <v>6797</v>
      </c>
      <c r="B31" s="27" t="s">
        <v>44</v>
      </c>
      <c r="C31" s="34" t="s">
        <v>25</v>
      </c>
      <c r="D31" s="28">
        <v>1001015026797</v>
      </c>
      <c r="E31" s="24">
        <v>80</v>
      </c>
      <c r="F31" s="23"/>
      <c r="G31" s="23">
        <f>E31*0.4</f>
        <v>32</v>
      </c>
      <c r="H31" s="14"/>
      <c r="I31" s="14"/>
      <c r="J31" s="40"/>
    </row>
    <row r="32" spans="1:10" ht="16.5" customHeight="1" x14ac:dyDescent="0.25">
      <c r="A32" s="97" t="str">
        <f>RIGHT(D32:D150,4)</f>
        <v>4813</v>
      </c>
      <c r="B32" s="27" t="s">
        <v>45</v>
      </c>
      <c r="C32" s="31" t="s">
        <v>23</v>
      </c>
      <c r="D32" s="28">
        <v>1001012564813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RIGHT(D33:D151,4)</f>
        <v>6392</v>
      </c>
      <c r="B33" s="27" t="s">
        <v>46</v>
      </c>
      <c r="C33" s="34" t="s">
        <v>25</v>
      </c>
      <c r="D33" s="28">
        <v>1001012566392</v>
      </c>
      <c r="E33" s="24">
        <v>2000</v>
      </c>
      <c r="F33" s="23">
        <v>0.4</v>
      </c>
      <c r="G33" s="23">
        <f>E33*0.4</f>
        <v>800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RIGHT(D34:D153,4)</f>
        <v>5851</v>
      </c>
      <c r="B34" s="27" t="s">
        <v>47</v>
      </c>
      <c r="C34" s="31" t="s">
        <v>23</v>
      </c>
      <c r="D34" s="28">
        <v>1001012505851</v>
      </c>
      <c r="E34" s="24">
        <v>220</v>
      </c>
      <c r="F34" s="23">
        <v>1.366666666666666</v>
      </c>
      <c r="G34" s="23">
        <f>E34*1</f>
        <v>220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RIGHT(D35:D154,4)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RIGHT(D36:D155,4)</f>
        <v>6259</v>
      </c>
      <c r="B36" s="27" t="s">
        <v>49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7" t="str">
        <f>RIGHT(D37:D156,4)</f>
        <v>6716</v>
      </c>
      <c r="B37" s="27" t="s">
        <v>50</v>
      </c>
      <c r="C37" s="34" t="s">
        <v>25</v>
      </c>
      <c r="D37" s="28">
        <v>1001012816716</v>
      </c>
      <c r="E37" s="24">
        <v>400</v>
      </c>
      <c r="F37" s="23">
        <v>0.5</v>
      </c>
      <c r="G37" s="23">
        <f>E37*0.5</f>
        <v>200</v>
      </c>
      <c r="H37" s="14"/>
      <c r="I37" s="14">
        <v>60</v>
      </c>
      <c r="J37" s="40"/>
    </row>
    <row r="38" spans="1:11" ht="16.5" customHeight="1" thickBot="1" x14ac:dyDescent="0.3">
      <c r="A38" s="97" t="str">
        <f>RIGHT(D38:D154,4)</f>
        <v>6353</v>
      </c>
      <c r="B38" s="27" t="s">
        <v>51</v>
      </c>
      <c r="C38" s="34" t="s">
        <v>25</v>
      </c>
      <c r="D38" s="28">
        <v>1001012506353</v>
      </c>
      <c r="E38" s="24">
        <v>1000</v>
      </c>
      <c r="F38" s="23">
        <v>0.4</v>
      </c>
      <c r="G38" s="23">
        <f>E38*0.4</f>
        <v>400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7" t="str">
        <f>RIGHT(D39:D155,4)</f>
        <v/>
      </c>
      <c r="B39" s="75" t="s">
        <v>52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7" t="str">
        <f>RIGHT(D40:D157,4)</f>
        <v>6601</v>
      </c>
      <c r="B40" s="27" t="s">
        <v>53</v>
      </c>
      <c r="C40" s="31" t="s">
        <v>23</v>
      </c>
      <c r="D40" s="28">
        <v>1001022296601</v>
      </c>
      <c r="E40" s="24">
        <v>60</v>
      </c>
      <c r="F40" s="23"/>
      <c r="G40" s="23">
        <f>E40*1</f>
        <v>60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RIGHT(D41:D158,4)</f>
        <v>6602</v>
      </c>
      <c r="B41" s="27" t="s">
        <v>54</v>
      </c>
      <c r="C41" s="34" t="s">
        <v>25</v>
      </c>
      <c r="D41" s="28">
        <v>1001021966602</v>
      </c>
      <c r="E41" s="24">
        <v>120</v>
      </c>
      <c r="F41" s="23"/>
      <c r="G41" s="23">
        <f>E41*0.35</f>
        <v>42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RIGHT(D42:D157,4)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RIGHT(D43:D158,4)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RIGHT(D44:D159,4)</f>
        <v>6822</v>
      </c>
      <c r="B44" s="27" t="s">
        <v>57</v>
      </c>
      <c r="C44" s="34" t="s">
        <v>25</v>
      </c>
      <c r="D44" s="28">
        <v>1001025546822</v>
      </c>
      <c r="E44" s="24">
        <v>80</v>
      </c>
      <c r="F44" s="23"/>
      <c r="G44" s="23">
        <f>E44*0.36</f>
        <v>28.799999999999997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RIGHT(D45:D160,4)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RIGHT(D46:D165,4)</f>
        <v>6123</v>
      </c>
      <c r="B46" s="27" t="s">
        <v>59</v>
      </c>
      <c r="C46" s="32" t="s">
        <v>23</v>
      </c>
      <c r="D46" s="28">
        <v>1001024976123</v>
      </c>
      <c r="E46" s="24">
        <v>350</v>
      </c>
      <c r="F46" s="23"/>
      <c r="G46" s="23">
        <f>E46*1</f>
        <v>350</v>
      </c>
      <c r="H46" s="14"/>
      <c r="I46" s="14"/>
      <c r="J46" s="40"/>
    </row>
    <row r="47" spans="1:11" ht="16.5" customHeight="1" x14ac:dyDescent="0.25">
      <c r="A47" s="97" t="str">
        <f>RIGHT(D47:D166,4)</f>
        <v>6616</v>
      </c>
      <c r="B47" s="27" t="s">
        <v>60</v>
      </c>
      <c r="C47" s="34" t="s">
        <v>25</v>
      </c>
      <c r="D47" s="28">
        <v>1001024976616</v>
      </c>
      <c r="E47" s="24">
        <v>40</v>
      </c>
      <c r="F47" s="23"/>
      <c r="G47" s="23">
        <f>E47*0.3</f>
        <v>12</v>
      </c>
      <c r="H47" s="14"/>
      <c r="I47" s="14"/>
      <c r="J47" s="40"/>
    </row>
    <row r="48" spans="1:11" ht="16.5" customHeight="1" x14ac:dyDescent="0.25">
      <c r="A48" s="97" t="str">
        <f>RIGHT(D48:D170,4)</f>
        <v>5982</v>
      </c>
      <c r="B48" s="27" t="s">
        <v>61</v>
      </c>
      <c r="C48" s="34" t="s">
        <v>25</v>
      </c>
      <c r="D48" s="28">
        <v>1001020965982</v>
      </c>
      <c r="E48" s="24">
        <v>120</v>
      </c>
      <c r="F48" s="23"/>
      <c r="G48" s="23">
        <f>E48*0.6</f>
        <v>72</v>
      </c>
      <c r="H48" s="14"/>
      <c r="I48" s="14"/>
      <c r="J48" s="40"/>
    </row>
    <row r="49" spans="1:11" ht="16.5" customHeight="1" x14ac:dyDescent="0.25">
      <c r="A49" s="97" t="str">
        <f>RIGHT(D49:D171,4)</f>
        <v>5976</v>
      </c>
      <c r="B49" s="27" t="s">
        <v>62</v>
      </c>
      <c r="C49" s="34" t="s">
        <v>25</v>
      </c>
      <c r="D49" s="28">
        <v>1001020965976</v>
      </c>
      <c r="E49" s="24">
        <v>800</v>
      </c>
      <c r="F49" s="23"/>
      <c r="G49" s="23">
        <f>E49*0.35</f>
        <v>280</v>
      </c>
      <c r="H49" s="14"/>
      <c r="I49" s="14"/>
      <c r="J49" s="40"/>
    </row>
    <row r="50" spans="1:11" ht="16.5" customHeight="1" x14ac:dyDescent="0.25">
      <c r="A50" s="97" t="str">
        <f>RIGHT(D50:D171,4)</f>
        <v>5981</v>
      </c>
      <c r="B50" s="27" t="s">
        <v>63</v>
      </c>
      <c r="C50" s="31" t="s">
        <v>23</v>
      </c>
      <c r="D50" s="28">
        <v>1001020965981</v>
      </c>
      <c r="E50" s="24">
        <v>120</v>
      </c>
      <c r="F50" s="23"/>
      <c r="G50" s="23">
        <f>E50*1</f>
        <v>120</v>
      </c>
      <c r="H50" s="14"/>
      <c r="I50" s="14"/>
      <c r="J50" s="40"/>
    </row>
    <row r="51" spans="1:11" s="15" customFormat="1" ht="16.5" customHeight="1" x14ac:dyDescent="0.25">
      <c r="A51" s="97" t="str">
        <f>RIGHT(D51:D172,4)</f>
        <v>6303</v>
      </c>
      <c r="B51" s="71" t="s">
        <v>64</v>
      </c>
      <c r="C51" s="31" t="s">
        <v>23</v>
      </c>
      <c r="D51" s="28">
        <v>1001022726303</v>
      </c>
      <c r="E51" s="24">
        <v>170</v>
      </c>
      <c r="F51" s="23">
        <v>1.0666666666666671</v>
      </c>
      <c r="G51" s="23">
        <f>E51*1</f>
        <v>170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7" t="str">
        <f>RIGHT(D52:D173,4)</f>
        <v>6777</v>
      </c>
      <c r="B52" s="71" t="s">
        <v>65</v>
      </c>
      <c r="C52" s="34" t="s">
        <v>25</v>
      </c>
      <c r="D52" s="28">
        <v>1001025506777</v>
      </c>
      <c r="E52" s="24">
        <v>600</v>
      </c>
      <c r="F52" s="23"/>
      <c r="G52" s="23">
        <f>E52*0.4</f>
        <v>240</v>
      </c>
      <c r="H52" s="14"/>
      <c r="I52" s="14"/>
      <c r="J52" s="40"/>
      <c r="K52" s="83"/>
    </row>
    <row r="53" spans="1:11" ht="16.5" customHeight="1" x14ac:dyDescent="0.25">
      <c r="A53" s="97" t="str">
        <f t="shared" ref="A53:A66" si="1">RIGHT(D53:D173,4)</f>
        <v>6726</v>
      </c>
      <c r="B53" s="46" t="s">
        <v>66</v>
      </c>
      <c r="C53" s="34" t="s">
        <v>25</v>
      </c>
      <c r="D53" s="28">
        <v>1001022466726</v>
      </c>
      <c r="E53" s="24">
        <v>1500</v>
      </c>
      <c r="F53" s="23">
        <v>0.45</v>
      </c>
      <c r="G53" s="23">
        <f>E53*0.41</f>
        <v>615</v>
      </c>
      <c r="H53" s="14">
        <v>4.5</v>
      </c>
      <c r="I53" s="14">
        <v>45</v>
      </c>
      <c r="J53" s="40"/>
    </row>
    <row r="54" spans="1:11" ht="16.5" customHeight="1" x14ac:dyDescent="0.25">
      <c r="A54" s="97" t="str">
        <f t="shared" si="1"/>
        <v>5820</v>
      </c>
      <c r="B54" s="46" t="s">
        <v>67</v>
      </c>
      <c r="C54" s="31" t="s">
        <v>23</v>
      </c>
      <c r="D54" s="28">
        <v>1001022465820</v>
      </c>
      <c r="E54" s="24">
        <v>90</v>
      </c>
      <c r="F54" s="23"/>
      <c r="G54" s="23">
        <f>E54*1</f>
        <v>90</v>
      </c>
      <c r="H54" s="14"/>
      <c r="I54" s="14">
        <v>45</v>
      </c>
      <c r="J54" s="40"/>
    </row>
    <row r="55" spans="1:11" ht="16.5" customHeight="1" x14ac:dyDescent="0.25">
      <c r="A55" s="97" t="str">
        <f t="shared" si="1"/>
        <v>6751</v>
      </c>
      <c r="B55" s="46" t="s">
        <v>68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7" t="str">
        <f t="shared" si="1"/>
        <v>6563</v>
      </c>
      <c r="B56" s="46" t="s">
        <v>69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 t="shared" si="1"/>
        <v>6646</v>
      </c>
      <c r="B57" s="46" t="s">
        <v>70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7" t="str">
        <f t="shared" si="1"/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7" t="str">
        <f t="shared" si="1"/>
        <v>6722</v>
      </c>
      <c r="B59" s="46" t="s">
        <v>72</v>
      </c>
      <c r="C59" s="34" t="s">
        <v>25</v>
      </c>
      <c r="D59" s="28">
        <v>1001022376722</v>
      </c>
      <c r="E59" s="24">
        <v>3600</v>
      </c>
      <c r="F59" s="23">
        <v>0.41</v>
      </c>
      <c r="G59" s="23">
        <f>E59*0.41</f>
        <v>1476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>
        <v>600</v>
      </c>
      <c r="F60" s="23">
        <v>2.125</v>
      </c>
      <c r="G60" s="23">
        <f>E60*1</f>
        <v>600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>
        <v>1400</v>
      </c>
      <c r="F61" s="23">
        <v>1.033333333333333</v>
      </c>
      <c r="G61" s="23">
        <f>E61*1</f>
        <v>1400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>
        <v>20</v>
      </c>
      <c r="F62" s="23"/>
      <c r="G62" s="23">
        <f>E62*1</f>
        <v>20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1200</v>
      </c>
      <c r="F63" s="23"/>
      <c r="G63" s="23">
        <f>E63*0.41</f>
        <v>491.99999999999994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30</v>
      </c>
      <c r="F64" s="23"/>
      <c r="G64" s="23">
        <f>E64*0.4</f>
        <v>12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>
        <v>40</v>
      </c>
      <c r="F65" s="23"/>
      <c r="G65" s="23">
        <f>E65*0.35</f>
        <v>14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900</v>
      </c>
      <c r="F66" s="23"/>
      <c r="G66" s="23">
        <f>E66*0.27</f>
        <v>243.00000000000003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RIGHT(D68:D180,4)</f>
        <v>3297</v>
      </c>
      <c r="B68" s="47" t="s">
        <v>81</v>
      </c>
      <c r="C68" s="31" t="s">
        <v>23</v>
      </c>
      <c r="D68" s="28">
        <v>1001034063297</v>
      </c>
      <c r="E68" s="24">
        <v>80</v>
      </c>
      <c r="F68" s="23">
        <v>1.013333333333333</v>
      </c>
      <c r="G68" s="23">
        <f>E68*1</f>
        <v>80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RIGHT(D69:D183,4)</f>
        <v>6217</v>
      </c>
      <c r="B69" s="47" t="s">
        <v>82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7" t="str">
        <f>RIGHT(D70:D185,4)</f>
        <v>6527</v>
      </c>
      <c r="B70" s="47" t="s">
        <v>83</v>
      </c>
      <c r="C70" s="31" t="s">
        <v>23</v>
      </c>
      <c r="D70" s="28">
        <v>1001031076527</v>
      </c>
      <c r="E70" s="24">
        <v>250</v>
      </c>
      <c r="F70" s="23">
        <v>1.0166666666666671</v>
      </c>
      <c r="G70" s="23">
        <f>E70*1</f>
        <v>250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RIGHT(D71:D186,4)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RIGHT(D72:D187,4)</f>
        <v>6666</v>
      </c>
      <c r="B72" s="27" t="s">
        <v>85</v>
      </c>
      <c r="C72" s="34" t="s">
        <v>25</v>
      </c>
      <c r="D72" s="28">
        <v>1001302276666</v>
      </c>
      <c r="E72" s="24">
        <v>600</v>
      </c>
      <c r="F72" s="23">
        <v>0.28000000000000003</v>
      </c>
      <c r="G72" s="23">
        <f>E72*0.28</f>
        <v>168.00000000000003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RIGHT(D73:D188,4)</f>
        <v>6658</v>
      </c>
      <c r="B73" s="27" t="s">
        <v>86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7" t="str">
        <f>RIGHT(D74:D188,4)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RIGHT(D75:D189,4)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 t="shared" ref="A76:A87" si="2">RIGHT(D76:D191,4)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 t="shared" si="2"/>
        <v>6683</v>
      </c>
      <c r="B77" s="27" t="s">
        <v>90</v>
      </c>
      <c r="C77" s="34" t="s">
        <v>25</v>
      </c>
      <c r="D77" s="28">
        <v>1001300386683</v>
      </c>
      <c r="E77" s="24">
        <v>1200</v>
      </c>
      <c r="F77" s="23">
        <v>0.35</v>
      </c>
      <c r="G77" s="23">
        <f>E77*0.35</f>
        <v>420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 t="shared" si="2"/>
        <v>6301</v>
      </c>
      <c r="B78" s="27" t="s">
        <v>91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7" t="str">
        <f t="shared" si="2"/>
        <v>6302</v>
      </c>
      <c r="B79" s="27" t="s">
        <v>92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7" t="str">
        <f t="shared" si="2"/>
        <v>6684</v>
      </c>
      <c r="B80" s="27" t="s">
        <v>93</v>
      </c>
      <c r="C80" s="34" t="s">
        <v>25</v>
      </c>
      <c r="D80" s="28">
        <v>1001304506684</v>
      </c>
      <c r="E80" s="24">
        <v>1200</v>
      </c>
      <c r="F80" s="23">
        <v>0.28000000000000003</v>
      </c>
      <c r="G80" s="23">
        <f>E80*0.28</f>
        <v>336.00000000000006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 t="shared" si="2"/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 t="shared" si="2"/>
        <v>6215</v>
      </c>
      <c r="B82" s="27" t="s">
        <v>95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7" t="str">
        <f t="shared" si="2"/>
        <v>6689</v>
      </c>
      <c r="B83" s="65" t="s">
        <v>96</v>
      </c>
      <c r="C83" s="34" t="s">
        <v>25</v>
      </c>
      <c r="D83" s="28">
        <v>1001303986689</v>
      </c>
      <c r="E83" s="24">
        <v>2600</v>
      </c>
      <c r="F83" s="23">
        <v>0.35</v>
      </c>
      <c r="G83" s="23">
        <f>E83*0.35</f>
        <v>909.99999999999989</v>
      </c>
      <c r="H83" s="14">
        <v>2.8</v>
      </c>
      <c r="I83" s="14">
        <v>45</v>
      </c>
      <c r="J83" s="40"/>
    </row>
    <row r="84" spans="1:10" ht="16.5" customHeight="1" x14ac:dyDescent="0.25">
      <c r="A84" s="97" t="str">
        <f t="shared" si="2"/>
        <v>6212</v>
      </c>
      <c r="B84" s="65" t="s">
        <v>97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7" t="str">
        <f t="shared" si="2"/>
        <v>5341</v>
      </c>
      <c r="B85" s="65" t="s">
        <v>98</v>
      </c>
      <c r="C85" s="31" t="s">
        <v>23</v>
      </c>
      <c r="D85" s="28">
        <v>1001053985341</v>
      </c>
      <c r="E85" s="24">
        <v>70</v>
      </c>
      <c r="F85" s="23">
        <v>0.71250000000000002</v>
      </c>
      <c r="G85" s="23">
        <f>E85*1</f>
        <v>70</v>
      </c>
      <c r="H85" s="14">
        <v>5.7</v>
      </c>
      <c r="I85" s="14">
        <v>45</v>
      </c>
      <c r="J85" s="40"/>
    </row>
    <row r="86" spans="1:10" ht="16.5" customHeight="1" x14ac:dyDescent="0.25">
      <c r="A86" s="97" t="str">
        <f t="shared" si="2"/>
        <v>6692</v>
      </c>
      <c r="B86" s="65" t="s">
        <v>99</v>
      </c>
      <c r="C86" s="34" t="s">
        <v>25</v>
      </c>
      <c r="D86" s="28">
        <v>1001303056692</v>
      </c>
      <c r="E86" s="24">
        <v>200</v>
      </c>
      <c r="F86" s="23">
        <v>0.28000000000000003</v>
      </c>
      <c r="G86" s="23">
        <f>E86*0.28</f>
        <v>56.000000000000007</v>
      </c>
      <c r="H86" s="14">
        <v>2.2400000000000002</v>
      </c>
      <c r="I86" s="14">
        <v>45</v>
      </c>
      <c r="J86" s="40"/>
    </row>
    <row r="87" spans="1:10" ht="16.5" customHeight="1" x14ac:dyDescent="0.25">
      <c r="A87" s="97" t="str">
        <f t="shared" si="2"/>
        <v>6586</v>
      </c>
      <c r="B87" s="65" t="s">
        <v>100</v>
      </c>
      <c r="C87" s="34" t="s">
        <v>25</v>
      </c>
      <c r="D87" s="28">
        <v>1001215576586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7" t="str">
        <f>RIGHT(D88:D200,4)</f>
        <v>6228</v>
      </c>
      <c r="B88" s="65" t="s">
        <v>101</v>
      </c>
      <c r="C88" s="34" t="s">
        <v>25</v>
      </c>
      <c r="D88" s="28">
        <v>1001225416228</v>
      </c>
      <c r="E88" s="24">
        <v>200</v>
      </c>
      <c r="F88" s="23"/>
      <c r="G88" s="23">
        <f>E88*0.09</f>
        <v>18</v>
      </c>
      <c r="H88" s="14"/>
      <c r="I88" s="14"/>
      <c r="J88" s="40"/>
    </row>
    <row r="89" spans="1:10" ht="16.5" customHeight="1" x14ac:dyDescent="0.25">
      <c r="A89" s="97" t="str">
        <f t="shared" ref="A89:A96" si="3">RIGHT(D89:D200,4)</f>
        <v>5544</v>
      </c>
      <c r="B89" s="27" t="s">
        <v>102</v>
      </c>
      <c r="C89" s="31" t="s">
        <v>23</v>
      </c>
      <c r="D89" s="28">
        <v>1001051875544</v>
      </c>
      <c r="E89" s="24">
        <v>550</v>
      </c>
      <c r="F89" s="23">
        <v>0.85</v>
      </c>
      <c r="G89" s="23">
        <f>E89*1</f>
        <v>550</v>
      </c>
      <c r="H89" s="14">
        <v>5.0999999999999996</v>
      </c>
      <c r="I89" s="14">
        <v>45</v>
      </c>
      <c r="J89" s="40"/>
    </row>
    <row r="90" spans="1:10" ht="16.5" customHeight="1" x14ac:dyDescent="0.25">
      <c r="A90" s="97" t="str">
        <f t="shared" si="3"/>
        <v>6213</v>
      </c>
      <c r="B90" s="27" t="s">
        <v>103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7" t="str">
        <f t="shared" si="3"/>
        <v>6697</v>
      </c>
      <c r="B91" s="27" t="s">
        <v>104</v>
      </c>
      <c r="C91" s="37" t="s">
        <v>25</v>
      </c>
      <c r="D91" s="28">
        <v>1001301876697</v>
      </c>
      <c r="E91" s="24">
        <v>2800</v>
      </c>
      <c r="F91" s="23">
        <v>0.35</v>
      </c>
      <c r="G91" s="23">
        <f>E91*0.35</f>
        <v>979.99999999999989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7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7" t="str">
        <f t="shared" si="3"/>
        <v>5706</v>
      </c>
      <c r="B93" s="27" t="s">
        <v>106</v>
      </c>
      <c r="C93" s="34" t="s">
        <v>25</v>
      </c>
      <c r="D93" s="28">
        <v>1001061975706</v>
      </c>
      <c r="E93" s="24">
        <v>800</v>
      </c>
      <c r="F93" s="23">
        <v>0.25</v>
      </c>
      <c r="G93" s="23">
        <f>E93*0.25</f>
        <v>200</v>
      </c>
      <c r="H93" s="14">
        <v>2</v>
      </c>
      <c r="I93" s="14">
        <v>120</v>
      </c>
      <c r="J93" s="40"/>
    </row>
    <row r="94" spans="1:10" ht="16.5" customHeight="1" x14ac:dyDescent="0.25">
      <c r="A94" s="97" t="str">
        <f t="shared" si="3"/>
        <v>6454</v>
      </c>
      <c r="B94" s="27" t="s">
        <v>107</v>
      </c>
      <c r="C94" s="34" t="s">
        <v>25</v>
      </c>
      <c r="D94" s="28">
        <v>1001201976454</v>
      </c>
      <c r="E94" s="24">
        <v>700</v>
      </c>
      <c r="F94" s="23">
        <v>0.1</v>
      </c>
      <c r="G94" s="23">
        <f>E94*0.1</f>
        <v>70</v>
      </c>
      <c r="H94" s="14">
        <v>0.8</v>
      </c>
      <c r="I94" s="14">
        <v>60</v>
      </c>
      <c r="J94" s="40"/>
    </row>
    <row r="95" spans="1:10" ht="16.5" customHeight="1" x14ac:dyDescent="0.25">
      <c r="A95" s="97" t="str">
        <f t="shared" si="3"/>
        <v>6222</v>
      </c>
      <c r="B95" s="27" t="s">
        <v>108</v>
      </c>
      <c r="C95" s="34" t="s">
        <v>25</v>
      </c>
      <c r="D95" s="28">
        <v>1001205386222</v>
      </c>
      <c r="E95" s="24">
        <v>40</v>
      </c>
      <c r="F95" s="23"/>
      <c r="G95" s="23">
        <f>E95*0.09</f>
        <v>3.5999999999999996</v>
      </c>
      <c r="H95" s="14"/>
      <c r="I95" s="14"/>
      <c r="J95" s="40"/>
    </row>
    <row r="96" spans="1:10" ht="16.5" customHeight="1" x14ac:dyDescent="0.25">
      <c r="A96" s="97" t="str">
        <f t="shared" si="3"/>
        <v>5931</v>
      </c>
      <c r="B96" s="27" t="s">
        <v>109</v>
      </c>
      <c r="C96" s="34" t="s">
        <v>25</v>
      </c>
      <c r="D96" s="28">
        <v>1001060755931</v>
      </c>
      <c r="E96" s="24">
        <v>400</v>
      </c>
      <c r="F96" s="23">
        <v>0.22</v>
      </c>
      <c r="G96" s="23">
        <f>E96*0.22</f>
        <v>88</v>
      </c>
      <c r="H96" s="14">
        <v>1.76</v>
      </c>
      <c r="I96" s="14">
        <v>120</v>
      </c>
      <c r="J96" s="40"/>
    </row>
    <row r="97" spans="1:10" ht="16.5" customHeight="1" x14ac:dyDescent="0.25">
      <c r="A97" s="97" t="str">
        <f>RIGHT(D97:D209,4)</f>
        <v>5708</v>
      </c>
      <c r="B97" s="27" t="s">
        <v>110</v>
      </c>
      <c r="C97" s="31" t="s">
        <v>23</v>
      </c>
      <c r="D97" s="28">
        <v>1001063145708</v>
      </c>
      <c r="E97" s="24">
        <v>20</v>
      </c>
      <c r="F97" s="23">
        <v>0.51249999999999996</v>
      </c>
      <c r="G97" s="23">
        <f>E97*1</f>
        <v>20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7" t="str">
        <f>RIGHT(D98:D210,4)</f>
        <v>6555</v>
      </c>
      <c r="B98" s="27" t="s">
        <v>111</v>
      </c>
      <c r="C98" s="34" t="s">
        <v>25</v>
      </c>
      <c r="D98" s="28">
        <v>1001203146555</v>
      </c>
      <c r="E98" s="24">
        <v>200</v>
      </c>
      <c r="F98" s="23"/>
      <c r="G98" s="23">
        <f>E98*0.1</f>
        <v>20</v>
      </c>
      <c r="H98" s="14"/>
      <c r="I98" s="14"/>
      <c r="J98" s="40"/>
    </row>
    <row r="99" spans="1:10" ht="16.5" customHeight="1" x14ac:dyDescent="0.25">
      <c r="A99" s="97" t="str">
        <f>RIGHT(D99:D214,4)</f>
        <v>4993</v>
      </c>
      <c r="B99" s="27" t="s">
        <v>112</v>
      </c>
      <c r="C99" s="34" t="s">
        <v>25</v>
      </c>
      <c r="D99" s="28">
        <v>1001060764993</v>
      </c>
      <c r="E99" s="24">
        <v>600</v>
      </c>
      <c r="F99" s="23">
        <v>0.25</v>
      </c>
      <c r="G99" s="23">
        <f>E99*0.25</f>
        <v>150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>RIGHT(D100:D215,4)</f>
        <v>5682</v>
      </c>
      <c r="B100" s="27" t="s">
        <v>113</v>
      </c>
      <c r="C100" s="34" t="s">
        <v>25</v>
      </c>
      <c r="D100" s="28">
        <v>1001193115682</v>
      </c>
      <c r="E100" s="24">
        <v>1800</v>
      </c>
      <c r="F100" s="23">
        <v>0.12</v>
      </c>
      <c r="G100" s="23">
        <f>E100*0.12</f>
        <v>216</v>
      </c>
      <c r="H100" s="14">
        <v>0.96</v>
      </c>
      <c r="I100" s="14">
        <v>60</v>
      </c>
      <c r="J100" s="40"/>
    </row>
    <row r="101" spans="1:10" ht="16.5" customHeight="1" x14ac:dyDescent="0.25">
      <c r="A101" s="97" t="str">
        <f>RIGHT(D101:D216,4)</f>
        <v>6221</v>
      </c>
      <c r="B101" s="27" t="s">
        <v>114</v>
      </c>
      <c r="C101" s="34" t="s">
        <v>25</v>
      </c>
      <c r="D101" s="28">
        <v>1001205376221</v>
      </c>
      <c r="E101" s="24">
        <v>40</v>
      </c>
      <c r="F101" s="23"/>
      <c r="G101" s="23">
        <f>E101*0.09</f>
        <v>3.5999999999999996</v>
      </c>
      <c r="H101" s="14"/>
      <c r="I101" s="14"/>
      <c r="J101" s="40"/>
    </row>
    <row r="102" spans="1:10" ht="16.5" customHeight="1" x14ac:dyDescent="0.25">
      <c r="A102" s="97" t="str">
        <f t="shared" ref="A102:A109" si="4">RIGHT(D102:D218,4)</f>
        <v>4117</v>
      </c>
      <c r="B102" s="27" t="s">
        <v>115</v>
      </c>
      <c r="C102" s="31" t="s">
        <v>23</v>
      </c>
      <c r="D102" s="28">
        <v>1001062504117</v>
      </c>
      <c r="E102" s="24">
        <v>70</v>
      </c>
      <c r="F102" s="23">
        <v>0.48749999999999999</v>
      </c>
      <c r="G102" s="23">
        <f>E102*1</f>
        <v>70</v>
      </c>
      <c r="H102" s="14">
        <v>3.9</v>
      </c>
      <c r="I102" s="14">
        <v>120</v>
      </c>
      <c r="J102" s="40"/>
    </row>
    <row r="103" spans="1:10" ht="16.5" customHeight="1" x14ac:dyDescent="0.25">
      <c r="A103" s="97" t="str">
        <f t="shared" si="4"/>
        <v>5483</v>
      </c>
      <c r="B103" s="27" t="s">
        <v>116</v>
      </c>
      <c r="C103" s="34" t="s">
        <v>25</v>
      </c>
      <c r="D103" s="28">
        <v>1001062505483</v>
      </c>
      <c r="E103" s="24">
        <v>800</v>
      </c>
      <c r="F103" s="23">
        <v>0.25</v>
      </c>
      <c r="G103" s="23">
        <f>E103*0.25</f>
        <v>200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7" t="str">
        <f t="shared" si="4"/>
        <v>6453</v>
      </c>
      <c r="B104" s="27" t="s">
        <v>117</v>
      </c>
      <c r="C104" s="34" t="s">
        <v>25</v>
      </c>
      <c r="D104" s="28">
        <v>1001202506453</v>
      </c>
      <c r="E104" s="24">
        <v>840</v>
      </c>
      <c r="F104" s="23">
        <v>0.1</v>
      </c>
      <c r="G104" s="23">
        <f>E104*0.1</f>
        <v>84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7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7" t="str">
        <f t="shared" si="4"/>
        <v>6756</v>
      </c>
      <c r="B106" s="29" t="s">
        <v>119</v>
      </c>
      <c r="C106" s="33" t="s">
        <v>23</v>
      </c>
      <c r="D106" s="30">
        <v>1001092446756</v>
      </c>
      <c r="E106" s="24">
        <v>120</v>
      </c>
      <c r="F106" s="23">
        <v>1.5249999999999999</v>
      </c>
      <c r="G106" s="23">
        <f>E106*1</f>
        <v>120</v>
      </c>
      <c r="H106" s="14">
        <v>6.1</v>
      </c>
      <c r="I106" s="14">
        <v>60</v>
      </c>
      <c r="J106" s="40"/>
    </row>
    <row r="107" spans="1:10" ht="16.5" customHeight="1" x14ac:dyDescent="0.25">
      <c r="A107" s="97" t="str">
        <f t="shared" si="4"/>
        <v>4611</v>
      </c>
      <c r="B107" s="29" t="s">
        <v>120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7" t="str">
        <f t="shared" si="4"/>
        <v>6645</v>
      </c>
      <c r="B108" s="29" t="s">
        <v>121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7" t="str">
        <f t="shared" si="4"/>
        <v>6470</v>
      </c>
      <c r="B109" s="29" t="s">
        <v>122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7" t="str">
        <f>RIGHT(D110:D225,4)</f>
        <v>6025</v>
      </c>
      <c r="B110" s="29" t="s">
        <v>123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7" t="str">
        <f>RIGHT(D111:D223,4)</f>
        <v>3215</v>
      </c>
      <c r="B111" s="27" t="s">
        <v>124</v>
      </c>
      <c r="C111" s="38" t="s">
        <v>25</v>
      </c>
      <c r="D111" s="52">
        <v>1001094053215</v>
      </c>
      <c r="E111" s="24">
        <v>80</v>
      </c>
      <c r="F111" s="23">
        <v>0.4</v>
      </c>
      <c r="G111" s="23">
        <f>E111*0.4</f>
        <v>32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7" t="str">
        <f>RIGHT(D112:D226,4)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7" t="str">
        <f>RIGHT(D113:D229,4)</f>
        <v>6281</v>
      </c>
      <c r="B113" s="48" t="s">
        <v>126</v>
      </c>
      <c r="C113" s="36" t="s">
        <v>25</v>
      </c>
      <c r="D113" s="28">
        <v>1001082576281</v>
      </c>
      <c r="E113" s="24">
        <v>360</v>
      </c>
      <c r="F113" s="23">
        <v>0.3</v>
      </c>
      <c r="G113" s="23">
        <f>E113*0.3</f>
        <v>108</v>
      </c>
      <c r="H113" s="14">
        <v>1.8</v>
      </c>
      <c r="I113" s="14">
        <v>30</v>
      </c>
      <c r="J113" s="40"/>
    </row>
    <row r="114" spans="1:11" ht="16.5" customHeight="1" x14ac:dyDescent="0.25">
      <c r="A114" s="97" t="str">
        <f>RIGHT(D114:D230,4)</f>
        <v>6223</v>
      </c>
      <c r="B114" s="48" t="s">
        <v>127</v>
      </c>
      <c r="C114" s="36" t="s">
        <v>25</v>
      </c>
      <c r="D114" s="28">
        <v>1001225406223</v>
      </c>
      <c r="E114" s="24"/>
      <c r="F114" s="23"/>
      <c r="G114" s="23">
        <f>E114*0.09</f>
        <v>0</v>
      </c>
      <c r="H114" s="99"/>
      <c r="I114" s="99"/>
      <c r="J114" s="96"/>
    </row>
    <row r="115" spans="1:11" ht="16.5" customHeight="1" thickBot="1" x14ac:dyDescent="0.3">
      <c r="A115" s="97" t="str">
        <f>RIGHT(D115:D230,4)</f>
        <v>6445</v>
      </c>
      <c r="B115" s="48" t="s">
        <v>128</v>
      </c>
      <c r="C115" s="36" t="s">
        <v>25</v>
      </c>
      <c r="D115" s="28">
        <v>1001233296445</v>
      </c>
      <c r="E115" s="24">
        <v>120</v>
      </c>
      <c r="F115" s="23"/>
      <c r="G115" s="23">
        <f>E115*0.18</f>
        <v>21.599999999999998</v>
      </c>
      <c r="H115" s="99"/>
      <c r="I115" s="99"/>
      <c r="J115" s="96"/>
    </row>
    <row r="116" spans="1:11" ht="16.5" customHeight="1" thickTop="1" thickBot="1" x14ac:dyDescent="0.3">
      <c r="A116" s="97" t="str">
        <f>RIGHT(D116:D231,4)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7" t="str">
        <f>RIGHT(D117:D234,4)</f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x14ac:dyDescent="0.25">
      <c r="A118" s="97" t="str">
        <f>RIGHT(D118:D235,4)</f>
        <v>6314</v>
      </c>
      <c r="B118" s="48" t="s">
        <v>131</v>
      </c>
      <c r="C118" s="34" t="s">
        <v>25</v>
      </c>
      <c r="D118" s="28">
        <v>1002112606314</v>
      </c>
      <c r="E118" s="24"/>
      <c r="F118" s="23">
        <v>0.5</v>
      </c>
      <c r="G118" s="23">
        <f>E118*0.5</f>
        <v>0</v>
      </c>
      <c r="H118" s="14">
        <v>8</v>
      </c>
      <c r="I118" s="73">
        <v>120</v>
      </c>
      <c r="J118" s="40"/>
    </row>
    <row r="119" spans="1:11" ht="16.5" customHeight="1" x14ac:dyDescent="0.25">
      <c r="A119" s="97" t="str">
        <f>RIGHT(D119:D236,4)</f>
        <v>6155</v>
      </c>
      <c r="B119" s="48" t="s">
        <v>132</v>
      </c>
      <c r="C119" s="34" t="s">
        <v>25</v>
      </c>
      <c r="D119" s="28">
        <v>1002115036155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x14ac:dyDescent="0.25">
      <c r="A120" s="97" t="str">
        <f>RIGHT(D120:D237,4)</f>
        <v>6157</v>
      </c>
      <c r="B120" s="48" t="s">
        <v>133</v>
      </c>
      <c r="C120" s="34" t="s">
        <v>25</v>
      </c>
      <c r="D120" s="28">
        <v>1002115056157</v>
      </c>
      <c r="E120" s="24"/>
      <c r="F120" s="23"/>
      <c r="G120" s="23">
        <f>E120*0.45</f>
        <v>0</v>
      </c>
      <c r="H120" s="14"/>
      <c r="I120" s="73"/>
      <c r="J120" s="40"/>
    </row>
    <row r="121" spans="1:11" ht="16.5" customHeight="1" thickBot="1" x14ac:dyDescent="0.3">
      <c r="A121" s="97" t="str">
        <f t="shared" ref="A121:A132" si="5">RIGHT(D121:D236,4)</f>
        <v>6313</v>
      </c>
      <c r="B121" s="48" t="s">
        <v>134</v>
      </c>
      <c r="C121" s="37" t="s">
        <v>25</v>
      </c>
      <c r="D121" s="28">
        <v>1002112606313</v>
      </c>
      <c r="E121" s="24"/>
      <c r="F121" s="23">
        <v>0.9</v>
      </c>
      <c r="G121" s="23">
        <f>E121*0.9</f>
        <v>0</v>
      </c>
      <c r="H121" s="14">
        <v>9</v>
      </c>
      <c r="I121" s="73">
        <v>120</v>
      </c>
      <c r="J121" s="40"/>
    </row>
    <row r="122" spans="1:11" ht="16.5" customHeight="1" thickTop="1" thickBot="1" x14ac:dyDescent="0.3">
      <c r="A122" s="97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7" t="str">
        <f t="shared" si="5"/>
        <v>4945</v>
      </c>
      <c r="B123" s="48" t="s">
        <v>136</v>
      </c>
      <c r="C123" s="37" t="s">
        <v>25</v>
      </c>
      <c r="D123" s="28">
        <v>1002151784945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1" ht="16.5" customHeight="1" thickTop="1" thickBot="1" x14ac:dyDescent="0.3">
      <c r="A124" s="97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s="91" customFormat="1" ht="16.5" customHeight="1" thickTop="1" thickBot="1" x14ac:dyDescent="0.3">
      <c r="A125" s="97" t="str">
        <f t="shared" si="5"/>
        <v>4956</v>
      </c>
      <c r="B125" s="92" t="s">
        <v>138</v>
      </c>
      <c r="C125" s="93" t="s">
        <v>25</v>
      </c>
      <c r="D125" s="86">
        <v>1002133974956</v>
      </c>
      <c r="E125" s="87"/>
      <c r="F125" s="88">
        <v>0.42</v>
      </c>
      <c r="G125" s="88">
        <f>E125*0.42</f>
        <v>0</v>
      </c>
      <c r="H125" s="89">
        <v>4.2</v>
      </c>
      <c r="I125" s="94">
        <v>120</v>
      </c>
      <c r="J125" s="89"/>
      <c r="K125" s="90"/>
    </row>
    <row r="126" spans="1:11" ht="16.5" customHeight="1" thickTop="1" x14ac:dyDescent="0.25">
      <c r="A126" s="97" t="str">
        <f t="shared" si="5"/>
        <v>1762</v>
      </c>
      <c r="B126" s="48" t="s">
        <v>139</v>
      </c>
      <c r="C126" s="34" t="s">
        <v>25</v>
      </c>
      <c r="D126" s="28">
        <v>1002131151762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Bot="1" x14ac:dyDescent="0.3">
      <c r="A127" s="97" t="str">
        <f t="shared" si="5"/>
        <v>1764</v>
      </c>
      <c r="B127" s="48" t="s">
        <v>140</v>
      </c>
      <c r="C127" s="37" t="s">
        <v>25</v>
      </c>
      <c r="D127" s="28">
        <v>1002131181764</v>
      </c>
      <c r="E127" s="24"/>
      <c r="F127" s="23">
        <v>0.42</v>
      </c>
      <c r="G127" s="23">
        <f>E127*0.42</f>
        <v>0</v>
      </c>
      <c r="H127" s="14">
        <v>4.2</v>
      </c>
      <c r="I127" s="73">
        <v>120</v>
      </c>
      <c r="J127" s="40"/>
    </row>
    <row r="128" spans="1:11" ht="16.5" customHeight="1" thickTop="1" thickBot="1" x14ac:dyDescent="0.3">
      <c r="A128" s="97" t="str">
        <f t="shared" si="5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7" t="str">
        <f t="shared" si="5"/>
        <v/>
      </c>
      <c r="B129" s="75" t="s">
        <v>142</v>
      </c>
      <c r="C129" s="75"/>
      <c r="D129" s="75"/>
      <c r="E129" s="75"/>
      <c r="F129" s="74"/>
      <c r="G129" s="75"/>
      <c r="H129" s="75"/>
      <c r="I129" s="75"/>
      <c r="J129" s="76"/>
    </row>
    <row r="130" spans="1:10" ht="16.5" customHeight="1" thickTop="1" thickBot="1" x14ac:dyDescent="0.3">
      <c r="A130" s="97" t="str">
        <f t="shared" si="5"/>
        <v>6004</v>
      </c>
      <c r="B130" s="48" t="s">
        <v>143</v>
      </c>
      <c r="C130" s="37" t="s">
        <v>25</v>
      </c>
      <c r="D130" s="69" t="s">
        <v>144</v>
      </c>
      <c r="E130" s="24">
        <v>50</v>
      </c>
      <c r="F130" s="23">
        <v>1</v>
      </c>
      <c r="G130" s="23">
        <f>E130*1</f>
        <v>50</v>
      </c>
      <c r="H130" s="14">
        <v>8</v>
      </c>
      <c r="I130" s="73">
        <v>120</v>
      </c>
      <c r="J130" s="40"/>
    </row>
    <row r="131" spans="1:10" ht="15.75" customHeight="1" thickTop="1" x14ac:dyDescent="0.25">
      <c r="A131" s="97" t="str">
        <f t="shared" si="5"/>
        <v>5417</v>
      </c>
      <c r="B131" s="48" t="s">
        <v>145</v>
      </c>
      <c r="C131" s="31" t="s">
        <v>23</v>
      </c>
      <c r="D131" s="69" t="s">
        <v>146</v>
      </c>
      <c r="E131" s="24"/>
      <c r="F131" s="23">
        <v>2</v>
      </c>
      <c r="G131" s="23">
        <f>E131*1</f>
        <v>0</v>
      </c>
      <c r="H131" s="14">
        <v>6</v>
      </c>
      <c r="I131" s="73">
        <v>90</v>
      </c>
      <c r="J131" s="40"/>
    </row>
    <row r="132" spans="1:10" ht="15.75" customHeight="1" thickBot="1" x14ac:dyDescent="0.3">
      <c r="A132" s="97" t="str">
        <f t="shared" si="5"/>
        <v>6019</v>
      </c>
      <c r="B132" s="48" t="s">
        <v>147</v>
      </c>
      <c r="C132" s="37" t="s">
        <v>25</v>
      </c>
      <c r="D132" s="70" t="s">
        <v>148</v>
      </c>
      <c r="E132" s="24"/>
      <c r="F132" s="23">
        <v>1</v>
      </c>
      <c r="G132" s="23">
        <f>E132*1</f>
        <v>0</v>
      </c>
      <c r="H132" s="14">
        <v>12</v>
      </c>
      <c r="I132" s="73">
        <v>120</v>
      </c>
      <c r="J132" s="40"/>
    </row>
    <row r="133" spans="1:10" ht="16.5" customHeight="1" thickTop="1" thickBot="1" x14ac:dyDescent="0.3">
      <c r="A133" s="78"/>
      <c r="B133" s="78" t="s">
        <v>149</v>
      </c>
      <c r="C133" s="16"/>
      <c r="D133" s="49"/>
      <c r="E133" s="17">
        <f>SUM(E5:E132)</f>
        <v>39210</v>
      </c>
      <c r="F133" s="17">
        <f>SUM(F10:F132)</f>
        <v>40.307916666666671</v>
      </c>
      <c r="G133" s="17">
        <f>SUM(G11:G132)</f>
        <v>17029.199999999997</v>
      </c>
      <c r="H133" s="17">
        <f>SUM(H10:H129)</f>
        <v>175.22999999999993</v>
      </c>
      <c r="I133" s="17"/>
      <c r="J133" s="17"/>
    </row>
    <row r="134" spans="1:10" ht="15.75" customHeight="1" thickTop="1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</sheetData>
  <autoFilter ref="A9:J133"/>
  <mergeCells count="2">
    <mergeCell ref="E1:J1"/>
    <mergeCell ref="G3:J3"/>
  </mergeCells>
  <dataValidations disablePrompts="1" count="2">
    <dataValidation type="textLength" operator="lessThanOrEqual" showInputMessage="1" showErrorMessage="1" sqref="B126">
      <formula1>40</formula1>
    </dataValidation>
    <dataValidation type="textLength" operator="equal" showInputMessage="1" showErrorMessage="1" sqref="D130:D13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124</v>
      </c>
    </row>
    <row r="2" spans="2:3" x14ac:dyDescent="0.25">
      <c r="B2" s="59" t="s">
        <v>150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115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120</v>
      </c>
      <c r="C9" s="82"/>
    </row>
    <row r="10" spans="2:3" x14ac:dyDescent="0.25">
      <c r="B10" s="29" t="s">
        <v>119</v>
      </c>
    </row>
    <row r="11" spans="2:3" x14ac:dyDescent="0.25">
      <c r="B11" s="27" t="s">
        <v>45</v>
      </c>
    </row>
    <row r="12" spans="2:3" x14ac:dyDescent="0.25">
      <c r="B12" s="27" t="s">
        <v>112</v>
      </c>
    </row>
    <row r="13" spans="2:3" x14ac:dyDescent="0.25">
      <c r="B13" s="27" t="s">
        <v>151</v>
      </c>
    </row>
    <row r="14" spans="2:3" x14ac:dyDescent="0.25">
      <c r="B14" s="27" t="s">
        <v>152</v>
      </c>
    </row>
    <row r="15" spans="2:3" x14ac:dyDescent="0.25">
      <c r="B15" s="59" t="s">
        <v>22</v>
      </c>
      <c r="C15" s="62"/>
    </row>
    <row r="16" spans="2:3" x14ac:dyDescent="0.25">
      <c r="B16" s="59" t="s">
        <v>153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116</v>
      </c>
    </row>
    <row r="21" spans="2:3" x14ac:dyDescent="0.25">
      <c r="B21" s="59" t="s">
        <v>154</v>
      </c>
      <c r="C21" s="82"/>
    </row>
    <row r="22" spans="2:3" x14ac:dyDescent="0.25">
      <c r="B22" s="68" t="s">
        <v>155</v>
      </c>
      <c r="C22" s="62"/>
    </row>
    <row r="23" spans="2:3" x14ac:dyDescent="0.25">
      <c r="B23" s="27" t="s">
        <v>102</v>
      </c>
    </row>
    <row r="24" spans="2:3" x14ac:dyDescent="0.25">
      <c r="B24" s="27" t="s">
        <v>113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156</v>
      </c>
    </row>
    <row r="28" spans="2:3" x14ac:dyDescent="0.25">
      <c r="B28" s="79" t="s">
        <v>67</v>
      </c>
      <c r="C28" s="62"/>
    </row>
    <row r="29" spans="2:3" x14ac:dyDescent="0.25">
      <c r="B29" s="46" t="s">
        <v>66</v>
      </c>
    </row>
    <row r="30" spans="2:3" x14ac:dyDescent="0.25">
      <c r="B30" s="71" t="s">
        <v>47</v>
      </c>
    </row>
    <row r="31" spans="2:3" x14ac:dyDescent="0.25">
      <c r="B31" s="67" t="s">
        <v>109</v>
      </c>
      <c r="C31" s="62"/>
    </row>
    <row r="32" spans="2:3" x14ac:dyDescent="0.25">
      <c r="B32" s="80" t="s">
        <v>157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158</v>
      </c>
      <c r="C34" s="62"/>
    </row>
    <row r="35" spans="2:3" x14ac:dyDescent="0.25">
      <c r="B35" s="27" t="s">
        <v>159</v>
      </c>
    </row>
    <row r="36" spans="2:3" x14ac:dyDescent="0.25">
      <c r="B36" s="27" t="s">
        <v>59</v>
      </c>
    </row>
    <row r="37" spans="2:3" x14ac:dyDescent="0.25">
      <c r="B37" s="80" t="s">
        <v>160</v>
      </c>
      <c r="C37" s="82"/>
    </row>
    <row r="38" spans="2:3" x14ac:dyDescent="0.25">
      <c r="B38" s="67" t="s">
        <v>126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51</v>
      </c>
    </row>
    <row r="44" spans="2:3" x14ac:dyDescent="0.25">
      <c r="B44" s="27" t="s">
        <v>93</v>
      </c>
    </row>
    <row r="45" spans="2:3" x14ac:dyDescent="0.25">
      <c r="B45" s="27" t="s">
        <v>96</v>
      </c>
    </row>
    <row r="46" spans="2:3" x14ac:dyDescent="0.25">
      <c r="B46" s="67" t="s">
        <v>99</v>
      </c>
      <c r="C46" s="62"/>
    </row>
    <row r="47" spans="2:3" x14ac:dyDescent="0.25">
      <c r="B47" s="27" t="s">
        <v>85</v>
      </c>
    </row>
    <row r="48" spans="2:3" x14ac:dyDescent="0.25">
      <c r="B48" s="67" t="s">
        <v>161</v>
      </c>
      <c r="C48" s="62"/>
    </row>
    <row r="49" spans="2:3" x14ac:dyDescent="0.25">
      <c r="B49" s="67" t="s">
        <v>162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163</v>
      </c>
      <c r="C53" s="62"/>
    </row>
    <row r="54" spans="2:3" x14ac:dyDescent="0.25">
      <c r="B54" s="80" t="s">
        <v>164</v>
      </c>
      <c r="C54" s="62"/>
    </row>
    <row r="55" spans="2:3" x14ac:dyDescent="0.25">
      <c r="B55" s="80" t="s">
        <v>165</v>
      </c>
      <c r="C55" s="82"/>
    </row>
    <row r="56" spans="2:3" x14ac:dyDescent="0.25">
      <c r="B56" s="71" t="s">
        <v>117</v>
      </c>
    </row>
    <row r="57" spans="2:3" x14ac:dyDescent="0.25">
      <c r="B57" s="27" t="s">
        <v>107</v>
      </c>
    </row>
    <row r="58" spans="2:3" x14ac:dyDescent="0.25">
      <c r="B58" s="80" t="s">
        <v>166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167</v>
      </c>
      <c r="C60" s="82"/>
    </row>
    <row r="61" spans="2:3" x14ac:dyDescent="0.25">
      <c r="B61" s="27" t="s">
        <v>104</v>
      </c>
    </row>
    <row r="62" spans="2:3" x14ac:dyDescent="0.25">
      <c r="B62" s="67" t="s">
        <v>90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83</v>
      </c>
    </row>
    <row r="65" spans="2:3" x14ac:dyDescent="0.25">
      <c r="B65" s="56" t="s">
        <v>58</v>
      </c>
      <c r="C65" s="62"/>
    </row>
    <row r="66" spans="2:3" x14ac:dyDescent="0.25">
      <c r="B66" s="56" t="s">
        <v>68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95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168</v>
      </c>
      <c r="C75" s="82"/>
    </row>
    <row r="76" spans="2:3" x14ac:dyDescent="0.25">
      <c r="B76" s="61" t="s">
        <v>169</v>
      </c>
      <c r="C76" s="62"/>
    </row>
    <row r="77" spans="2:3" x14ac:dyDescent="0.25">
      <c r="B77" s="61" t="s">
        <v>170</v>
      </c>
      <c r="C77" s="62"/>
    </row>
    <row r="78" spans="2:3" x14ac:dyDescent="0.25">
      <c r="B78" s="61" t="s">
        <v>69</v>
      </c>
      <c r="C78" s="62"/>
    </row>
    <row r="79" spans="2:3" x14ac:dyDescent="0.25">
      <c r="B79" s="61" t="s">
        <v>53</v>
      </c>
      <c r="C79" s="62"/>
    </row>
    <row r="80" spans="2:3" x14ac:dyDescent="0.25">
      <c r="B80" s="61" t="s">
        <v>92</v>
      </c>
      <c r="C80" s="62"/>
    </row>
    <row r="81" spans="2:4" x14ac:dyDescent="0.25">
      <c r="B81" s="61" t="s">
        <v>70</v>
      </c>
      <c r="C81" s="62"/>
    </row>
    <row r="82" spans="2:4" x14ac:dyDescent="0.25">
      <c r="B82" s="61" t="s">
        <v>171</v>
      </c>
      <c r="C82" s="62"/>
    </row>
    <row r="83" spans="2:4" x14ac:dyDescent="0.25">
      <c r="B83" s="61" t="s">
        <v>172</v>
      </c>
      <c r="C83" s="62"/>
    </row>
    <row r="84" spans="2:4" x14ac:dyDescent="0.25">
      <c r="B84" s="61" t="s">
        <v>173</v>
      </c>
      <c r="C84" s="62"/>
    </row>
    <row r="85" spans="2:4" x14ac:dyDescent="0.25">
      <c r="B85" s="61" t="s">
        <v>174</v>
      </c>
      <c r="C85" s="62"/>
    </row>
    <row r="86" spans="2:4" x14ac:dyDescent="0.25">
      <c r="B86" s="68" t="s">
        <v>86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2024-05-14T11:56:44Z</dcterms:modified>
</cp:coreProperties>
</file>