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F0280228-F694-4F9C-A137-ABD46522C9B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0" hidden="1">Мелитополь!$A$3:$I$51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1" i="3" s="1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1" i="2" s="1"/>
  <c r="F4" i="2"/>
  <c r="H4" i="1" l="1"/>
  <c r="H5" i="1"/>
  <c r="F4" i="1"/>
  <c r="H6" i="1"/>
  <c r="F6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F30" i="1"/>
  <c r="H30" i="1"/>
  <c r="H31" i="1"/>
  <c r="F31" i="1"/>
  <c r="F32" i="1"/>
  <c r="H33" i="1"/>
  <c r="F33" i="1"/>
  <c r="H34" i="1"/>
  <c r="F34" i="1"/>
  <c r="H35" i="1"/>
  <c r="F35" i="1"/>
  <c r="F37" i="1"/>
  <c r="F38" i="1"/>
  <c r="H38" i="1"/>
  <c r="H39" i="1"/>
  <c r="F39" i="1"/>
  <c r="F40" i="1"/>
  <c r="H40" i="1"/>
  <c r="F41" i="1"/>
  <c r="F42" i="1"/>
  <c r="H42" i="1"/>
  <c r="H43" i="1"/>
  <c r="F43" i="1"/>
  <c r="F44" i="1"/>
  <c r="H44" i="1"/>
  <c r="H45" i="1"/>
  <c r="F45" i="1"/>
  <c r="F46" i="1"/>
  <c r="H46" i="1"/>
  <c r="H47" i="1"/>
  <c r="F47" i="1"/>
  <c r="F48" i="1"/>
  <c r="H48" i="1"/>
  <c r="H50" i="1"/>
  <c r="F50" i="1"/>
  <c r="F49" i="1"/>
  <c r="H49" i="1"/>
  <c r="F11" i="1"/>
  <c r="H8" i="1"/>
  <c r="F8" i="1"/>
  <c r="H41" i="1"/>
  <c r="F20" i="1"/>
  <c r="H37" i="1"/>
  <c r="H36" i="1"/>
  <c r="F36" i="1"/>
  <c r="H32" i="1"/>
  <c r="H29" i="1"/>
  <c r="F21" i="1"/>
  <c r="F15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51" i="1" l="1"/>
  <c r="A53" i="1" s="1"/>
</calcChain>
</file>

<file path=xl/sharedStrings.xml><?xml version="1.0" encoding="utf-8"?>
<sst xmlns="http://schemas.openxmlformats.org/spreadsheetml/2006/main" count="225" uniqueCount="68">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</sst>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E9" sqref="E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>
        <v>2300</v>
      </c>
      <c r="E5" s="9"/>
      <c r="F5" s="5">
        <f>D5/C5</f>
        <v>230</v>
      </c>
      <c r="G5" s="10">
        <v>0.18</v>
      </c>
      <c r="H5" s="5">
        <f>G5*D5</f>
        <v>414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>
        <v>346.5</v>
      </c>
      <c r="F6" s="34">
        <f>E6/16.5</f>
        <v>21</v>
      </c>
      <c r="G6" s="10">
        <v>3.2</v>
      </c>
      <c r="H6" s="5">
        <f>E6</f>
        <v>346.5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9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>
        <v>225</v>
      </c>
      <c r="F12" s="28">
        <f>E12/15</f>
        <v>15</v>
      </c>
      <c r="G12" s="28">
        <v>2.5</v>
      </c>
      <c r="H12" s="28">
        <f>E12</f>
        <v>225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>
        <v>440</v>
      </c>
      <c r="E14" s="27"/>
      <c r="F14" s="28">
        <f>D14/C14</f>
        <v>44</v>
      </c>
      <c r="G14" s="29">
        <v>0.18</v>
      </c>
      <c r="H14" s="28">
        <f>G14*D14</f>
        <v>79.2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/>
      <c r="F15" s="28">
        <f>E15/20</f>
        <v>0</v>
      </c>
      <c r="G15" s="28">
        <v>2.5</v>
      </c>
      <c r="H15" s="28">
        <f>E15</f>
        <v>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1404</v>
      </c>
      <c r="E24" s="27"/>
      <c r="F24" s="28">
        <f>D24/C24</f>
        <v>78</v>
      </c>
      <c r="G24" s="25">
        <v>0.2</v>
      </c>
      <c r="H24" s="28">
        <f>G24*D24</f>
        <v>280.8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252</v>
      </c>
      <c r="E26" s="27"/>
      <c r="F26" s="28">
        <f>D26/C26</f>
        <v>14</v>
      </c>
      <c r="G26" s="25">
        <v>0.2</v>
      </c>
      <c r="H26" s="28">
        <f>G26*D26</f>
        <v>50.400000000000006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>
        <v>80</v>
      </c>
      <c r="E29" s="35"/>
      <c r="F29" s="34">
        <f>D29/C29</f>
        <v>10</v>
      </c>
      <c r="G29" s="25">
        <v>0.19</v>
      </c>
      <c r="H29" s="28">
        <f>G29*D29</f>
        <v>15.2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>
        <v>138</v>
      </c>
      <c r="E30" s="35"/>
      <c r="F30" s="34">
        <f>D30/C30</f>
        <v>23</v>
      </c>
      <c r="G30" s="25">
        <v>0.1</v>
      </c>
      <c r="H30" s="28">
        <f>G30*D30</f>
        <v>13.8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/>
      <c r="E31" s="35"/>
      <c r="F31" s="34">
        <f>D31/C31</f>
        <v>0</v>
      </c>
      <c r="G31" s="25">
        <v>0.1</v>
      </c>
      <c r="H31" s="28">
        <f>G31*D31</f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/>
      <c r="E32" s="35"/>
      <c r="F32" s="34">
        <f>D32/C32</f>
        <v>0</v>
      </c>
      <c r="G32" s="25">
        <v>0.1</v>
      </c>
      <c r="H32" s="28">
        <f>G32*D32</f>
        <v>0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>
        <v>64</v>
      </c>
      <c r="E33" s="35"/>
      <c r="F33" s="34">
        <f>D33/C33</f>
        <v>8</v>
      </c>
      <c r="G33" s="25">
        <v>0.1</v>
      </c>
      <c r="H33" s="28">
        <f>G33*D33</f>
        <v>6.4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>
        <v>384</v>
      </c>
      <c r="E35" s="35"/>
      <c r="F35" s="34">
        <f>D35/C35</f>
        <v>24</v>
      </c>
      <c r="G35" s="25">
        <v>0.14000000000000001</v>
      </c>
      <c r="H35" s="28">
        <f>G35*D35</f>
        <v>53.760000000000005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9">
        <v>300</v>
      </c>
      <c r="E36" s="35"/>
      <c r="F36" s="34">
        <f>D36/C36</f>
        <v>50</v>
      </c>
      <c r="G36" s="25">
        <v>0.18</v>
      </c>
      <c r="H36" s="28">
        <f>G36*D36</f>
        <v>54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9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>
        <v>27</v>
      </c>
      <c r="F38" s="34">
        <f>E38/13.5</f>
        <v>2</v>
      </c>
      <c r="G38" s="25">
        <v>4.5</v>
      </c>
      <c r="H38" s="34">
        <f>E38</f>
        <v>27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9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9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>
        <v>198</v>
      </c>
      <c r="F42" s="34">
        <f>E42/16.5</f>
        <v>12</v>
      </c>
      <c r="G42" s="25">
        <v>3.2</v>
      </c>
      <c r="H42" s="34">
        <f>E42</f>
        <v>198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>
        <v>82.5</v>
      </c>
      <c r="F43" s="34">
        <f>E43/16.5</f>
        <v>5</v>
      </c>
      <c r="G43" s="25">
        <v>3.2</v>
      </c>
      <c r="H43" s="34">
        <f>E43</f>
        <v>82.5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>
        <v>132</v>
      </c>
      <c r="F44" s="34">
        <f>E44/16.5</f>
        <v>8</v>
      </c>
      <c r="G44" s="25">
        <v>3.2</v>
      </c>
      <c r="H44" s="34">
        <f>E44</f>
        <v>132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9">
        <v>208</v>
      </c>
      <c r="E45" s="35"/>
      <c r="F45" s="34">
        <f>D45/C45</f>
        <v>26</v>
      </c>
      <c r="G45" s="25">
        <v>0.4</v>
      </c>
      <c r="H45" s="34">
        <f>G45*D45</f>
        <v>83.2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9">
        <v>280</v>
      </c>
      <c r="E46" s="35"/>
      <c r="F46" s="34">
        <f>D46/C46</f>
        <v>10</v>
      </c>
      <c r="G46" s="25">
        <v>0.4</v>
      </c>
      <c r="H46" s="34">
        <f>G46*D46</f>
        <v>112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9"/>
      <c r="E47" s="35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9"/>
      <c r="E48" s="35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9">
        <v>64</v>
      </c>
      <c r="E50" s="35"/>
      <c r="F50" s="34">
        <f>D50/C50</f>
        <v>4</v>
      </c>
      <c r="G50" s="25">
        <v>0.14000000000000001</v>
      </c>
      <c r="H50" s="28">
        <f>G50*D50</f>
        <v>8.9600000000000009</v>
      </c>
      <c r="I50" s="34"/>
    </row>
    <row r="51" spans="1:9">
      <c r="B51" s="22" t="s">
        <v>13</v>
      </c>
      <c r="H51" s="23">
        <f>SUM(H4:H50)</f>
        <v>2182.7200000000003</v>
      </c>
    </row>
    <row r="53" spans="1:9">
      <c r="A53" s="1">
        <f>H51+Бердянск!H51+Донецк!H51</f>
        <v>5007.880000000001</v>
      </c>
    </row>
  </sheetData>
  <sheetProtection selectLockedCells="1" selectUnlockedCells="1"/>
  <autoFilter ref="A3:I51" xr:uid="{69DC96E8-787D-4927-AC72-4BEBD03C5F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159A-5D6C-463C-B6B5-0B57DCCEB760}">
  <dimension ref="A1:I51"/>
  <sheetViews>
    <sheetView topLeftCell="A13" workbookViewId="0">
      <selection activeCell="D5" sqref="D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/>
      <c r="F6" s="34">
        <f>E6/16.5</f>
        <v>0</v>
      </c>
      <c r="G6" s="10">
        <v>3.2</v>
      </c>
      <c r="H6" s="5">
        <f>E6</f>
        <v>0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9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>
        <v>195</v>
      </c>
      <c r="F12" s="28">
        <f>E12/15</f>
        <v>13</v>
      </c>
      <c r="G12" s="28">
        <v>2.5</v>
      </c>
      <c r="H12" s="28">
        <f>E12</f>
        <v>195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>
        <v>400</v>
      </c>
      <c r="E14" s="27"/>
      <c r="F14" s="28">
        <f>D14/C14</f>
        <v>40</v>
      </c>
      <c r="G14" s="29">
        <v>0.18</v>
      </c>
      <c r="H14" s="28">
        <f>G14*D14</f>
        <v>72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v>120</v>
      </c>
      <c r="F15" s="28">
        <f>E15/20</f>
        <v>6</v>
      </c>
      <c r="G15" s="28">
        <v>2.5</v>
      </c>
      <c r="H15" s="28">
        <f>E15</f>
        <v>120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>
        <v>636</v>
      </c>
      <c r="E17" s="27"/>
      <c r="F17" s="28">
        <f>D17/C17</f>
        <v>53</v>
      </c>
      <c r="G17" s="29">
        <v>0.2</v>
      </c>
      <c r="H17" s="28">
        <f>G17*D17</f>
        <v>127.2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>
        <v>540</v>
      </c>
      <c r="E19" s="27"/>
      <c r="F19" s="28">
        <f>D19/C19</f>
        <v>45</v>
      </c>
      <c r="G19" s="29">
        <v>0.2</v>
      </c>
      <c r="H19" s="28">
        <f>G19*D19</f>
        <v>108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>
        <v>217</v>
      </c>
      <c r="F21" s="28">
        <f>E21/7</f>
        <v>31</v>
      </c>
      <c r="G21" s="29">
        <v>3.5</v>
      </c>
      <c r="H21" s="28">
        <f>E21</f>
        <v>217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396</v>
      </c>
      <c r="E24" s="27"/>
      <c r="F24" s="28">
        <f>D24/C24</f>
        <v>22</v>
      </c>
      <c r="G24" s="25">
        <v>0.2</v>
      </c>
      <c r="H24" s="28">
        <f>G24*D24</f>
        <v>79.2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/>
      <c r="E29" s="35"/>
      <c r="F29" s="34">
        <f t="shared" ref="F29:F37" si="0">D29/C29</f>
        <v>0</v>
      </c>
      <c r="G29" s="25">
        <v>0.19</v>
      </c>
      <c r="H29" s="28">
        <f t="shared" ref="H29:H37" si="1">G29*D29</f>
        <v>0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>
        <v>900</v>
      </c>
      <c r="E30" s="35"/>
      <c r="F30" s="34">
        <f t="shared" si="0"/>
        <v>150</v>
      </c>
      <c r="G30" s="25">
        <v>0.1</v>
      </c>
      <c r="H30" s="28">
        <f t="shared" si="1"/>
        <v>90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/>
      <c r="E31" s="35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>
        <v>128</v>
      </c>
      <c r="E32" s="35"/>
      <c r="F32" s="34">
        <f t="shared" si="0"/>
        <v>16</v>
      </c>
      <c r="G32" s="25">
        <v>0.1</v>
      </c>
      <c r="H32" s="28">
        <f t="shared" si="1"/>
        <v>12.8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>
        <v>344</v>
      </c>
      <c r="E33" s="35"/>
      <c r="F33" s="34">
        <f t="shared" si="0"/>
        <v>43</v>
      </c>
      <c r="G33" s="25">
        <v>0.1</v>
      </c>
      <c r="H33" s="28">
        <f t="shared" si="1"/>
        <v>34.4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35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/>
      <c r="E35" s="35"/>
      <c r="F35" s="34">
        <f t="shared" si="0"/>
        <v>0</v>
      </c>
      <c r="G35" s="25">
        <v>0.14000000000000001</v>
      </c>
      <c r="H35" s="28">
        <f t="shared" si="1"/>
        <v>0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9">
        <v>330</v>
      </c>
      <c r="E36" s="35"/>
      <c r="F36" s="34">
        <f t="shared" si="0"/>
        <v>55</v>
      </c>
      <c r="G36" s="25">
        <v>0.18</v>
      </c>
      <c r="H36" s="28">
        <f t="shared" si="1"/>
        <v>59.4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9"/>
      <c r="E37" s="35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>
        <v>40.5</v>
      </c>
      <c r="F38" s="34">
        <f>E38/13.5</f>
        <v>3</v>
      </c>
      <c r="G38" s="25">
        <v>4.5</v>
      </c>
      <c r="H38" s="34">
        <f>E38</f>
        <v>40.5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9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9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>
        <v>247.5</v>
      </c>
      <c r="F42" s="34">
        <f>E42/16.5</f>
        <v>15</v>
      </c>
      <c r="G42" s="25">
        <v>3.2</v>
      </c>
      <c r="H42" s="34">
        <f>E42</f>
        <v>247.5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>
        <v>181.5</v>
      </c>
      <c r="F43" s="34">
        <f>E43/16.5</f>
        <v>11</v>
      </c>
      <c r="G43" s="25">
        <v>3.2</v>
      </c>
      <c r="H43" s="34">
        <f>E43</f>
        <v>181.5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>
        <v>198</v>
      </c>
      <c r="F44" s="34">
        <f>E44/16.5</f>
        <v>12</v>
      </c>
      <c r="G44" s="25">
        <v>3.2</v>
      </c>
      <c r="H44" s="34">
        <f>E44</f>
        <v>198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9">
        <v>152</v>
      </c>
      <c r="E45" s="35"/>
      <c r="F45" s="34">
        <f>D45/C45</f>
        <v>19</v>
      </c>
      <c r="G45" s="25">
        <v>0.4</v>
      </c>
      <c r="H45" s="34">
        <f>G45*D45</f>
        <v>60.800000000000004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9">
        <v>168</v>
      </c>
      <c r="E46" s="35"/>
      <c r="F46" s="34">
        <f>D46/C46</f>
        <v>6</v>
      </c>
      <c r="G46" s="25">
        <v>0.4</v>
      </c>
      <c r="H46" s="34">
        <f>G46*D46</f>
        <v>67.2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9">
        <v>288</v>
      </c>
      <c r="E47" s="35"/>
      <c r="F47" s="34">
        <f>D47/C47</f>
        <v>18</v>
      </c>
      <c r="G47" s="25">
        <v>0.18</v>
      </c>
      <c r="H47" s="34">
        <f>G47*D47</f>
        <v>51.839999999999996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9">
        <v>256</v>
      </c>
      <c r="E48" s="35"/>
      <c r="F48" s="34">
        <f>D48/C48</f>
        <v>16</v>
      </c>
      <c r="G48" s="25">
        <v>0.18</v>
      </c>
      <c r="H48" s="34">
        <f>G48*D48</f>
        <v>46.08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9">
        <v>48</v>
      </c>
      <c r="E50" s="35"/>
      <c r="F50" s="34">
        <f>D50/C50</f>
        <v>3</v>
      </c>
      <c r="G50" s="25">
        <v>0.14000000000000001</v>
      </c>
      <c r="H50" s="28">
        <f>G50*D50</f>
        <v>6.7200000000000006</v>
      </c>
      <c r="I50" s="34"/>
    </row>
    <row r="51" spans="1:9">
      <c r="B51" s="22" t="s">
        <v>13</v>
      </c>
      <c r="H51" s="23">
        <f>SUM(H4:H50)</f>
        <v>2015.14</v>
      </c>
    </row>
  </sheetData>
  <autoFilter ref="A3:I51" xr:uid="{5CEC452A-7A16-4105-A973-6055E02CF0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EAC2-AE46-495C-89A7-04961DEFA03B}">
  <dimension ref="A1:I51"/>
  <sheetViews>
    <sheetView workbookViewId="0">
      <selection activeCell="D51" sqref="D5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/>
      <c r="F6" s="34">
        <f>E6/16.5</f>
        <v>0</v>
      </c>
      <c r="G6" s="10">
        <v>3.2</v>
      </c>
      <c r="H6" s="5">
        <f>E6</f>
        <v>0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>
        <v>90</v>
      </c>
      <c r="E8" s="9"/>
      <c r="F8" s="5">
        <f>D8/C8</f>
        <v>9</v>
      </c>
      <c r="G8" s="10">
        <v>0.18</v>
      </c>
      <c r="H8" s="5">
        <f>G8*D8</f>
        <v>16.2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>
        <v>50</v>
      </c>
      <c r="E11" s="27"/>
      <c r="F11" s="28">
        <f>D11/C11</f>
        <v>5</v>
      </c>
      <c r="G11" s="29">
        <v>0.18</v>
      </c>
      <c r="H11" s="28">
        <f>G11*D11</f>
        <v>9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/>
      <c r="F12" s="28">
        <f>E12/15</f>
        <v>0</v>
      </c>
      <c r="G12" s="28">
        <v>2.5</v>
      </c>
      <c r="H12" s="28">
        <f>E12</f>
        <v>0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/>
      <c r="F15" s="28">
        <f>E15/20</f>
        <v>0</v>
      </c>
      <c r="G15" s="28">
        <v>2.5</v>
      </c>
      <c r="H15" s="28">
        <f>E15</f>
        <v>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>
        <v>352</v>
      </c>
      <c r="E29" s="35"/>
      <c r="F29" s="34">
        <f>D29/C29</f>
        <v>44</v>
      </c>
      <c r="G29" s="25">
        <v>0.19</v>
      </c>
      <c r="H29" s="28">
        <f>G29*D29</f>
        <v>66.88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/>
      <c r="E30" s="35"/>
      <c r="F30" s="34">
        <f>D30/C30</f>
        <v>0</v>
      </c>
      <c r="G30" s="25">
        <v>0.1</v>
      </c>
      <c r="H30" s="28">
        <f>G30*D30</f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>
        <v>138</v>
      </c>
      <c r="E31" s="35"/>
      <c r="F31" s="34">
        <f>D31/C31</f>
        <v>23</v>
      </c>
      <c r="G31" s="25">
        <v>0.1</v>
      </c>
      <c r="H31" s="28">
        <f>G31*D31</f>
        <v>13.8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>
        <v>24</v>
      </c>
      <c r="E32" s="35"/>
      <c r="F32" s="34">
        <f>D32/C32</f>
        <v>3</v>
      </c>
      <c r="G32" s="25">
        <v>0.1</v>
      </c>
      <c r="H32" s="28">
        <f>G32*D32</f>
        <v>2.4000000000000004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>
        <v>128</v>
      </c>
      <c r="E33" s="35"/>
      <c r="F33" s="34">
        <f>D33/C33</f>
        <v>16</v>
      </c>
      <c r="G33" s="25">
        <v>0.1</v>
      </c>
      <c r="H33" s="28">
        <f>G33*D33</f>
        <v>12.8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>
        <v>304</v>
      </c>
      <c r="E35" s="35"/>
      <c r="F35" s="34">
        <f>D35/C35</f>
        <v>19</v>
      </c>
      <c r="G35" s="25">
        <v>0.14000000000000001</v>
      </c>
      <c r="H35" s="28">
        <f>G35*D35</f>
        <v>42.56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9"/>
      <c r="E36" s="35"/>
      <c r="F36" s="34">
        <f>D36/C36</f>
        <v>0</v>
      </c>
      <c r="G36" s="25">
        <v>0.18</v>
      </c>
      <c r="H36" s="28">
        <f>G36*D36</f>
        <v>0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9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27">
        <v>148.5</v>
      </c>
      <c r="F38" s="34">
        <f>E38/13.5</f>
        <v>11</v>
      </c>
      <c r="G38" s="25">
        <v>4.5</v>
      </c>
      <c r="H38" s="34">
        <f>E38</f>
        <v>148.5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9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9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27">
        <v>297</v>
      </c>
      <c r="F42" s="34">
        <f>E42/16.5</f>
        <v>18</v>
      </c>
      <c r="G42" s="25">
        <v>3.2</v>
      </c>
      <c r="H42" s="34">
        <f>E42</f>
        <v>297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27">
        <v>132</v>
      </c>
      <c r="F43" s="34">
        <f>E43/16.5</f>
        <v>8</v>
      </c>
      <c r="G43" s="25">
        <v>3.2</v>
      </c>
      <c r="H43" s="34">
        <f>E43</f>
        <v>132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27">
        <v>66</v>
      </c>
      <c r="F44" s="34">
        <f>E44/16.5</f>
        <v>4</v>
      </c>
      <c r="G44" s="25">
        <v>3.2</v>
      </c>
      <c r="H44" s="34">
        <f>E44</f>
        <v>66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9"/>
      <c r="E45" s="35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9"/>
      <c r="E46" s="35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9">
        <v>16</v>
      </c>
      <c r="E47" s="35"/>
      <c r="F47" s="34">
        <f>D47/C47</f>
        <v>1</v>
      </c>
      <c r="G47" s="25">
        <v>0.18</v>
      </c>
      <c r="H47" s="34">
        <f>G47*D47</f>
        <v>2.88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9"/>
      <c r="E48" s="35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9"/>
      <c r="E50" s="35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810.02</v>
      </c>
    </row>
  </sheetData>
  <autoFilter ref="A3:I51" xr:uid="{C37503AF-89FE-453B-8842-54A3EE97A7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2024-05-08T06:40:10Z</dcterms:modified>
</cp:coreProperties>
</file>