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A0744B19-B63E-45A7-8221-8338E150A5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3" i="1" l="1"/>
  <c r="AB61" i="1"/>
  <c r="AB47" i="1"/>
  <c r="AB35" i="1"/>
  <c r="E33" i="1"/>
  <c r="L33" i="1" s="1"/>
  <c r="P33" i="1" s="1"/>
  <c r="Q33" i="1" s="1"/>
  <c r="AB33" i="1" s="1"/>
  <c r="E65" i="1"/>
  <c r="L65" i="1" s="1"/>
  <c r="P65" i="1" s="1"/>
  <c r="Q65" i="1" s="1"/>
  <c r="AB65" i="1" s="1"/>
  <c r="E64" i="1"/>
  <c r="L64" i="1" s="1"/>
  <c r="P64" i="1" s="1"/>
  <c r="E32" i="1"/>
  <c r="L32" i="1" s="1"/>
  <c r="P32" i="1" s="1"/>
  <c r="AB12" i="1"/>
  <c r="AB13" i="1"/>
  <c r="AB49" i="1"/>
  <c r="AB51" i="1"/>
  <c r="AB52" i="1"/>
  <c r="AB53" i="1"/>
  <c r="AB56" i="1"/>
  <c r="AB59" i="1"/>
  <c r="AB79" i="1"/>
  <c r="AB80" i="1"/>
  <c r="AB81" i="1"/>
  <c r="AB82" i="1"/>
  <c r="L7" i="1"/>
  <c r="P7" i="1" s="1"/>
  <c r="L8" i="1"/>
  <c r="P8" i="1" s="1"/>
  <c r="Q8" i="1" s="1"/>
  <c r="AB8" i="1" s="1"/>
  <c r="L9" i="1"/>
  <c r="P9" i="1" s="1"/>
  <c r="L10" i="1"/>
  <c r="P10" i="1" s="1"/>
  <c r="Q10" i="1" s="1"/>
  <c r="AB10" i="1" s="1"/>
  <c r="L11" i="1"/>
  <c r="P11" i="1" s="1"/>
  <c r="L12" i="1"/>
  <c r="P12" i="1" s="1"/>
  <c r="L13" i="1"/>
  <c r="P13" i="1" s="1"/>
  <c r="T13" i="1" s="1"/>
  <c r="L14" i="1"/>
  <c r="P14" i="1" s="1"/>
  <c r="L15" i="1"/>
  <c r="P15" i="1" s="1"/>
  <c r="Q15" i="1" s="1"/>
  <c r="AB15" i="1" s="1"/>
  <c r="L16" i="1"/>
  <c r="P16" i="1" s="1"/>
  <c r="L17" i="1"/>
  <c r="P17" i="1" s="1"/>
  <c r="AB17" i="1" s="1"/>
  <c r="L18" i="1"/>
  <c r="P18" i="1" s="1"/>
  <c r="Q18" i="1" s="1"/>
  <c r="L19" i="1"/>
  <c r="P19" i="1" s="1"/>
  <c r="AB19" i="1" s="1"/>
  <c r="L20" i="1"/>
  <c r="P20" i="1" s="1"/>
  <c r="L21" i="1"/>
  <c r="P21" i="1" s="1"/>
  <c r="Q21" i="1" s="1"/>
  <c r="AB21" i="1" s="1"/>
  <c r="L22" i="1"/>
  <c r="P22" i="1" s="1"/>
  <c r="L23" i="1"/>
  <c r="P23" i="1" s="1"/>
  <c r="Q23" i="1" s="1"/>
  <c r="AB23" i="1" s="1"/>
  <c r="L24" i="1"/>
  <c r="P24" i="1" s="1"/>
  <c r="L25" i="1"/>
  <c r="P25" i="1" s="1"/>
  <c r="AB25" i="1" s="1"/>
  <c r="L26" i="1"/>
  <c r="P26" i="1" s="1"/>
  <c r="L27" i="1"/>
  <c r="P27" i="1" s="1"/>
  <c r="Q27" i="1" s="1"/>
  <c r="AB27" i="1" s="1"/>
  <c r="L28" i="1"/>
  <c r="P28" i="1" s="1"/>
  <c r="L29" i="1"/>
  <c r="P29" i="1" s="1"/>
  <c r="Q29" i="1" s="1"/>
  <c r="AB29" i="1" s="1"/>
  <c r="L30" i="1"/>
  <c r="P30" i="1" s="1"/>
  <c r="L31" i="1"/>
  <c r="P31" i="1" s="1"/>
  <c r="AB31" i="1" s="1"/>
  <c r="L34" i="1"/>
  <c r="P34" i="1" s="1"/>
  <c r="L35" i="1"/>
  <c r="P35" i="1" s="1"/>
  <c r="L36" i="1"/>
  <c r="P36" i="1" s="1"/>
  <c r="L37" i="1"/>
  <c r="P37" i="1" s="1"/>
  <c r="Q37" i="1" s="1"/>
  <c r="AB37" i="1" s="1"/>
  <c r="L38" i="1"/>
  <c r="P38" i="1" s="1"/>
  <c r="L39" i="1"/>
  <c r="P39" i="1" s="1"/>
  <c r="Q39" i="1" s="1"/>
  <c r="AB39" i="1" s="1"/>
  <c r="L40" i="1"/>
  <c r="P40" i="1" s="1"/>
  <c r="L41" i="1"/>
  <c r="P41" i="1" s="1"/>
  <c r="Q41" i="1" s="1"/>
  <c r="AB41" i="1" s="1"/>
  <c r="L42" i="1"/>
  <c r="P42" i="1" s="1"/>
  <c r="L43" i="1"/>
  <c r="P43" i="1" s="1"/>
  <c r="Q43" i="1" s="1"/>
  <c r="AB43" i="1" s="1"/>
  <c r="L44" i="1"/>
  <c r="P44" i="1" s="1"/>
  <c r="L45" i="1"/>
  <c r="P45" i="1" s="1"/>
  <c r="Q45" i="1" s="1"/>
  <c r="AB45" i="1" s="1"/>
  <c r="L46" i="1"/>
  <c r="P46" i="1" s="1"/>
  <c r="L47" i="1"/>
  <c r="P47" i="1" s="1"/>
  <c r="L48" i="1"/>
  <c r="P48" i="1" s="1"/>
  <c r="L49" i="1"/>
  <c r="P49" i="1" s="1"/>
  <c r="T49" i="1" s="1"/>
  <c r="L50" i="1"/>
  <c r="P50" i="1" s="1"/>
  <c r="AB50" i="1" s="1"/>
  <c r="L51" i="1"/>
  <c r="P51" i="1" s="1"/>
  <c r="T51" i="1" s="1"/>
  <c r="L52" i="1"/>
  <c r="P52" i="1" s="1"/>
  <c r="T52" i="1" s="1"/>
  <c r="L53" i="1"/>
  <c r="P53" i="1" s="1"/>
  <c r="T53" i="1" s="1"/>
  <c r="L54" i="1"/>
  <c r="P54" i="1" s="1"/>
  <c r="L55" i="1"/>
  <c r="P55" i="1" s="1"/>
  <c r="Q55" i="1" s="1"/>
  <c r="AB55" i="1" s="1"/>
  <c r="L56" i="1"/>
  <c r="P56" i="1" s="1"/>
  <c r="T56" i="1" s="1"/>
  <c r="L57" i="1"/>
  <c r="P57" i="1" s="1"/>
  <c r="L58" i="1"/>
  <c r="P58" i="1" s="1"/>
  <c r="Q58" i="1" s="1"/>
  <c r="AB58" i="1" s="1"/>
  <c r="L59" i="1"/>
  <c r="P59" i="1" s="1"/>
  <c r="T59" i="1" s="1"/>
  <c r="L60" i="1"/>
  <c r="P60" i="1" s="1"/>
  <c r="L61" i="1"/>
  <c r="P61" i="1" s="1"/>
  <c r="L62" i="1"/>
  <c r="P62" i="1" s="1"/>
  <c r="L63" i="1"/>
  <c r="P63" i="1" s="1"/>
  <c r="L66" i="1"/>
  <c r="P66" i="1" s="1"/>
  <c r="L67" i="1"/>
  <c r="P67" i="1" s="1"/>
  <c r="Q67" i="1" s="1"/>
  <c r="AB67" i="1" s="1"/>
  <c r="L68" i="1"/>
  <c r="P68" i="1" s="1"/>
  <c r="L69" i="1"/>
  <c r="P69" i="1" s="1"/>
  <c r="Q69" i="1" s="1"/>
  <c r="AB69" i="1" s="1"/>
  <c r="L70" i="1"/>
  <c r="P70" i="1" s="1"/>
  <c r="L71" i="1"/>
  <c r="P71" i="1" s="1"/>
  <c r="AB71" i="1" s="1"/>
  <c r="L72" i="1"/>
  <c r="P72" i="1" s="1"/>
  <c r="L73" i="1"/>
  <c r="P73" i="1" s="1"/>
  <c r="AB73" i="1" s="1"/>
  <c r="L74" i="1"/>
  <c r="P74" i="1" s="1"/>
  <c r="L75" i="1"/>
  <c r="P75" i="1" s="1"/>
  <c r="Q75" i="1" s="1"/>
  <c r="AB75" i="1" s="1"/>
  <c r="L76" i="1"/>
  <c r="P76" i="1" s="1"/>
  <c r="L77" i="1"/>
  <c r="P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K33" i="1" l="1"/>
  <c r="K65" i="1"/>
  <c r="U77" i="1"/>
  <c r="AB77" i="1"/>
  <c r="Q62" i="1"/>
  <c r="AB62" i="1" s="1"/>
  <c r="Q60" i="1"/>
  <c r="AB60" i="1" s="1"/>
  <c r="Q54" i="1"/>
  <c r="AB54" i="1" s="1"/>
  <c r="AB48" i="1"/>
  <c r="Q46" i="1"/>
  <c r="AB46" i="1" s="1"/>
  <c r="AB44" i="1"/>
  <c r="AB42" i="1"/>
  <c r="Q40" i="1"/>
  <c r="AB40" i="1" s="1"/>
  <c r="AB38" i="1"/>
  <c r="Q36" i="1"/>
  <c r="AB36" i="1" s="1"/>
  <c r="Q34" i="1"/>
  <c r="AB34" i="1" s="1"/>
  <c r="Q11" i="1"/>
  <c r="AB11" i="1" s="1"/>
  <c r="AB9" i="1"/>
  <c r="AB7" i="1"/>
  <c r="AB32" i="1"/>
  <c r="T74" i="1"/>
  <c r="T70" i="1"/>
  <c r="T66" i="1"/>
  <c r="T63" i="1"/>
  <c r="T61" i="1"/>
  <c r="T55" i="1"/>
  <c r="T47" i="1"/>
  <c r="T45" i="1"/>
  <c r="T43" i="1"/>
  <c r="T41" i="1"/>
  <c r="T39" i="1"/>
  <c r="T37" i="1"/>
  <c r="T35" i="1"/>
  <c r="T33" i="1"/>
  <c r="T16" i="1"/>
  <c r="T12" i="1"/>
  <c r="T10" i="1"/>
  <c r="T8" i="1"/>
  <c r="AB14" i="1"/>
  <c r="AB16" i="1"/>
  <c r="AB18" i="1"/>
  <c r="Q20" i="1"/>
  <c r="AB20" i="1" s="1"/>
  <c r="Q22" i="1"/>
  <c r="AB22" i="1" s="1"/>
  <c r="Q24" i="1"/>
  <c r="AB24" i="1" s="1"/>
  <c r="Q26" i="1"/>
  <c r="AB26" i="1" s="1"/>
  <c r="Q28" i="1"/>
  <c r="AB28" i="1" s="1"/>
  <c r="AB30" i="1"/>
  <c r="Q57" i="1"/>
  <c r="AB57" i="1" s="1"/>
  <c r="AB64" i="1"/>
  <c r="AB66" i="1"/>
  <c r="AB68" i="1"/>
  <c r="AB70" i="1"/>
  <c r="Q72" i="1"/>
  <c r="AB72" i="1" s="1"/>
  <c r="AB74" i="1"/>
  <c r="AB76" i="1"/>
  <c r="AB78" i="1"/>
  <c r="T75" i="1"/>
  <c r="T73" i="1"/>
  <c r="T71" i="1"/>
  <c r="T69" i="1"/>
  <c r="T67" i="1"/>
  <c r="T65" i="1"/>
  <c r="T58" i="1"/>
  <c r="T50" i="1"/>
  <c r="T31" i="1"/>
  <c r="T29" i="1"/>
  <c r="T27" i="1"/>
  <c r="T25" i="1"/>
  <c r="T23" i="1"/>
  <c r="T21" i="1"/>
  <c r="T19" i="1"/>
  <c r="T17" i="1"/>
  <c r="T15" i="1"/>
  <c r="E5" i="1"/>
  <c r="K64" i="1"/>
  <c r="K32" i="1"/>
  <c r="U9" i="1"/>
  <c r="T81" i="1"/>
  <c r="U73" i="1"/>
  <c r="U69" i="1"/>
  <c r="U65" i="1"/>
  <c r="U61" i="1"/>
  <c r="U57" i="1"/>
  <c r="U53" i="1"/>
  <c r="U50" i="1"/>
  <c r="U46" i="1"/>
  <c r="U40" i="1"/>
  <c r="U36" i="1"/>
  <c r="U33" i="1"/>
  <c r="U29" i="1"/>
  <c r="U26" i="1"/>
  <c r="U22" i="1"/>
  <c r="U18" i="1"/>
  <c r="U14" i="1"/>
  <c r="T79" i="1"/>
  <c r="U75" i="1"/>
  <c r="U71" i="1"/>
  <c r="U67" i="1"/>
  <c r="U63" i="1"/>
  <c r="U59" i="1"/>
  <c r="U55" i="1"/>
  <c r="U51" i="1"/>
  <c r="U48" i="1"/>
  <c r="U44" i="1"/>
  <c r="U42" i="1"/>
  <c r="U38" i="1"/>
  <c r="U31" i="1"/>
  <c r="U27" i="1"/>
  <c r="U24" i="1"/>
  <c r="U20" i="1"/>
  <c r="U16" i="1"/>
  <c r="U11" i="1"/>
  <c r="U7" i="1"/>
  <c r="T82" i="1"/>
  <c r="T80" i="1"/>
  <c r="T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49" i="1"/>
  <c r="U47" i="1"/>
  <c r="U45" i="1"/>
  <c r="U43" i="1"/>
  <c r="U41" i="1"/>
  <c r="U39" i="1"/>
  <c r="U37" i="1"/>
  <c r="U35" i="1"/>
  <c r="U34" i="1"/>
  <c r="U32" i="1"/>
  <c r="U30" i="1"/>
  <c r="U28" i="1"/>
  <c r="U25" i="1"/>
  <c r="U23" i="1"/>
  <c r="U21" i="1"/>
  <c r="U19" i="1"/>
  <c r="U17" i="1"/>
  <c r="U15" i="1"/>
  <c r="U13" i="1"/>
  <c r="U12" i="1"/>
  <c r="U10" i="1"/>
  <c r="U8" i="1"/>
  <c r="L5" i="1"/>
  <c r="P6" i="1"/>
  <c r="Q6" i="1" s="1"/>
  <c r="AB6" i="1" s="1"/>
  <c r="T20" i="1" l="1"/>
  <c r="T28" i="1"/>
  <c r="T24" i="1"/>
  <c r="AB5" i="1"/>
  <c r="T77" i="1"/>
  <c r="Q5" i="1"/>
  <c r="T64" i="1"/>
  <c r="T14" i="1"/>
  <c r="T18" i="1"/>
  <c r="T22" i="1"/>
  <c r="T26" i="1"/>
  <c r="T30" i="1"/>
  <c r="T57" i="1"/>
  <c r="T68" i="1"/>
  <c r="T72" i="1"/>
  <c r="T76" i="1"/>
  <c r="T32" i="1"/>
  <c r="T7" i="1"/>
  <c r="T9" i="1"/>
  <c r="T11" i="1"/>
  <c r="T34" i="1"/>
  <c r="T36" i="1"/>
  <c r="T38" i="1"/>
  <c r="T40" i="1"/>
  <c r="T42" i="1"/>
  <c r="T44" i="1"/>
  <c r="T46" i="1"/>
  <c r="T48" i="1"/>
  <c r="T54" i="1"/>
  <c r="T60" i="1"/>
  <c r="T62" i="1"/>
  <c r="K5" i="1"/>
  <c r="P5" i="1"/>
  <c r="T6" i="1"/>
  <c r="U6" i="1"/>
</calcChain>
</file>

<file path=xl/sharedStrings.xml><?xml version="1.0" encoding="utf-8"?>
<sst xmlns="http://schemas.openxmlformats.org/spreadsheetml/2006/main" count="222" uniqueCount="122">
  <si>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</si>
  <si>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</si>
  <si>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</si>
  <si>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</si>
  <si>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</si>
  <si>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</si>
  <si>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</si>
  <si>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</si>
  <si>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</si>
  <si>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</si>
  <si>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</si>
  <si>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</si>
  <si>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</si>
  <si>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</si>
  <si>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</si>
  <si>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</si>
  <si>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</si>
  <si>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</si>
  <si>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</si>
  <si>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</si>
  <si>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</si>
  <si>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</si>
  <si>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</si>
  <si>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</si>
  <si>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</si>
  <si>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</si>
  <si>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</si>
  <si>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</si>
  <si>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</si>
  <si>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</si>
  <si>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</si>
  <si>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</si>
  <si>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</si>
  <si>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</si>
  <si>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</si>
  <si>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</si>
  <si>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</si>
  <si>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</si>
  <si>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</si>
  <si>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</si>
  <si>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</si>
  <si>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</si>
  <si>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</si>
  <si>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</si>
  <si>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</si>
  <si>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</si>
  <si>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</si>
  <si>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не в матрице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</si>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</sst>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0.5703125" customWidth="1"/>
    <col min="10" max="18" width="6.42578125" customWidth="1"/>
    <col min="19" max="19" width="22" customWidth="1"/>
    <col min="20" max="21" width="4.5703125" customWidth="1"/>
    <col min="22" max="26" width="6.42578125" customWidth="1"/>
    <col min="27" max="27" width="29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SUM(E6:E485)</f>
        <v>18189.325999999997</v>
      </c>
      <c r="F5" s="4">
        <f>SUM(F6:F485)</f>
        <v>13117.797000000002</v>
      </c>
      <c r="G5" s="6"/>
      <c r="H5" s="1"/>
      <c r="I5" s="1"/>
      <c r="J5" s="4">
        <f t="shared" ref="J5:R5" si="0">SUM(J6:J485)</f>
        <v>18204.695999999996</v>
      </c>
      <c r="K5" s="4">
        <f t="shared" si="0"/>
        <v>-15.370000000000207</v>
      </c>
      <c r="L5" s="4">
        <f t="shared" si="0"/>
        <v>14799.63</v>
      </c>
      <c r="M5" s="4">
        <f t="shared" si="0"/>
        <v>3389.6959999999999</v>
      </c>
      <c r="N5" s="4">
        <f t="shared" si="0"/>
        <v>8326</v>
      </c>
      <c r="O5" s="4">
        <f t="shared" si="0"/>
        <v>10510</v>
      </c>
      <c r="P5" s="4">
        <f t="shared" si="0"/>
        <v>2959.9259999999995</v>
      </c>
      <c r="Q5" s="4">
        <f t="shared" si="0"/>
        <v>11182</v>
      </c>
      <c r="R5" s="4">
        <f t="shared" si="0"/>
        <v>0</v>
      </c>
      <c r="S5" s="1"/>
      <c r="T5" s="1"/>
      <c r="U5" s="1"/>
      <c r="V5" s="4">
        <f>SUM(V6:V485)</f>
        <v>3349.808</v>
      </c>
      <c r="W5" s="4">
        <f>SUM(W6:W485)</f>
        <v>2827.9273999999996</v>
      </c>
      <c r="X5" s="4">
        <f>SUM(X6:X485)</f>
        <v>3367.5951999999988</v>
      </c>
      <c r="Y5" s="4">
        <f>SUM(Y6:Y485)</f>
        <v>2501.0130000000008</v>
      </c>
      <c r="Z5" s="4">
        <f>SUM(Z6:Z485)</f>
        <v>2731.5238000000004</v>
      </c>
      <c r="AA5" s="1"/>
      <c r="AB5" s="4">
        <f>SUM(AB6:AB485)</f>
        <v>6179.2400000000016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210</v>
      </c>
      <c r="D6" s="1"/>
      <c r="E6" s="1">
        <v>113</v>
      </c>
      <c r="F6" s="1"/>
      <c r="G6" s="6">
        <v>0.4</v>
      </c>
      <c r="H6" s="1">
        <v>60</v>
      </c>
      <c r="I6" s="1"/>
      <c r="J6" s="1">
        <v>173.5</v>
      </c>
      <c r="K6" s="1">
        <f t="shared" ref="K6:K30" si="1">E6-J6</f>
        <v>-60.5</v>
      </c>
      <c r="L6" s="1">
        <f>E6-M6</f>
        <v>113</v>
      </c>
      <c r="M6" s="1"/>
      <c r="N6" s="1">
        <v>99</v>
      </c>
      <c r="O6" s="1">
        <v>110</v>
      </c>
      <c r="P6" s="1">
        <f>L6/5</f>
        <v>22.6</v>
      </c>
      <c r="Q6" s="5">
        <f>ROUND(13*P6-O6-N6-F6,0)</f>
        <v>85</v>
      </c>
      <c r="R6" s="5"/>
      <c r="S6" s="1"/>
      <c r="T6" s="1">
        <f>(F6+N6+O6+Q6)/P6</f>
        <v>13.008849557522122</v>
      </c>
      <c r="U6" s="1">
        <f>(F6+N6+O6)/P6</f>
        <v>9.2477876106194685</v>
      </c>
      <c r="V6" s="1">
        <v>57.6</v>
      </c>
      <c r="W6" s="1">
        <v>62.8</v>
      </c>
      <c r="X6" s="1">
        <v>60.4</v>
      </c>
      <c r="Y6" s="1">
        <v>31</v>
      </c>
      <c r="Z6" s="1">
        <v>62</v>
      </c>
      <c r="AA6" s="1" t="s">
        <v>33</v>
      </c>
      <c r="AB6" s="1">
        <f t="shared" ref="AB6:AB37" si="2">Q6*G6</f>
        <v>34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/>
      <c r="D7" s="1">
        <v>32.155000000000001</v>
      </c>
      <c r="E7" s="1">
        <v>19.268999999999998</v>
      </c>
      <c r="F7" s="1">
        <v>12.885999999999999</v>
      </c>
      <c r="G7" s="6">
        <v>1</v>
      </c>
      <c r="H7" s="1">
        <v>120</v>
      </c>
      <c r="I7" s="1"/>
      <c r="J7" s="1">
        <v>19.399999999999999</v>
      </c>
      <c r="K7" s="1">
        <f t="shared" si="1"/>
        <v>-0.13100000000000023</v>
      </c>
      <c r="L7" s="1">
        <f t="shared" ref="L7:L55" si="3">E7-M7</f>
        <v>19.268999999999998</v>
      </c>
      <c r="M7" s="1"/>
      <c r="N7" s="1">
        <v>58</v>
      </c>
      <c r="O7" s="1">
        <v>50</v>
      </c>
      <c r="P7" s="1">
        <f t="shared" ref="P7:P55" si="4">L7/5</f>
        <v>3.8537999999999997</v>
      </c>
      <c r="Q7" s="5"/>
      <c r="R7" s="5"/>
      <c r="S7" s="1"/>
      <c r="T7" s="1">
        <f t="shared" ref="T7:T55" si="5">(F7+N7+O7+Q7)/P7</f>
        <v>31.368000415174635</v>
      </c>
      <c r="U7" s="1">
        <f t="shared" ref="U7:U55" si="6">(F7+N7+O7)/P7</f>
        <v>31.368000415174635</v>
      </c>
      <c r="V7" s="1">
        <v>11.5328</v>
      </c>
      <c r="W7" s="1">
        <v>5.2165999999999997</v>
      </c>
      <c r="X7" s="1">
        <v>4.7582000000000004</v>
      </c>
      <c r="Y7" s="1">
        <v>7.1721999999999992</v>
      </c>
      <c r="Z7" s="1">
        <v>4.1201999999999996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279.00599999999997</v>
      </c>
      <c r="D8" s="1">
        <v>398.01100000000002</v>
      </c>
      <c r="E8" s="1">
        <v>267.89299999999997</v>
      </c>
      <c r="F8" s="1">
        <v>324.60399999999998</v>
      </c>
      <c r="G8" s="6">
        <v>1</v>
      </c>
      <c r="H8" s="1">
        <v>45</v>
      </c>
      <c r="I8" s="1"/>
      <c r="J8" s="1">
        <v>266</v>
      </c>
      <c r="K8" s="1">
        <f t="shared" si="1"/>
        <v>1.8929999999999723</v>
      </c>
      <c r="L8" s="1">
        <f t="shared" si="3"/>
        <v>267.89299999999997</v>
      </c>
      <c r="M8" s="1"/>
      <c r="N8" s="1">
        <v>49</v>
      </c>
      <c r="O8" s="1">
        <v>50</v>
      </c>
      <c r="P8" s="1">
        <f t="shared" si="4"/>
        <v>53.578599999999994</v>
      </c>
      <c r="Q8" s="5">
        <f t="shared" ref="Q8:Q11" si="7">ROUND(13*P8-O8-N8-F8,0)</f>
        <v>273</v>
      </c>
      <c r="R8" s="5"/>
      <c r="S8" s="1"/>
      <c r="T8" s="1">
        <f t="shared" si="5"/>
        <v>13.001534194622481</v>
      </c>
      <c r="U8" s="1">
        <f t="shared" si="6"/>
        <v>7.9062162878462674</v>
      </c>
      <c r="V8" s="1">
        <v>59.840400000000002</v>
      </c>
      <c r="W8" s="1">
        <v>72.287199999999999</v>
      </c>
      <c r="X8" s="1">
        <v>66.745000000000005</v>
      </c>
      <c r="Y8" s="1">
        <v>74.231999999999999</v>
      </c>
      <c r="Z8" s="1">
        <v>70.671000000000006</v>
      </c>
      <c r="AA8" s="1"/>
      <c r="AB8" s="1">
        <f t="shared" si="2"/>
        <v>273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234.50200000000001</v>
      </c>
      <c r="D9" s="1">
        <v>1761.5039999999999</v>
      </c>
      <c r="E9" s="1">
        <v>669.35400000000004</v>
      </c>
      <c r="F9" s="1">
        <v>1229.569</v>
      </c>
      <c r="G9" s="6">
        <v>1</v>
      </c>
      <c r="H9" s="1">
        <v>45</v>
      </c>
      <c r="I9" s="1"/>
      <c r="J9" s="1">
        <v>650.90800000000002</v>
      </c>
      <c r="K9" s="1">
        <f t="shared" si="1"/>
        <v>18.446000000000026</v>
      </c>
      <c r="L9" s="1">
        <f t="shared" si="3"/>
        <v>419.44600000000003</v>
      </c>
      <c r="M9" s="1">
        <v>249.90799999999999</v>
      </c>
      <c r="N9" s="1">
        <v>0</v>
      </c>
      <c r="O9" s="1"/>
      <c r="P9" s="1">
        <f t="shared" si="4"/>
        <v>83.889200000000002</v>
      </c>
      <c r="Q9" s="5"/>
      <c r="R9" s="5"/>
      <c r="S9" s="1"/>
      <c r="T9" s="1">
        <f t="shared" si="5"/>
        <v>14.657059549977827</v>
      </c>
      <c r="U9" s="1">
        <f t="shared" si="6"/>
        <v>14.657059549977827</v>
      </c>
      <c r="V9" s="1">
        <v>93.27239999999999</v>
      </c>
      <c r="W9" s="1">
        <v>143.9752</v>
      </c>
      <c r="X9" s="1">
        <v>93.849599999999995</v>
      </c>
      <c r="Y9" s="1">
        <v>112.98</v>
      </c>
      <c r="Z9" s="1">
        <v>106.7004</v>
      </c>
      <c r="AA9" s="1"/>
      <c r="AB9" s="1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312.60000000000002</v>
      </c>
      <c r="D10" s="1">
        <v>351.58100000000002</v>
      </c>
      <c r="E10" s="1">
        <v>515.24800000000005</v>
      </c>
      <c r="F10" s="1">
        <v>31.984000000000002</v>
      </c>
      <c r="G10" s="6">
        <v>1</v>
      </c>
      <c r="H10" s="1">
        <v>60</v>
      </c>
      <c r="I10" s="1"/>
      <c r="J10" s="1">
        <v>579.99900000000002</v>
      </c>
      <c r="K10" s="1">
        <f t="shared" si="1"/>
        <v>-64.750999999999976</v>
      </c>
      <c r="L10" s="1">
        <f t="shared" si="3"/>
        <v>434.34900000000005</v>
      </c>
      <c r="M10" s="1">
        <v>80.899000000000001</v>
      </c>
      <c r="N10" s="1">
        <v>271</v>
      </c>
      <c r="O10" s="1">
        <v>350</v>
      </c>
      <c r="P10" s="1">
        <f t="shared" si="4"/>
        <v>86.869800000000012</v>
      </c>
      <c r="Q10" s="5">
        <f t="shared" si="7"/>
        <v>476</v>
      </c>
      <c r="R10" s="5"/>
      <c r="S10" s="1"/>
      <c r="T10" s="1">
        <f t="shared" si="5"/>
        <v>12.99627718723883</v>
      </c>
      <c r="U10" s="1">
        <f t="shared" si="6"/>
        <v>7.5168125171233253</v>
      </c>
      <c r="V10" s="1">
        <v>110.28060000000001</v>
      </c>
      <c r="W10" s="1">
        <v>96.031599999999997</v>
      </c>
      <c r="X10" s="1">
        <v>99.974400000000003</v>
      </c>
      <c r="Y10" s="1">
        <v>97.053599999999989</v>
      </c>
      <c r="Z10" s="1">
        <v>101.2792</v>
      </c>
      <c r="AA10" s="1" t="s">
        <v>40</v>
      </c>
      <c r="AB10" s="1">
        <f t="shared" si="2"/>
        <v>476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121.4</v>
      </c>
      <c r="D11" s="1">
        <v>53.036000000000001</v>
      </c>
      <c r="E11" s="1">
        <v>74.328999999999994</v>
      </c>
      <c r="F11" s="1">
        <v>89.786000000000001</v>
      </c>
      <c r="G11" s="6">
        <v>1</v>
      </c>
      <c r="H11" s="1">
        <v>120</v>
      </c>
      <c r="I11" s="1"/>
      <c r="J11" s="1">
        <v>73.900000000000006</v>
      </c>
      <c r="K11" s="1">
        <f t="shared" si="1"/>
        <v>0.42899999999998784</v>
      </c>
      <c r="L11" s="1">
        <f t="shared" si="3"/>
        <v>74.328999999999994</v>
      </c>
      <c r="M11" s="1"/>
      <c r="N11" s="1">
        <v>50</v>
      </c>
      <c r="O11" s="1"/>
      <c r="P11" s="1">
        <f t="shared" si="4"/>
        <v>14.865799999999998</v>
      </c>
      <c r="Q11" s="5">
        <f t="shared" si="7"/>
        <v>53</v>
      </c>
      <c r="R11" s="5"/>
      <c r="S11" s="1"/>
      <c r="T11" s="1">
        <f t="shared" si="5"/>
        <v>12.968424168225056</v>
      </c>
      <c r="U11" s="1">
        <f t="shared" si="6"/>
        <v>9.4031939081650506</v>
      </c>
      <c r="V11" s="1">
        <v>7.2885999999999997</v>
      </c>
      <c r="W11" s="1">
        <v>9.141</v>
      </c>
      <c r="X11" s="1">
        <v>6.5703999999999994</v>
      </c>
      <c r="Y11" s="1">
        <v>6.1061999999999994</v>
      </c>
      <c r="Z11" s="1">
        <v>5.8692000000000002</v>
      </c>
      <c r="AA11" s="1"/>
      <c r="AB11" s="1">
        <f t="shared" si="2"/>
        <v>53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97</v>
      </c>
      <c r="D12" s="1">
        <v>152.72200000000001</v>
      </c>
      <c r="E12" s="1">
        <v>47.127000000000002</v>
      </c>
      <c r="F12" s="1">
        <v>190.465</v>
      </c>
      <c r="G12" s="6">
        <v>1</v>
      </c>
      <c r="H12" s="1">
        <v>60</v>
      </c>
      <c r="I12" s="1"/>
      <c r="J12" s="1">
        <v>50</v>
      </c>
      <c r="K12" s="1">
        <f t="shared" si="1"/>
        <v>-2.8729999999999976</v>
      </c>
      <c r="L12" s="1">
        <f t="shared" si="3"/>
        <v>47.127000000000002</v>
      </c>
      <c r="M12" s="1"/>
      <c r="N12" s="1">
        <v>0</v>
      </c>
      <c r="O12" s="1"/>
      <c r="P12" s="1">
        <f t="shared" si="4"/>
        <v>9.4253999999999998</v>
      </c>
      <c r="Q12" s="5"/>
      <c r="R12" s="5"/>
      <c r="S12" s="1"/>
      <c r="T12" s="1">
        <f t="shared" si="5"/>
        <v>20.20763044539224</v>
      </c>
      <c r="U12" s="1">
        <f t="shared" si="6"/>
        <v>20.20763044539224</v>
      </c>
      <c r="V12" s="1">
        <v>8.8567999999999998</v>
      </c>
      <c r="W12" s="1">
        <v>21.021000000000001</v>
      </c>
      <c r="X12" s="1">
        <v>18.065200000000001</v>
      </c>
      <c r="Y12" s="1">
        <v>13.2158</v>
      </c>
      <c r="Z12" s="1">
        <v>18.027000000000001</v>
      </c>
      <c r="AA12" s="18" t="s">
        <v>51</v>
      </c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2" t="s">
        <v>43</v>
      </c>
      <c r="B13" s="12" t="s">
        <v>34</v>
      </c>
      <c r="C13" s="12"/>
      <c r="D13" s="12">
        <v>1.506</v>
      </c>
      <c r="E13" s="12">
        <v>1.506</v>
      </c>
      <c r="F13" s="12"/>
      <c r="G13" s="13">
        <v>0</v>
      </c>
      <c r="H13" s="12" t="e">
        <v>#N/A</v>
      </c>
      <c r="I13" s="12"/>
      <c r="J13" s="12">
        <v>1.5</v>
      </c>
      <c r="K13" s="12">
        <f t="shared" si="1"/>
        <v>6.0000000000000053E-3</v>
      </c>
      <c r="L13" s="12">
        <f t="shared" si="3"/>
        <v>1.506</v>
      </c>
      <c r="M13" s="12"/>
      <c r="N13" s="12"/>
      <c r="O13" s="12"/>
      <c r="P13" s="12">
        <f t="shared" si="4"/>
        <v>0.30120000000000002</v>
      </c>
      <c r="Q13" s="14"/>
      <c r="R13" s="14"/>
      <c r="S13" s="12"/>
      <c r="T13" s="12">
        <f t="shared" si="5"/>
        <v>0</v>
      </c>
      <c r="U13" s="12">
        <f t="shared" si="6"/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47</v>
      </c>
      <c r="AB13" s="12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/>
      <c r="D14" s="1">
        <v>922.726</v>
      </c>
      <c r="E14" s="1">
        <v>401.27199999999999</v>
      </c>
      <c r="F14" s="1">
        <v>521.33600000000001</v>
      </c>
      <c r="G14" s="6">
        <v>1</v>
      </c>
      <c r="H14" s="1">
        <v>60</v>
      </c>
      <c r="I14" s="1"/>
      <c r="J14" s="1">
        <v>418.80900000000003</v>
      </c>
      <c r="K14" s="1">
        <f t="shared" si="1"/>
        <v>-17.537000000000035</v>
      </c>
      <c r="L14" s="1">
        <f t="shared" si="3"/>
        <v>250.66299999999998</v>
      </c>
      <c r="M14" s="1">
        <v>150.60900000000001</v>
      </c>
      <c r="N14" s="1">
        <v>300</v>
      </c>
      <c r="O14" s="1">
        <v>500</v>
      </c>
      <c r="P14" s="1">
        <f t="shared" si="4"/>
        <v>50.132599999999996</v>
      </c>
      <c r="Q14" s="5"/>
      <c r="R14" s="5"/>
      <c r="S14" s="1"/>
      <c r="T14" s="1">
        <f t="shared" si="5"/>
        <v>26.356821708828189</v>
      </c>
      <c r="U14" s="1">
        <f t="shared" si="6"/>
        <v>26.356821708828189</v>
      </c>
      <c r="V14" s="1">
        <v>81.418599999999998</v>
      </c>
      <c r="W14" s="1">
        <v>73.226399999999984</v>
      </c>
      <c r="X14" s="1">
        <v>82.9512</v>
      </c>
      <c r="Y14" s="1">
        <v>73.698000000000008</v>
      </c>
      <c r="Z14" s="1">
        <v>77.697199999999995</v>
      </c>
      <c r="AA14" s="1" t="s">
        <v>45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32</v>
      </c>
      <c r="C15" s="1">
        <v>790</v>
      </c>
      <c r="D15" s="1">
        <v>51</v>
      </c>
      <c r="E15" s="1">
        <v>488</v>
      </c>
      <c r="F15" s="1">
        <v>193</v>
      </c>
      <c r="G15" s="6">
        <v>0.25</v>
      </c>
      <c r="H15" s="1">
        <v>120</v>
      </c>
      <c r="I15" s="1"/>
      <c r="J15" s="1">
        <v>489</v>
      </c>
      <c r="K15" s="1">
        <f t="shared" si="1"/>
        <v>-1</v>
      </c>
      <c r="L15" s="1">
        <f t="shared" si="3"/>
        <v>440</v>
      </c>
      <c r="M15" s="1">
        <v>48</v>
      </c>
      <c r="N15" s="1">
        <v>169</v>
      </c>
      <c r="O15" s="1">
        <v>250</v>
      </c>
      <c r="P15" s="1">
        <f t="shared" si="4"/>
        <v>88</v>
      </c>
      <c r="Q15" s="5">
        <f t="shared" ref="Q15:Q46" si="8">ROUND(13*P15-O15-N15-F15,0)</f>
        <v>532</v>
      </c>
      <c r="R15" s="5"/>
      <c r="S15" s="1"/>
      <c r="T15" s="1">
        <f t="shared" si="5"/>
        <v>13</v>
      </c>
      <c r="U15" s="1">
        <f t="shared" si="6"/>
        <v>6.9545454545454541</v>
      </c>
      <c r="V15" s="1">
        <v>93</v>
      </c>
      <c r="W15" s="1">
        <v>62</v>
      </c>
      <c r="X15" s="1">
        <v>101</v>
      </c>
      <c r="Y15" s="1">
        <v>63</v>
      </c>
      <c r="Z15" s="1">
        <v>74.599999999999994</v>
      </c>
      <c r="AA15" s="1"/>
      <c r="AB15" s="1">
        <f t="shared" si="2"/>
        <v>133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34</v>
      </c>
      <c r="C16" s="1">
        <v>58.5</v>
      </c>
      <c r="D16" s="1">
        <v>55.084000000000003</v>
      </c>
      <c r="E16" s="1">
        <v>31.292000000000002</v>
      </c>
      <c r="F16" s="1">
        <v>78.11</v>
      </c>
      <c r="G16" s="6">
        <v>1</v>
      </c>
      <c r="H16" s="1">
        <v>120</v>
      </c>
      <c r="I16" s="1"/>
      <c r="J16" s="1">
        <v>32.5</v>
      </c>
      <c r="K16" s="1">
        <f t="shared" si="1"/>
        <v>-1.2079999999999984</v>
      </c>
      <c r="L16" s="1">
        <f t="shared" si="3"/>
        <v>31.292000000000002</v>
      </c>
      <c r="M16" s="1"/>
      <c r="N16" s="1">
        <v>50</v>
      </c>
      <c r="O16" s="1"/>
      <c r="P16" s="1">
        <f t="shared" si="4"/>
        <v>6.2584</v>
      </c>
      <c r="Q16" s="5"/>
      <c r="R16" s="5"/>
      <c r="S16" s="1"/>
      <c r="T16" s="1">
        <f t="shared" si="5"/>
        <v>20.470088201457244</v>
      </c>
      <c r="U16" s="1">
        <f t="shared" si="6"/>
        <v>20.470088201457244</v>
      </c>
      <c r="V16" s="1">
        <v>2.5773999999999999</v>
      </c>
      <c r="W16" s="1">
        <v>5.1075999999999997</v>
      </c>
      <c r="X16" s="1">
        <v>2.6934</v>
      </c>
      <c r="Y16" s="1">
        <v>2.5604</v>
      </c>
      <c r="Z16" s="1">
        <v>3.726</v>
      </c>
      <c r="AA16" s="1"/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34</v>
      </c>
      <c r="C17" s="1">
        <v>90</v>
      </c>
      <c r="D17" s="1">
        <v>0.46899999999999997</v>
      </c>
      <c r="E17" s="1">
        <v>45.249000000000002</v>
      </c>
      <c r="F17" s="1">
        <v>24.058</v>
      </c>
      <c r="G17" s="6">
        <v>1</v>
      </c>
      <c r="H17" s="1">
        <v>60</v>
      </c>
      <c r="I17" s="1"/>
      <c r="J17" s="1">
        <v>42</v>
      </c>
      <c r="K17" s="1">
        <f t="shared" si="1"/>
        <v>3.2490000000000023</v>
      </c>
      <c r="L17" s="1">
        <f t="shared" si="3"/>
        <v>45.249000000000002</v>
      </c>
      <c r="M17" s="1"/>
      <c r="N17" s="1">
        <v>136</v>
      </c>
      <c r="O17" s="1"/>
      <c r="P17" s="1">
        <f t="shared" si="4"/>
        <v>9.0498000000000012</v>
      </c>
      <c r="Q17" s="5"/>
      <c r="R17" s="5"/>
      <c r="S17" s="1"/>
      <c r="T17" s="1">
        <f t="shared" si="5"/>
        <v>17.686357709562639</v>
      </c>
      <c r="U17" s="1">
        <f t="shared" si="6"/>
        <v>17.686357709562639</v>
      </c>
      <c r="V17" s="1">
        <v>17.383800000000001</v>
      </c>
      <c r="W17" s="1">
        <v>6.7422000000000004</v>
      </c>
      <c r="X17" s="1">
        <v>14.6134</v>
      </c>
      <c r="Y17" s="1">
        <v>13.066000000000001</v>
      </c>
      <c r="Z17" s="1">
        <v>7.5075999999999992</v>
      </c>
      <c r="AA17" s="1"/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34</v>
      </c>
      <c r="C18" s="1">
        <v>100.5</v>
      </c>
      <c r="D18" s="1">
        <v>5.8000000000000003E-2</v>
      </c>
      <c r="E18" s="1">
        <v>35.334000000000003</v>
      </c>
      <c r="F18" s="1">
        <v>53.298999999999999</v>
      </c>
      <c r="G18" s="6">
        <v>1</v>
      </c>
      <c r="H18" s="1">
        <v>60</v>
      </c>
      <c r="I18" s="1"/>
      <c r="J18" s="1">
        <v>29.1</v>
      </c>
      <c r="K18" s="1">
        <f t="shared" si="1"/>
        <v>6.2340000000000018</v>
      </c>
      <c r="L18" s="1">
        <f t="shared" si="3"/>
        <v>35.334000000000003</v>
      </c>
      <c r="M18" s="1"/>
      <c r="N18" s="1">
        <v>0</v>
      </c>
      <c r="O18" s="1"/>
      <c r="P18" s="1">
        <f t="shared" si="4"/>
        <v>7.0668000000000006</v>
      </c>
      <c r="Q18" s="5">
        <f>ROUND(12*P18-O18-N18-F18,0)</f>
        <v>32</v>
      </c>
      <c r="R18" s="5"/>
      <c r="S18" s="1"/>
      <c r="T18" s="1">
        <f t="shared" si="5"/>
        <v>12.070385464425199</v>
      </c>
      <c r="U18" s="1">
        <f t="shared" si="6"/>
        <v>7.5421690156789483</v>
      </c>
      <c r="V18" s="1">
        <v>5.0978000000000003</v>
      </c>
      <c r="W18" s="1">
        <v>7.4505999999999997</v>
      </c>
      <c r="X18" s="1">
        <v>7.8195999999999994</v>
      </c>
      <c r="Y18" s="1">
        <v>7.5085999999999986</v>
      </c>
      <c r="Z18" s="1">
        <v>6.3128000000000002</v>
      </c>
      <c r="AA18" s="1"/>
      <c r="AB18" s="1">
        <f t="shared" si="2"/>
        <v>32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34</v>
      </c>
      <c r="C19" s="1">
        <v>190.53800000000001</v>
      </c>
      <c r="D19" s="1">
        <v>716.28300000000002</v>
      </c>
      <c r="E19" s="1">
        <v>431.84699999999998</v>
      </c>
      <c r="F19" s="1">
        <v>395.68</v>
      </c>
      <c r="G19" s="6">
        <v>1</v>
      </c>
      <c r="H19" s="1">
        <v>45</v>
      </c>
      <c r="I19" s="1"/>
      <c r="J19" s="1">
        <v>443.77600000000001</v>
      </c>
      <c r="K19" s="1">
        <f t="shared" si="1"/>
        <v>-11.92900000000003</v>
      </c>
      <c r="L19" s="1">
        <f t="shared" si="3"/>
        <v>314.87099999999998</v>
      </c>
      <c r="M19" s="1">
        <v>116.976</v>
      </c>
      <c r="N19" s="1">
        <v>250</v>
      </c>
      <c r="O19" s="1">
        <v>350</v>
      </c>
      <c r="P19" s="1">
        <f t="shared" si="4"/>
        <v>62.974199999999996</v>
      </c>
      <c r="Q19" s="5"/>
      <c r="R19" s="5"/>
      <c r="S19" s="1"/>
      <c r="T19" s="1">
        <f t="shared" si="5"/>
        <v>15.81091939238609</v>
      </c>
      <c r="U19" s="1">
        <f t="shared" si="6"/>
        <v>15.81091939238609</v>
      </c>
      <c r="V19" s="1">
        <v>93.172200000000004</v>
      </c>
      <c r="W19" s="1">
        <v>91.684000000000012</v>
      </c>
      <c r="X19" s="1">
        <v>45.141000000000012</v>
      </c>
      <c r="Y19" s="1">
        <v>83.080600000000004</v>
      </c>
      <c r="Z19" s="1">
        <v>66.6982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34</v>
      </c>
      <c r="C20" s="1">
        <v>148.1</v>
      </c>
      <c r="D20" s="1">
        <v>248.18899999999999</v>
      </c>
      <c r="E20" s="1">
        <v>136.04400000000001</v>
      </c>
      <c r="F20" s="1">
        <v>230.381</v>
      </c>
      <c r="G20" s="6">
        <v>1</v>
      </c>
      <c r="H20" s="1">
        <v>60</v>
      </c>
      <c r="I20" s="1"/>
      <c r="J20" s="1">
        <v>139.69999999999999</v>
      </c>
      <c r="K20" s="1">
        <f t="shared" si="1"/>
        <v>-3.6559999999999775</v>
      </c>
      <c r="L20" s="1">
        <f t="shared" si="3"/>
        <v>136.04400000000001</v>
      </c>
      <c r="M20" s="1"/>
      <c r="N20" s="1">
        <v>50</v>
      </c>
      <c r="O20" s="1"/>
      <c r="P20" s="1">
        <f t="shared" si="4"/>
        <v>27.208800000000004</v>
      </c>
      <c r="Q20" s="5">
        <f t="shared" si="8"/>
        <v>73</v>
      </c>
      <c r="R20" s="5"/>
      <c r="S20" s="1"/>
      <c r="T20" s="1">
        <f t="shared" si="5"/>
        <v>12.987746611390429</v>
      </c>
      <c r="U20" s="1">
        <f t="shared" si="6"/>
        <v>10.304791096998027</v>
      </c>
      <c r="V20" s="1">
        <v>20.681000000000001</v>
      </c>
      <c r="W20" s="1">
        <v>34.452399999999997</v>
      </c>
      <c r="X20" s="1">
        <v>30.6692</v>
      </c>
      <c r="Y20" s="1">
        <v>24.131799999999998</v>
      </c>
      <c r="Z20" s="1">
        <v>30.087800000000001</v>
      </c>
      <c r="AA20" s="1"/>
      <c r="AB20" s="1">
        <f t="shared" si="2"/>
        <v>73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594</v>
      </c>
      <c r="D21" s="1">
        <v>296</v>
      </c>
      <c r="E21" s="1">
        <v>488</v>
      </c>
      <c r="F21" s="1">
        <v>273</v>
      </c>
      <c r="G21" s="6">
        <v>0.25</v>
      </c>
      <c r="H21" s="1">
        <v>120</v>
      </c>
      <c r="I21" s="1"/>
      <c r="J21" s="1">
        <v>476</v>
      </c>
      <c r="K21" s="1">
        <f t="shared" si="1"/>
        <v>12</v>
      </c>
      <c r="L21" s="1">
        <f t="shared" si="3"/>
        <v>488</v>
      </c>
      <c r="M21" s="1"/>
      <c r="N21" s="1">
        <v>54</v>
      </c>
      <c r="O21" s="1">
        <v>100</v>
      </c>
      <c r="P21" s="1">
        <f t="shared" si="4"/>
        <v>97.6</v>
      </c>
      <c r="Q21" s="5">
        <f t="shared" si="8"/>
        <v>842</v>
      </c>
      <c r="R21" s="5"/>
      <c r="S21" s="1"/>
      <c r="T21" s="1">
        <f t="shared" si="5"/>
        <v>13.002049180327869</v>
      </c>
      <c r="U21" s="1">
        <f t="shared" si="6"/>
        <v>4.375</v>
      </c>
      <c r="V21" s="1">
        <v>80.599999999999994</v>
      </c>
      <c r="W21" s="1">
        <v>55.6</v>
      </c>
      <c r="X21" s="1">
        <v>96.2</v>
      </c>
      <c r="Y21" s="1">
        <v>50.6</v>
      </c>
      <c r="Z21" s="1">
        <v>74.2</v>
      </c>
      <c r="AA21" s="1"/>
      <c r="AB21" s="1">
        <f t="shared" si="2"/>
        <v>210.5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34</v>
      </c>
      <c r="C22" s="1">
        <v>368.6</v>
      </c>
      <c r="D22" s="1">
        <v>504.80399999999997</v>
      </c>
      <c r="E22" s="1">
        <v>563.96299999999997</v>
      </c>
      <c r="F22" s="1">
        <v>207.79900000000001</v>
      </c>
      <c r="G22" s="6">
        <v>1</v>
      </c>
      <c r="H22" s="1">
        <v>45</v>
      </c>
      <c r="I22" s="1"/>
      <c r="J22" s="1">
        <v>516.31500000000005</v>
      </c>
      <c r="K22" s="1">
        <f t="shared" si="1"/>
        <v>47.647999999999911</v>
      </c>
      <c r="L22" s="1">
        <f t="shared" si="3"/>
        <v>504.64799999999997</v>
      </c>
      <c r="M22" s="1">
        <v>59.314999999999998</v>
      </c>
      <c r="N22" s="1">
        <v>239</v>
      </c>
      <c r="O22" s="1">
        <v>250</v>
      </c>
      <c r="P22" s="1">
        <f t="shared" si="4"/>
        <v>100.92959999999999</v>
      </c>
      <c r="Q22" s="5">
        <f t="shared" si="8"/>
        <v>615</v>
      </c>
      <c r="R22" s="5"/>
      <c r="S22" s="1"/>
      <c r="T22" s="1">
        <f t="shared" si="5"/>
        <v>12.997168323266912</v>
      </c>
      <c r="U22" s="1">
        <f t="shared" si="6"/>
        <v>6.9038121621407402</v>
      </c>
      <c r="V22" s="1">
        <v>100.6224</v>
      </c>
      <c r="W22" s="1">
        <v>100.0612</v>
      </c>
      <c r="X22" s="1">
        <v>69.976199999999992</v>
      </c>
      <c r="Y22" s="1">
        <v>86.163399999999996</v>
      </c>
      <c r="Z22" s="1">
        <v>75.158600000000007</v>
      </c>
      <c r="AA22" s="1"/>
      <c r="AB22" s="1">
        <f t="shared" si="2"/>
        <v>615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244</v>
      </c>
      <c r="D23" s="1">
        <v>632</v>
      </c>
      <c r="E23" s="1">
        <v>294</v>
      </c>
      <c r="F23" s="1">
        <v>376</v>
      </c>
      <c r="G23" s="6">
        <v>0.12</v>
      </c>
      <c r="H23" s="1">
        <v>60</v>
      </c>
      <c r="I23" s="1"/>
      <c r="J23" s="1">
        <v>331</v>
      </c>
      <c r="K23" s="1">
        <f t="shared" si="1"/>
        <v>-37</v>
      </c>
      <c r="L23" s="1">
        <f t="shared" si="3"/>
        <v>294</v>
      </c>
      <c r="M23" s="1"/>
      <c r="N23" s="1">
        <v>54</v>
      </c>
      <c r="O23" s="1">
        <v>50</v>
      </c>
      <c r="P23" s="1">
        <f t="shared" si="4"/>
        <v>58.8</v>
      </c>
      <c r="Q23" s="5">
        <f t="shared" si="8"/>
        <v>284</v>
      </c>
      <c r="R23" s="5"/>
      <c r="S23" s="1"/>
      <c r="T23" s="1">
        <f t="shared" si="5"/>
        <v>12.993197278911564</v>
      </c>
      <c r="U23" s="1">
        <f t="shared" si="6"/>
        <v>8.1632653061224492</v>
      </c>
      <c r="V23" s="1">
        <v>76.8</v>
      </c>
      <c r="W23" s="1">
        <v>89.6</v>
      </c>
      <c r="X23" s="1">
        <v>77.400000000000006</v>
      </c>
      <c r="Y23" s="1">
        <v>56.2</v>
      </c>
      <c r="Z23" s="1">
        <v>68.599999999999994</v>
      </c>
      <c r="AA23" s="1"/>
      <c r="AB23" s="1">
        <f t="shared" si="2"/>
        <v>34.08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658</v>
      </c>
      <c r="D24" s="1">
        <v>616</v>
      </c>
      <c r="E24" s="1">
        <v>590</v>
      </c>
      <c r="F24" s="1">
        <v>527</v>
      </c>
      <c r="G24" s="6">
        <v>0.25</v>
      </c>
      <c r="H24" s="1">
        <v>120</v>
      </c>
      <c r="I24" s="1"/>
      <c r="J24" s="1">
        <v>590</v>
      </c>
      <c r="K24" s="1">
        <f t="shared" si="1"/>
        <v>0</v>
      </c>
      <c r="L24" s="1">
        <f t="shared" si="3"/>
        <v>470</v>
      </c>
      <c r="M24" s="1">
        <v>120</v>
      </c>
      <c r="N24" s="1">
        <v>120</v>
      </c>
      <c r="O24" s="1">
        <v>180</v>
      </c>
      <c r="P24" s="1">
        <f t="shared" si="4"/>
        <v>94</v>
      </c>
      <c r="Q24" s="5">
        <f t="shared" si="8"/>
        <v>395</v>
      </c>
      <c r="R24" s="5"/>
      <c r="S24" s="1"/>
      <c r="T24" s="1">
        <f t="shared" si="5"/>
        <v>13</v>
      </c>
      <c r="U24" s="1">
        <f t="shared" si="6"/>
        <v>8.7978723404255312</v>
      </c>
      <c r="V24" s="1">
        <v>77.8</v>
      </c>
      <c r="W24" s="1">
        <v>78</v>
      </c>
      <c r="X24" s="1">
        <v>84</v>
      </c>
      <c r="Y24" s="1">
        <v>55.4</v>
      </c>
      <c r="Z24" s="1">
        <v>80.400000000000006</v>
      </c>
      <c r="AA24" s="1"/>
      <c r="AB24" s="1">
        <f t="shared" si="2"/>
        <v>98.75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34</v>
      </c>
      <c r="C25" s="1">
        <v>2</v>
      </c>
      <c r="D25" s="1">
        <v>133.31399999999999</v>
      </c>
      <c r="E25" s="1">
        <v>13.058999999999999</v>
      </c>
      <c r="F25" s="1">
        <v>118.98099999999999</v>
      </c>
      <c r="G25" s="6">
        <v>1</v>
      </c>
      <c r="H25" s="1">
        <v>120</v>
      </c>
      <c r="I25" s="1"/>
      <c r="J25" s="1">
        <v>13.2</v>
      </c>
      <c r="K25" s="1">
        <f t="shared" si="1"/>
        <v>-0.14100000000000001</v>
      </c>
      <c r="L25" s="1">
        <f t="shared" si="3"/>
        <v>13.058999999999999</v>
      </c>
      <c r="M25" s="1"/>
      <c r="N25" s="1">
        <v>50</v>
      </c>
      <c r="O25" s="1">
        <v>50</v>
      </c>
      <c r="P25" s="1">
        <f t="shared" si="4"/>
        <v>2.6117999999999997</v>
      </c>
      <c r="Q25" s="5"/>
      <c r="R25" s="5"/>
      <c r="S25" s="1"/>
      <c r="T25" s="1">
        <f t="shared" si="5"/>
        <v>83.842943563825727</v>
      </c>
      <c r="U25" s="1">
        <f t="shared" si="6"/>
        <v>83.842943563825727</v>
      </c>
      <c r="V25" s="1">
        <v>7.4694000000000003</v>
      </c>
      <c r="W25" s="1">
        <v>12.444000000000001</v>
      </c>
      <c r="X25" s="1">
        <v>6.6245999999999992</v>
      </c>
      <c r="Y25" s="1">
        <v>7.1986000000000008</v>
      </c>
      <c r="Z25" s="1">
        <v>7.5581999999999994</v>
      </c>
      <c r="AA25" s="1"/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34</v>
      </c>
      <c r="C26" s="1">
        <v>343.1</v>
      </c>
      <c r="D26" s="1">
        <v>152.44300000000001</v>
      </c>
      <c r="E26" s="1">
        <v>356.19900000000001</v>
      </c>
      <c r="F26" s="1">
        <v>76.853999999999999</v>
      </c>
      <c r="G26" s="6">
        <v>1</v>
      </c>
      <c r="H26" s="1">
        <v>45</v>
      </c>
      <c r="I26" s="1"/>
      <c r="J26" s="1">
        <v>331</v>
      </c>
      <c r="K26" s="1">
        <f t="shared" si="1"/>
        <v>25.199000000000012</v>
      </c>
      <c r="L26" s="1">
        <f t="shared" si="3"/>
        <v>356.19900000000001</v>
      </c>
      <c r="M26" s="1"/>
      <c r="N26" s="1">
        <v>195</v>
      </c>
      <c r="O26" s="1">
        <v>300</v>
      </c>
      <c r="P26" s="1">
        <f t="shared" si="4"/>
        <v>71.239800000000002</v>
      </c>
      <c r="Q26" s="5">
        <f t="shared" si="8"/>
        <v>354</v>
      </c>
      <c r="R26" s="5"/>
      <c r="S26" s="1"/>
      <c r="T26" s="1">
        <f t="shared" si="5"/>
        <v>12.996302628586829</v>
      </c>
      <c r="U26" s="1">
        <f t="shared" si="6"/>
        <v>8.0271702054188818</v>
      </c>
      <c r="V26" s="1">
        <v>76.013199999999998</v>
      </c>
      <c r="W26" s="1">
        <v>59.253799999999998</v>
      </c>
      <c r="X26" s="1">
        <v>56.674999999999997</v>
      </c>
      <c r="Y26" s="1">
        <v>67.157200000000003</v>
      </c>
      <c r="Z26" s="1">
        <v>46.345399999999998</v>
      </c>
      <c r="AA26" s="1"/>
      <c r="AB26" s="1">
        <f t="shared" si="2"/>
        <v>354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34</v>
      </c>
      <c r="C27" s="1">
        <v>338.5</v>
      </c>
      <c r="D27" s="1">
        <v>410.21600000000001</v>
      </c>
      <c r="E27" s="1">
        <v>307.65499999999997</v>
      </c>
      <c r="F27" s="1">
        <v>378.10700000000003</v>
      </c>
      <c r="G27" s="6">
        <v>1</v>
      </c>
      <c r="H27" s="1">
        <v>60</v>
      </c>
      <c r="I27" s="1"/>
      <c r="J27" s="1">
        <v>322.66899999999998</v>
      </c>
      <c r="K27" s="1">
        <f t="shared" si="1"/>
        <v>-15.01400000000001</v>
      </c>
      <c r="L27" s="1">
        <f t="shared" si="3"/>
        <v>247.58599999999996</v>
      </c>
      <c r="M27" s="1">
        <v>60.069000000000003</v>
      </c>
      <c r="N27" s="1">
        <v>70</v>
      </c>
      <c r="O27" s="1">
        <v>80</v>
      </c>
      <c r="P27" s="1">
        <f t="shared" si="4"/>
        <v>49.517199999999988</v>
      </c>
      <c r="Q27" s="5">
        <f t="shared" si="8"/>
        <v>116</v>
      </c>
      <c r="R27" s="5"/>
      <c r="S27" s="1"/>
      <c r="T27" s="1">
        <f t="shared" si="5"/>
        <v>13.007742764130446</v>
      </c>
      <c r="U27" s="1">
        <f t="shared" si="6"/>
        <v>10.665122422107876</v>
      </c>
      <c r="V27" s="1">
        <v>52.004600000000003</v>
      </c>
      <c r="W27" s="1">
        <v>63.388599999999997</v>
      </c>
      <c r="X27" s="1">
        <v>46.279000000000003</v>
      </c>
      <c r="Y27" s="1">
        <v>50.255200000000002</v>
      </c>
      <c r="Z27" s="1">
        <v>55.06</v>
      </c>
      <c r="AA27" s="1"/>
      <c r="AB27" s="1">
        <f t="shared" si="2"/>
        <v>116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82</v>
      </c>
      <c r="D28" s="1">
        <v>48</v>
      </c>
      <c r="E28" s="1">
        <v>76</v>
      </c>
      <c r="F28" s="1">
        <v>28</v>
      </c>
      <c r="G28" s="6">
        <v>0.22</v>
      </c>
      <c r="H28" s="1">
        <v>120</v>
      </c>
      <c r="I28" s="1"/>
      <c r="J28" s="1">
        <v>80</v>
      </c>
      <c r="K28" s="1">
        <f t="shared" si="1"/>
        <v>-4</v>
      </c>
      <c r="L28" s="1">
        <f t="shared" si="3"/>
        <v>76</v>
      </c>
      <c r="M28" s="1"/>
      <c r="N28" s="1">
        <v>40</v>
      </c>
      <c r="O28" s="1">
        <v>40</v>
      </c>
      <c r="P28" s="1">
        <f t="shared" si="4"/>
        <v>15.2</v>
      </c>
      <c r="Q28" s="5">
        <f t="shared" si="8"/>
        <v>90</v>
      </c>
      <c r="R28" s="5"/>
      <c r="S28" s="1"/>
      <c r="T28" s="1">
        <f t="shared" si="5"/>
        <v>13.026315789473685</v>
      </c>
      <c r="U28" s="1">
        <f t="shared" si="6"/>
        <v>7.1052631578947372</v>
      </c>
      <c r="V28" s="1">
        <v>13.6</v>
      </c>
      <c r="W28" s="1">
        <v>0.8</v>
      </c>
      <c r="X28" s="1">
        <v>3.2</v>
      </c>
      <c r="Y28" s="1">
        <v>0</v>
      </c>
      <c r="Z28" s="1">
        <v>0</v>
      </c>
      <c r="AA28" s="1" t="s">
        <v>62</v>
      </c>
      <c r="AB28" s="1">
        <f t="shared" si="2"/>
        <v>19.8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215.5</v>
      </c>
      <c r="D29" s="1">
        <v>146.05000000000001</v>
      </c>
      <c r="E29" s="1">
        <v>210.196</v>
      </c>
      <c r="F29" s="1">
        <v>134.03399999999999</v>
      </c>
      <c r="G29" s="6">
        <v>1</v>
      </c>
      <c r="H29" s="1">
        <v>45</v>
      </c>
      <c r="I29" s="1"/>
      <c r="J29" s="1">
        <v>188</v>
      </c>
      <c r="K29" s="1">
        <f t="shared" si="1"/>
        <v>22.195999999999998</v>
      </c>
      <c r="L29" s="1">
        <f t="shared" si="3"/>
        <v>210.196</v>
      </c>
      <c r="M29" s="1"/>
      <c r="N29" s="1">
        <v>100</v>
      </c>
      <c r="O29" s="1">
        <v>150</v>
      </c>
      <c r="P29" s="1">
        <f t="shared" si="4"/>
        <v>42.039200000000001</v>
      </c>
      <c r="Q29" s="5">
        <f t="shared" si="8"/>
        <v>162</v>
      </c>
      <c r="R29" s="5"/>
      <c r="S29" s="1"/>
      <c r="T29" s="1">
        <f t="shared" si="5"/>
        <v>12.988686749509981</v>
      </c>
      <c r="U29" s="1">
        <f t="shared" si="6"/>
        <v>9.1351405355001987</v>
      </c>
      <c r="V29" s="1">
        <v>39.567799999999998</v>
      </c>
      <c r="W29" s="1">
        <v>20.848600000000001</v>
      </c>
      <c r="X29" s="1">
        <v>0.216</v>
      </c>
      <c r="Y29" s="1">
        <v>34.930999999999997</v>
      </c>
      <c r="Z29" s="1">
        <v>8.2706</v>
      </c>
      <c r="AA29" s="1"/>
      <c r="AB29" s="1">
        <f t="shared" si="2"/>
        <v>162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33</v>
      </c>
      <c r="D30" s="1">
        <v>152</v>
      </c>
      <c r="E30" s="1">
        <v>47</v>
      </c>
      <c r="F30" s="1">
        <v>105</v>
      </c>
      <c r="G30" s="6">
        <v>0.4</v>
      </c>
      <c r="H30" s="1">
        <v>60</v>
      </c>
      <c r="I30" s="1"/>
      <c r="J30" s="1">
        <v>47</v>
      </c>
      <c r="K30" s="1">
        <f t="shared" si="1"/>
        <v>0</v>
      </c>
      <c r="L30" s="1">
        <f t="shared" si="3"/>
        <v>47</v>
      </c>
      <c r="M30" s="1"/>
      <c r="N30" s="1">
        <v>70</v>
      </c>
      <c r="O30" s="1">
        <v>80</v>
      </c>
      <c r="P30" s="1">
        <f t="shared" si="4"/>
        <v>9.4</v>
      </c>
      <c r="Q30" s="5"/>
      <c r="R30" s="5"/>
      <c r="S30" s="1"/>
      <c r="T30" s="1">
        <f t="shared" si="5"/>
        <v>27.127659574468083</v>
      </c>
      <c r="U30" s="1">
        <f t="shared" si="6"/>
        <v>27.127659574468083</v>
      </c>
      <c r="V30" s="1">
        <v>12.6</v>
      </c>
      <c r="W30" s="1">
        <v>0</v>
      </c>
      <c r="X30" s="1">
        <v>17.600000000000001</v>
      </c>
      <c r="Y30" s="1">
        <v>0</v>
      </c>
      <c r="Z30" s="1">
        <v>0</v>
      </c>
      <c r="AA30" s="1" t="s">
        <v>65</v>
      </c>
      <c r="AB30" s="1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260.5</v>
      </c>
      <c r="D31" s="1">
        <v>151.29</v>
      </c>
      <c r="E31" s="1">
        <v>94.051000000000002</v>
      </c>
      <c r="F31" s="1">
        <v>262.404</v>
      </c>
      <c r="G31" s="6">
        <v>1</v>
      </c>
      <c r="H31" s="1">
        <v>60</v>
      </c>
      <c r="I31" s="1"/>
      <c r="J31" s="1">
        <v>96.9</v>
      </c>
      <c r="K31" s="1">
        <f t="shared" ref="K31:K54" si="9">E31-J31</f>
        <v>-2.8490000000000038</v>
      </c>
      <c r="L31" s="1">
        <f t="shared" si="3"/>
        <v>94.051000000000002</v>
      </c>
      <c r="M31" s="1"/>
      <c r="N31" s="1">
        <v>50</v>
      </c>
      <c r="O31" s="1"/>
      <c r="P31" s="1">
        <f t="shared" si="4"/>
        <v>18.810200000000002</v>
      </c>
      <c r="Q31" s="5"/>
      <c r="R31" s="5"/>
      <c r="S31" s="1"/>
      <c r="T31" s="1">
        <f t="shared" si="5"/>
        <v>16.608223198052119</v>
      </c>
      <c r="U31" s="1">
        <f t="shared" si="6"/>
        <v>16.608223198052119</v>
      </c>
      <c r="V31" s="1">
        <v>13.724399999999999</v>
      </c>
      <c r="W31" s="1">
        <v>8.1776</v>
      </c>
      <c r="X31" s="1">
        <v>30.435199999999998</v>
      </c>
      <c r="Y31" s="1">
        <v>0</v>
      </c>
      <c r="Z31" s="1">
        <v>0</v>
      </c>
      <c r="AA31" s="1" t="s">
        <v>62</v>
      </c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34</v>
      </c>
      <c r="C32" s="1">
        <v>50.3</v>
      </c>
      <c r="D32" s="1">
        <v>1.8380000000000001</v>
      </c>
      <c r="E32" s="16">
        <f>16.162+E79</f>
        <v>17.495999999999999</v>
      </c>
      <c r="F32" s="1">
        <v>34.625999999999998</v>
      </c>
      <c r="G32" s="6">
        <v>1</v>
      </c>
      <c r="H32" s="1">
        <v>60</v>
      </c>
      <c r="I32" s="1"/>
      <c r="J32" s="1">
        <v>15.4</v>
      </c>
      <c r="K32" s="1">
        <f t="shared" si="9"/>
        <v>2.0959999999999983</v>
      </c>
      <c r="L32" s="1">
        <f t="shared" si="3"/>
        <v>17.495999999999999</v>
      </c>
      <c r="M32" s="1"/>
      <c r="N32" s="1">
        <v>23</v>
      </c>
      <c r="O32" s="1"/>
      <c r="P32" s="1">
        <f t="shared" si="4"/>
        <v>3.4991999999999996</v>
      </c>
      <c r="Q32" s="5"/>
      <c r="R32" s="5"/>
      <c r="S32" s="1"/>
      <c r="T32" s="1">
        <f t="shared" si="5"/>
        <v>16.468335619570187</v>
      </c>
      <c r="U32" s="1">
        <f t="shared" si="6"/>
        <v>16.468335619570187</v>
      </c>
      <c r="V32" s="1">
        <v>5.6648000000000014</v>
      </c>
      <c r="W32" s="1">
        <v>3.5091999999999999</v>
      </c>
      <c r="X32" s="1">
        <v>5.9518000000000004</v>
      </c>
      <c r="Y32" s="1">
        <v>4.0393999999999997</v>
      </c>
      <c r="Z32" s="1">
        <v>8.3414000000000001</v>
      </c>
      <c r="AA32" s="18" t="s">
        <v>51</v>
      </c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34</v>
      </c>
      <c r="C33" s="1">
        <v>260.5</v>
      </c>
      <c r="D33" s="1">
        <v>257.91199999999998</v>
      </c>
      <c r="E33" s="16">
        <f>161.32+E82</f>
        <v>299.26400000000001</v>
      </c>
      <c r="F33" s="1">
        <v>179.09100000000001</v>
      </c>
      <c r="G33" s="6">
        <v>1</v>
      </c>
      <c r="H33" s="1">
        <v>45</v>
      </c>
      <c r="I33" s="1"/>
      <c r="J33" s="1">
        <v>152</v>
      </c>
      <c r="K33" s="1">
        <f t="shared" si="9"/>
        <v>147.26400000000001</v>
      </c>
      <c r="L33" s="1">
        <f t="shared" si="3"/>
        <v>299.26400000000001</v>
      </c>
      <c r="M33" s="1"/>
      <c r="N33" s="1">
        <v>100</v>
      </c>
      <c r="O33" s="1">
        <v>150</v>
      </c>
      <c r="P33" s="1">
        <f t="shared" si="4"/>
        <v>59.852800000000002</v>
      </c>
      <c r="Q33" s="5">
        <f t="shared" si="8"/>
        <v>349</v>
      </c>
      <c r="R33" s="5"/>
      <c r="S33" s="1"/>
      <c r="T33" s="1">
        <f t="shared" si="5"/>
        <v>13.000076855218134</v>
      </c>
      <c r="U33" s="1">
        <f t="shared" si="6"/>
        <v>7.1691048706159108</v>
      </c>
      <c r="V33" s="1">
        <v>48.139599999999987</v>
      </c>
      <c r="W33" s="1">
        <v>42.814</v>
      </c>
      <c r="X33" s="1">
        <v>33.5974</v>
      </c>
      <c r="Y33" s="1">
        <v>28.7822</v>
      </c>
      <c r="Z33" s="1">
        <v>33.540799999999997</v>
      </c>
      <c r="AA33" s="1"/>
      <c r="AB33" s="1">
        <f t="shared" si="2"/>
        <v>349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34</v>
      </c>
      <c r="C34" s="1">
        <v>628</v>
      </c>
      <c r="D34" s="1">
        <v>1041.846</v>
      </c>
      <c r="E34" s="1">
        <v>1015.463</v>
      </c>
      <c r="F34" s="1">
        <v>510.04700000000003</v>
      </c>
      <c r="G34" s="6">
        <v>1</v>
      </c>
      <c r="H34" s="1">
        <v>45</v>
      </c>
      <c r="I34" s="1"/>
      <c r="J34" s="1">
        <v>974.79100000000005</v>
      </c>
      <c r="K34" s="1">
        <f t="shared" si="9"/>
        <v>40.671999999999912</v>
      </c>
      <c r="L34" s="1">
        <f t="shared" si="3"/>
        <v>716.17200000000003</v>
      </c>
      <c r="M34" s="1">
        <v>299.291</v>
      </c>
      <c r="N34" s="1">
        <v>317</v>
      </c>
      <c r="O34" s="1">
        <v>450</v>
      </c>
      <c r="P34" s="1">
        <f t="shared" si="4"/>
        <v>143.23439999999999</v>
      </c>
      <c r="Q34" s="5">
        <f t="shared" si="8"/>
        <v>585</v>
      </c>
      <c r="R34" s="5"/>
      <c r="S34" s="1"/>
      <c r="T34" s="1">
        <f t="shared" si="5"/>
        <v>12.999998603687382</v>
      </c>
      <c r="U34" s="1">
        <f t="shared" si="6"/>
        <v>8.9157841970923197</v>
      </c>
      <c r="V34" s="1">
        <v>164.98400000000001</v>
      </c>
      <c r="W34" s="1">
        <v>193.0438</v>
      </c>
      <c r="X34" s="1">
        <v>147.42439999999999</v>
      </c>
      <c r="Y34" s="1">
        <v>137.6688</v>
      </c>
      <c r="Z34" s="1">
        <v>143.02940000000001</v>
      </c>
      <c r="AA34" s="1"/>
      <c r="AB34" s="1">
        <f t="shared" si="2"/>
        <v>585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34</v>
      </c>
      <c r="C35" s="1">
        <v>78.2</v>
      </c>
      <c r="D35" s="1">
        <v>203.43</v>
      </c>
      <c r="E35" s="1">
        <v>112.44</v>
      </c>
      <c r="F35" s="1">
        <v>131.14400000000001</v>
      </c>
      <c r="G35" s="6">
        <v>1</v>
      </c>
      <c r="H35" s="1">
        <v>45</v>
      </c>
      <c r="I35" s="1"/>
      <c r="J35" s="1">
        <v>168.6</v>
      </c>
      <c r="K35" s="1">
        <f t="shared" si="9"/>
        <v>-56.16</v>
      </c>
      <c r="L35" s="1">
        <f t="shared" si="3"/>
        <v>112.44</v>
      </c>
      <c r="M35" s="1"/>
      <c r="N35" s="1">
        <v>90</v>
      </c>
      <c r="O35" s="1">
        <v>110</v>
      </c>
      <c r="P35" s="1">
        <f t="shared" si="4"/>
        <v>22.488</v>
      </c>
      <c r="Q35" s="5"/>
      <c r="R35" s="5"/>
      <c r="S35" s="1"/>
      <c r="T35" s="1">
        <f t="shared" si="5"/>
        <v>14.725364638918535</v>
      </c>
      <c r="U35" s="1">
        <f t="shared" si="6"/>
        <v>14.725364638918535</v>
      </c>
      <c r="V35" s="1">
        <v>24.936199999999999</v>
      </c>
      <c r="W35" s="1">
        <v>13.147600000000001</v>
      </c>
      <c r="X35" s="1">
        <v>38.123800000000003</v>
      </c>
      <c r="Y35" s="1">
        <v>0</v>
      </c>
      <c r="Z35" s="1">
        <v>20.191400000000002</v>
      </c>
      <c r="AA35" s="1" t="s">
        <v>45</v>
      </c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100</v>
      </c>
      <c r="D36" s="1">
        <v>100</v>
      </c>
      <c r="E36" s="1">
        <v>146</v>
      </c>
      <c r="F36" s="1">
        <v>4</v>
      </c>
      <c r="G36" s="6">
        <v>0.09</v>
      </c>
      <c r="H36" s="1">
        <v>45</v>
      </c>
      <c r="I36" s="1"/>
      <c r="J36" s="1">
        <v>174</v>
      </c>
      <c r="K36" s="1">
        <f t="shared" si="9"/>
        <v>-28</v>
      </c>
      <c r="L36" s="1">
        <f t="shared" si="3"/>
        <v>146</v>
      </c>
      <c r="M36" s="1"/>
      <c r="N36" s="1">
        <v>90</v>
      </c>
      <c r="O36" s="1">
        <v>110</v>
      </c>
      <c r="P36" s="1">
        <f t="shared" si="4"/>
        <v>29.2</v>
      </c>
      <c r="Q36" s="5">
        <f t="shared" si="8"/>
        <v>176</v>
      </c>
      <c r="R36" s="5"/>
      <c r="S36" s="1"/>
      <c r="T36" s="1">
        <f t="shared" si="5"/>
        <v>13.013698630136986</v>
      </c>
      <c r="U36" s="1">
        <f t="shared" si="6"/>
        <v>6.9863013698630141</v>
      </c>
      <c r="V36" s="1">
        <v>26.4</v>
      </c>
      <c r="W36" s="1">
        <v>19.399999999999999</v>
      </c>
      <c r="X36" s="1">
        <v>29.6</v>
      </c>
      <c r="Y36" s="1">
        <v>14.2</v>
      </c>
      <c r="Z36" s="1">
        <v>23.4</v>
      </c>
      <c r="AA36" s="1"/>
      <c r="AB36" s="1">
        <f t="shared" si="2"/>
        <v>15.84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258</v>
      </c>
      <c r="D37" s="1">
        <v>588</v>
      </c>
      <c r="E37" s="1">
        <v>408</v>
      </c>
      <c r="F37" s="1">
        <v>277</v>
      </c>
      <c r="G37" s="6">
        <v>0.3</v>
      </c>
      <c r="H37" s="1">
        <v>45</v>
      </c>
      <c r="I37" s="1"/>
      <c r="J37" s="1">
        <v>512</v>
      </c>
      <c r="K37" s="1">
        <f t="shared" si="9"/>
        <v>-104</v>
      </c>
      <c r="L37" s="1">
        <f t="shared" si="3"/>
        <v>408</v>
      </c>
      <c r="M37" s="1"/>
      <c r="N37" s="1">
        <v>103</v>
      </c>
      <c r="O37" s="1">
        <v>180</v>
      </c>
      <c r="P37" s="1">
        <f t="shared" si="4"/>
        <v>81.599999999999994</v>
      </c>
      <c r="Q37" s="5">
        <f t="shared" si="8"/>
        <v>501</v>
      </c>
      <c r="R37" s="5"/>
      <c r="S37" s="1"/>
      <c r="T37" s="1">
        <f t="shared" si="5"/>
        <v>13.002450980392158</v>
      </c>
      <c r="U37" s="1">
        <f t="shared" si="6"/>
        <v>6.8627450980392162</v>
      </c>
      <c r="V37" s="1">
        <v>87</v>
      </c>
      <c r="W37" s="1">
        <v>98.4</v>
      </c>
      <c r="X37" s="1">
        <v>89.4</v>
      </c>
      <c r="Y37" s="1">
        <v>65.8</v>
      </c>
      <c r="Z37" s="1">
        <v>94.4</v>
      </c>
      <c r="AA37" s="1"/>
      <c r="AB37" s="1">
        <f t="shared" si="2"/>
        <v>150.29999999999998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503</v>
      </c>
      <c r="D38" s="1">
        <v>384</v>
      </c>
      <c r="E38" s="1">
        <v>197</v>
      </c>
      <c r="F38" s="1">
        <v>623</v>
      </c>
      <c r="G38" s="6">
        <v>0.27</v>
      </c>
      <c r="H38" s="1">
        <v>45</v>
      </c>
      <c r="I38" s="1"/>
      <c r="J38" s="1">
        <v>206</v>
      </c>
      <c r="K38" s="1">
        <f t="shared" si="9"/>
        <v>-9</v>
      </c>
      <c r="L38" s="1">
        <f t="shared" si="3"/>
        <v>197</v>
      </c>
      <c r="M38" s="1"/>
      <c r="N38" s="1">
        <v>90</v>
      </c>
      <c r="O38" s="1">
        <v>110</v>
      </c>
      <c r="P38" s="1">
        <f t="shared" si="4"/>
        <v>39.4</v>
      </c>
      <c r="Q38" s="5"/>
      <c r="R38" s="5"/>
      <c r="S38" s="1"/>
      <c r="T38" s="1">
        <f t="shared" si="5"/>
        <v>20.888324873096447</v>
      </c>
      <c r="U38" s="1">
        <f t="shared" si="6"/>
        <v>20.888324873096447</v>
      </c>
      <c r="V38" s="1">
        <v>42.2</v>
      </c>
      <c r="W38" s="1">
        <v>68.599999999999994</v>
      </c>
      <c r="X38" s="1">
        <v>93</v>
      </c>
      <c r="Y38" s="1">
        <v>55.4</v>
      </c>
      <c r="Z38" s="1">
        <v>80.400000000000006</v>
      </c>
      <c r="AA38" s="18" t="s">
        <v>51</v>
      </c>
      <c r="AB38" s="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123.5</v>
      </c>
      <c r="D39" s="1">
        <v>55.368000000000002</v>
      </c>
      <c r="E39" s="1">
        <v>147.05500000000001</v>
      </c>
      <c r="F39" s="1">
        <v>1.298</v>
      </c>
      <c r="G39" s="6">
        <v>1</v>
      </c>
      <c r="H39" s="1">
        <v>45</v>
      </c>
      <c r="I39" s="1"/>
      <c r="J39" s="1">
        <v>177</v>
      </c>
      <c r="K39" s="1">
        <f t="shared" si="9"/>
        <v>-29.944999999999993</v>
      </c>
      <c r="L39" s="1">
        <f t="shared" si="3"/>
        <v>147.05500000000001</v>
      </c>
      <c r="M39" s="1"/>
      <c r="N39" s="1">
        <v>200</v>
      </c>
      <c r="O39" s="1">
        <v>150</v>
      </c>
      <c r="P39" s="1">
        <f t="shared" si="4"/>
        <v>29.411000000000001</v>
      </c>
      <c r="Q39" s="5">
        <f t="shared" si="8"/>
        <v>31</v>
      </c>
      <c r="R39" s="5"/>
      <c r="S39" s="1"/>
      <c r="T39" s="1">
        <f t="shared" si="5"/>
        <v>12.998469960218966</v>
      </c>
      <c r="U39" s="1">
        <f t="shared" si="6"/>
        <v>11.944442555506443</v>
      </c>
      <c r="V39" s="1">
        <v>35.4452</v>
      </c>
      <c r="W39" s="1">
        <v>16.166</v>
      </c>
      <c r="X39" s="1">
        <v>22.9452</v>
      </c>
      <c r="Y39" s="1">
        <v>11.4656</v>
      </c>
      <c r="Z39" s="1">
        <v>12.804</v>
      </c>
      <c r="AA39" s="1"/>
      <c r="AB39" s="1">
        <f t="shared" si="10"/>
        <v>31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34</v>
      </c>
      <c r="C40" s="1">
        <v>352.2</v>
      </c>
      <c r="D40" s="1">
        <v>82.494</v>
      </c>
      <c r="E40" s="1">
        <v>189.768</v>
      </c>
      <c r="F40" s="1">
        <v>214.858</v>
      </c>
      <c r="G40" s="6">
        <v>1</v>
      </c>
      <c r="H40" s="1">
        <v>45</v>
      </c>
      <c r="I40" s="1"/>
      <c r="J40" s="1">
        <v>192</v>
      </c>
      <c r="K40" s="1">
        <f t="shared" si="9"/>
        <v>-2.2319999999999993</v>
      </c>
      <c r="L40" s="1">
        <f t="shared" si="3"/>
        <v>189.768</v>
      </c>
      <c r="M40" s="1"/>
      <c r="N40" s="1">
        <v>50</v>
      </c>
      <c r="O40" s="1">
        <v>50</v>
      </c>
      <c r="P40" s="1">
        <f t="shared" si="4"/>
        <v>37.953600000000002</v>
      </c>
      <c r="Q40" s="5">
        <f t="shared" si="8"/>
        <v>179</v>
      </c>
      <c r="R40" s="5"/>
      <c r="S40" s="1"/>
      <c r="T40" s="1">
        <f t="shared" si="5"/>
        <v>13.012151679946038</v>
      </c>
      <c r="U40" s="1">
        <f t="shared" si="6"/>
        <v>8.2958665317651032</v>
      </c>
      <c r="V40" s="1">
        <v>35.356400000000001</v>
      </c>
      <c r="W40" s="1">
        <v>26.4572</v>
      </c>
      <c r="X40" s="1">
        <v>42.690199999999997</v>
      </c>
      <c r="Y40" s="1">
        <v>50.504600000000003</v>
      </c>
      <c r="Z40" s="1">
        <v>14.3476</v>
      </c>
      <c r="AA40" s="1"/>
      <c r="AB40" s="1">
        <f t="shared" si="10"/>
        <v>179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32</v>
      </c>
      <c r="C41" s="1">
        <v>538</v>
      </c>
      <c r="D41" s="1">
        <v>192</v>
      </c>
      <c r="E41" s="1">
        <v>353</v>
      </c>
      <c r="F41" s="1">
        <v>240</v>
      </c>
      <c r="G41" s="6">
        <v>0.4</v>
      </c>
      <c r="H41" s="1">
        <v>60</v>
      </c>
      <c r="I41" s="1"/>
      <c r="J41" s="1">
        <v>344</v>
      </c>
      <c r="K41" s="1">
        <f t="shared" si="9"/>
        <v>9</v>
      </c>
      <c r="L41" s="1">
        <f t="shared" si="3"/>
        <v>305</v>
      </c>
      <c r="M41" s="1">
        <v>48</v>
      </c>
      <c r="N41" s="1">
        <v>120</v>
      </c>
      <c r="O41" s="1">
        <v>180</v>
      </c>
      <c r="P41" s="1">
        <f t="shared" si="4"/>
        <v>61</v>
      </c>
      <c r="Q41" s="5">
        <f t="shared" si="8"/>
        <v>253</v>
      </c>
      <c r="R41" s="5"/>
      <c r="S41" s="1"/>
      <c r="T41" s="1">
        <f t="shared" si="5"/>
        <v>13</v>
      </c>
      <c r="U41" s="1">
        <f t="shared" si="6"/>
        <v>8.8524590163934427</v>
      </c>
      <c r="V41" s="1">
        <v>74.599999999999994</v>
      </c>
      <c r="W41" s="1">
        <v>24.6</v>
      </c>
      <c r="X41" s="1">
        <v>116.6</v>
      </c>
      <c r="Y41" s="1">
        <v>62.4</v>
      </c>
      <c r="Z41" s="1">
        <v>72.599999999999994</v>
      </c>
      <c r="AA41" s="1" t="s">
        <v>33</v>
      </c>
      <c r="AB41" s="1">
        <f t="shared" si="10"/>
        <v>101.2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309</v>
      </c>
      <c r="D42" s="1">
        <v>405</v>
      </c>
      <c r="E42" s="1">
        <v>217</v>
      </c>
      <c r="F42" s="1">
        <v>409</v>
      </c>
      <c r="G42" s="6">
        <v>0.4</v>
      </c>
      <c r="H42" s="1">
        <v>60</v>
      </c>
      <c r="I42" s="1"/>
      <c r="J42" s="1">
        <v>216</v>
      </c>
      <c r="K42" s="1">
        <f t="shared" si="9"/>
        <v>1</v>
      </c>
      <c r="L42" s="1">
        <f t="shared" si="3"/>
        <v>217</v>
      </c>
      <c r="M42" s="1"/>
      <c r="N42" s="1">
        <v>120</v>
      </c>
      <c r="O42" s="1">
        <v>180</v>
      </c>
      <c r="P42" s="1">
        <f t="shared" si="4"/>
        <v>43.4</v>
      </c>
      <c r="Q42" s="5"/>
      <c r="R42" s="5"/>
      <c r="S42" s="1"/>
      <c r="T42" s="1">
        <f t="shared" si="5"/>
        <v>16.336405529953918</v>
      </c>
      <c r="U42" s="1">
        <f t="shared" si="6"/>
        <v>16.336405529953918</v>
      </c>
      <c r="V42" s="1">
        <v>60.2</v>
      </c>
      <c r="W42" s="1">
        <v>49.8</v>
      </c>
      <c r="X42" s="1">
        <v>92</v>
      </c>
      <c r="Y42" s="1">
        <v>31</v>
      </c>
      <c r="Z42" s="1">
        <v>62.2</v>
      </c>
      <c r="AA42" s="1"/>
      <c r="AB42" s="1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491</v>
      </c>
      <c r="D43" s="1">
        <v>176</v>
      </c>
      <c r="E43" s="1">
        <v>323</v>
      </c>
      <c r="F43" s="1">
        <v>244</v>
      </c>
      <c r="G43" s="6">
        <v>0.4</v>
      </c>
      <c r="H43" s="1">
        <v>60</v>
      </c>
      <c r="I43" s="1"/>
      <c r="J43" s="1">
        <v>311</v>
      </c>
      <c r="K43" s="1">
        <f t="shared" si="9"/>
        <v>12</v>
      </c>
      <c r="L43" s="1">
        <f t="shared" si="3"/>
        <v>323</v>
      </c>
      <c r="M43" s="1"/>
      <c r="N43" s="1">
        <v>200</v>
      </c>
      <c r="O43" s="1">
        <v>300</v>
      </c>
      <c r="P43" s="1">
        <f t="shared" si="4"/>
        <v>64.599999999999994</v>
      </c>
      <c r="Q43" s="5">
        <f t="shared" si="8"/>
        <v>96</v>
      </c>
      <c r="R43" s="5"/>
      <c r="S43" s="1"/>
      <c r="T43" s="1">
        <f t="shared" si="5"/>
        <v>13.003095975232199</v>
      </c>
      <c r="U43" s="1">
        <f t="shared" si="6"/>
        <v>11.517027863777091</v>
      </c>
      <c r="V43" s="1">
        <v>57.8</v>
      </c>
      <c r="W43" s="1">
        <v>72.2</v>
      </c>
      <c r="X43" s="1">
        <v>100.2</v>
      </c>
      <c r="Y43" s="1">
        <v>47.6</v>
      </c>
      <c r="Z43" s="1">
        <v>81.400000000000006</v>
      </c>
      <c r="AA43" s="1" t="s">
        <v>33</v>
      </c>
      <c r="AB43" s="1">
        <f t="shared" si="10"/>
        <v>38.400000000000006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32</v>
      </c>
      <c r="C44" s="1">
        <v>15</v>
      </c>
      <c r="D44" s="1">
        <v>1</v>
      </c>
      <c r="E44" s="1"/>
      <c r="F44" s="1"/>
      <c r="G44" s="6">
        <v>0.1</v>
      </c>
      <c r="H44" s="1">
        <v>60</v>
      </c>
      <c r="I44" s="1"/>
      <c r="J44" s="1"/>
      <c r="K44" s="1">
        <f t="shared" si="9"/>
        <v>0</v>
      </c>
      <c r="L44" s="1">
        <f t="shared" si="3"/>
        <v>0</v>
      </c>
      <c r="M44" s="1"/>
      <c r="N44" s="1">
        <v>95</v>
      </c>
      <c r="O44" s="1">
        <v>110</v>
      </c>
      <c r="P44" s="1">
        <f t="shared" si="4"/>
        <v>0</v>
      </c>
      <c r="Q44" s="5"/>
      <c r="R44" s="5"/>
      <c r="S44" s="1"/>
      <c r="T44" s="1" t="e">
        <f t="shared" si="5"/>
        <v>#DIV/0!</v>
      </c>
      <c r="U44" s="1" t="e">
        <f t="shared" si="6"/>
        <v>#DIV/0!</v>
      </c>
      <c r="V44" s="1">
        <v>22</v>
      </c>
      <c r="W44" s="1">
        <v>0</v>
      </c>
      <c r="X44" s="1">
        <v>19.600000000000001</v>
      </c>
      <c r="Y44" s="1">
        <v>0</v>
      </c>
      <c r="Z44" s="1">
        <v>0</v>
      </c>
      <c r="AA44" s="1" t="s">
        <v>62</v>
      </c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313</v>
      </c>
      <c r="D45" s="1">
        <v>248.74199999999999</v>
      </c>
      <c r="E45" s="1">
        <v>242.697</v>
      </c>
      <c r="F45" s="1">
        <v>257.005</v>
      </c>
      <c r="G45" s="6">
        <v>1</v>
      </c>
      <c r="H45" s="1">
        <v>60</v>
      </c>
      <c r="I45" s="1"/>
      <c r="J45" s="1">
        <v>233.7</v>
      </c>
      <c r="K45" s="1">
        <f t="shared" si="9"/>
        <v>8.9970000000000141</v>
      </c>
      <c r="L45" s="1">
        <f t="shared" si="3"/>
        <v>242.697</v>
      </c>
      <c r="M45" s="1"/>
      <c r="N45" s="1">
        <v>70</v>
      </c>
      <c r="O45" s="1">
        <v>80</v>
      </c>
      <c r="P45" s="1">
        <f t="shared" si="4"/>
        <v>48.539400000000001</v>
      </c>
      <c r="Q45" s="5">
        <f t="shared" si="8"/>
        <v>224</v>
      </c>
      <c r="R45" s="5"/>
      <c r="S45" s="1"/>
      <c r="T45" s="1">
        <f t="shared" si="5"/>
        <v>12.999851666893287</v>
      </c>
      <c r="U45" s="1">
        <f t="shared" si="6"/>
        <v>8.3850439024792234</v>
      </c>
      <c r="V45" s="1">
        <v>23.817599999999999</v>
      </c>
      <c r="W45" s="1">
        <v>41.784399999999998</v>
      </c>
      <c r="X45" s="1">
        <v>51.855999999999987</v>
      </c>
      <c r="Y45" s="1">
        <v>24.418800000000001</v>
      </c>
      <c r="Z45" s="1">
        <v>42.692</v>
      </c>
      <c r="AA45" s="1"/>
      <c r="AB45" s="1">
        <f t="shared" si="10"/>
        <v>224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34</v>
      </c>
      <c r="C46" s="1">
        <v>266</v>
      </c>
      <c r="D46" s="1">
        <v>279.60300000000001</v>
      </c>
      <c r="E46" s="1">
        <v>234.143</v>
      </c>
      <c r="F46" s="1">
        <v>265.33</v>
      </c>
      <c r="G46" s="6">
        <v>1</v>
      </c>
      <c r="H46" s="1">
        <v>45</v>
      </c>
      <c r="I46" s="1"/>
      <c r="J46" s="1">
        <v>236</v>
      </c>
      <c r="K46" s="1">
        <f t="shared" si="9"/>
        <v>-1.8569999999999993</v>
      </c>
      <c r="L46" s="1">
        <f t="shared" si="3"/>
        <v>234.143</v>
      </c>
      <c r="M46" s="1"/>
      <c r="N46" s="1">
        <v>100</v>
      </c>
      <c r="O46" s="1">
        <v>100</v>
      </c>
      <c r="P46" s="1">
        <f t="shared" si="4"/>
        <v>46.828600000000002</v>
      </c>
      <c r="Q46" s="5">
        <f t="shared" si="8"/>
        <v>143</v>
      </c>
      <c r="R46" s="5"/>
      <c r="S46" s="1"/>
      <c r="T46" s="1">
        <f t="shared" si="5"/>
        <v>12.990565594529837</v>
      </c>
      <c r="U46" s="1">
        <f t="shared" si="6"/>
        <v>9.9368761825038536</v>
      </c>
      <c r="V46" s="1">
        <v>46.868000000000002</v>
      </c>
      <c r="W46" s="1">
        <v>54.933599999999998</v>
      </c>
      <c r="X46" s="1">
        <v>55.649000000000001</v>
      </c>
      <c r="Y46" s="1">
        <v>53.181800000000003</v>
      </c>
      <c r="Z46" s="1">
        <v>50.860799999999998</v>
      </c>
      <c r="AA46" s="1"/>
      <c r="AB46" s="1">
        <f t="shared" si="10"/>
        <v>143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32</v>
      </c>
      <c r="C47" s="1">
        <v>135</v>
      </c>
      <c r="D47" s="1">
        <v>80</v>
      </c>
      <c r="E47" s="1">
        <v>81</v>
      </c>
      <c r="F47" s="1">
        <v>117</v>
      </c>
      <c r="G47" s="6">
        <v>0.1</v>
      </c>
      <c r="H47" s="1">
        <v>60</v>
      </c>
      <c r="I47" s="1"/>
      <c r="J47" s="1">
        <v>81</v>
      </c>
      <c r="K47" s="1">
        <f t="shared" si="9"/>
        <v>0</v>
      </c>
      <c r="L47" s="1">
        <f t="shared" si="3"/>
        <v>81</v>
      </c>
      <c r="M47" s="1"/>
      <c r="N47" s="1">
        <v>40</v>
      </c>
      <c r="O47" s="1">
        <v>60</v>
      </c>
      <c r="P47" s="1">
        <f t="shared" si="4"/>
        <v>16.2</v>
      </c>
      <c r="Q47" s="5"/>
      <c r="R47" s="5"/>
      <c r="S47" s="1"/>
      <c r="T47" s="1">
        <f t="shared" si="5"/>
        <v>13.395061728395062</v>
      </c>
      <c r="U47" s="1">
        <f t="shared" si="6"/>
        <v>13.395061728395062</v>
      </c>
      <c r="V47" s="1">
        <v>13</v>
      </c>
      <c r="W47" s="1">
        <v>2</v>
      </c>
      <c r="X47" s="1">
        <v>18</v>
      </c>
      <c r="Y47" s="1">
        <v>0</v>
      </c>
      <c r="Z47" s="1">
        <v>0</v>
      </c>
      <c r="AA47" s="1" t="s">
        <v>62</v>
      </c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34</v>
      </c>
      <c r="C48" s="1">
        <v>133.1</v>
      </c>
      <c r="D48" s="1">
        <v>0.54200000000000004</v>
      </c>
      <c r="E48" s="1">
        <v>26.033999999999999</v>
      </c>
      <c r="F48" s="1">
        <v>106.548</v>
      </c>
      <c r="G48" s="6">
        <v>1</v>
      </c>
      <c r="H48" s="1">
        <v>45</v>
      </c>
      <c r="I48" s="1"/>
      <c r="J48" s="1">
        <v>25</v>
      </c>
      <c r="K48" s="1">
        <f t="shared" si="9"/>
        <v>1.0339999999999989</v>
      </c>
      <c r="L48" s="1">
        <f t="shared" si="3"/>
        <v>26.033999999999999</v>
      </c>
      <c r="M48" s="1"/>
      <c r="N48" s="1">
        <v>0</v>
      </c>
      <c r="O48" s="1"/>
      <c r="P48" s="1">
        <f t="shared" si="4"/>
        <v>5.2067999999999994</v>
      </c>
      <c r="Q48" s="5"/>
      <c r="R48" s="5"/>
      <c r="S48" s="1"/>
      <c r="T48" s="1">
        <f t="shared" si="5"/>
        <v>20.463240377967278</v>
      </c>
      <c r="U48" s="1">
        <f t="shared" si="6"/>
        <v>20.463240377967278</v>
      </c>
      <c r="V48" s="1">
        <v>1.4676</v>
      </c>
      <c r="W48" s="1">
        <v>1.0744</v>
      </c>
      <c r="X48" s="1">
        <v>17.8062</v>
      </c>
      <c r="Y48" s="1">
        <v>2.3199999999999998</v>
      </c>
      <c r="Z48" s="1">
        <v>9.9163999999999994</v>
      </c>
      <c r="AA48" s="18" t="s">
        <v>51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84</v>
      </c>
      <c r="B49" s="12" t="s">
        <v>32</v>
      </c>
      <c r="C49" s="12"/>
      <c r="D49" s="12">
        <v>96</v>
      </c>
      <c r="E49" s="12">
        <v>96</v>
      </c>
      <c r="F49" s="12"/>
      <c r="G49" s="13">
        <v>0</v>
      </c>
      <c r="H49" s="12" t="e">
        <v>#N/A</v>
      </c>
      <c r="I49" s="12"/>
      <c r="J49" s="12">
        <v>96</v>
      </c>
      <c r="K49" s="12">
        <f t="shared" si="9"/>
        <v>0</v>
      </c>
      <c r="L49" s="12">
        <f t="shared" si="3"/>
        <v>0</v>
      </c>
      <c r="M49" s="12">
        <v>96</v>
      </c>
      <c r="N49" s="12"/>
      <c r="O49" s="12"/>
      <c r="P49" s="12">
        <f t="shared" si="4"/>
        <v>0</v>
      </c>
      <c r="Q49" s="14"/>
      <c r="R49" s="14"/>
      <c r="S49" s="12"/>
      <c r="T49" s="12" t="e">
        <f t="shared" si="5"/>
        <v>#DIV/0!</v>
      </c>
      <c r="U49" s="12" t="e">
        <f t="shared" si="6"/>
        <v>#DIV/0!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 t="s">
        <v>47</v>
      </c>
      <c r="AB49" s="12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32</v>
      </c>
      <c r="C50" s="1">
        <v>32</v>
      </c>
      <c r="D50" s="1">
        <v>110</v>
      </c>
      <c r="E50" s="1">
        <v>60</v>
      </c>
      <c r="F50" s="1">
        <v>70</v>
      </c>
      <c r="G50" s="6">
        <v>0.09</v>
      </c>
      <c r="H50" s="1">
        <v>60</v>
      </c>
      <c r="I50" s="1"/>
      <c r="J50" s="1">
        <v>74</v>
      </c>
      <c r="K50" s="1">
        <f t="shared" si="9"/>
        <v>-14</v>
      </c>
      <c r="L50" s="1">
        <f t="shared" si="3"/>
        <v>60</v>
      </c>
      <c r="M50" s="1"/>
      <c r="N50" s="1">
        <v>100</v>
      </c>
      <c r="O50" s="1">
        <v>150</v>
      </c>
      <c r="P50" s="1">
        <f t="shared" si="4"/>
        <v>12</v>
      </c>
      <c r="Q50" s="5"/>
      <c r="R50" s="5"/>
      <c r="S50" s="1"/>
      <c r="T50" s="1">
        <f t="shared" si="5"/>
        <v>26.666666666666668</v>
      </c>
      <c r="U50" s="1">
        <f t="shared" si="6"/>
        <v>26.666666666666668</v>
      </c>
      <c r="V50" s="1">
        <v>24.2</v>
      </c>
      <c r="W50" s="1">
        <v>6.8</v>
      </c>
      <c r="X50" s="1">
        <v>20.8</v>
      </c>
      <c r="Y50" s="1">
        <v>10.199999999999999</v>
      </c>
      <c r="Z50" s="1">
        <v>13</v>
      </c>
      <c r="AA50" s="1"/>
      <c r="AB50" s="1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86</v>
      </c>
      <c r="B51" s="12" t="s">
        <v>34</v>
      </c>
      <c r="C51" s="12">
        <v>18.899999999999999</v>
      </c>
      <c r="D51" s="12">
        <v>1.9E-2</v>
      </c>
      <c r="E51" s="12">
        <v>17.670999999999999</v>
      </c>
      <c r="F51" s="12">
        <v>1.248</v>
      </c>
      <c r="G51" s="13">
        <v>0</v>
      </c>
      <c r="H51" s="12">
        <v>60</v>
      </c>
      <c r="I51" s="12"/>
      <c r="J51" s="12">
        <v>15.6</v>
      </c>
      <c r="K51" s="12">
        <f t="shared" si="9"/>
        <v>2.0709999999999997</v>
      </c>
      <c r="L51" s="12">
        <f t="shared" si="3"/>
        <v>17.670999999999999</v>
      </c>
      <c r="M51" s="12"/>
      <c r="N51" s="12"/>
      <c r="O51" s="12"/>
      <c r="P51" s="12">
        <f t="shared" si="4"/>
        <v>3.5341999999999998</v>
      </c>
      <c r="Q51" s="14"/>
      <c r="R51" s="14"/>
      <c r="S51" s="12"/>
      <c r="T51" s="12">
        <f t="shared" si="5"/>
        <v>0.3531209326014374</v>
      </c>
      <c r="U51" s="12">
        <f t="shared" si="6"/>
        <v>0.3531209326014374</v>
      </c>
      <c r="V51" s="12">
        <v>2.1751999999999998</v>
      </c>
      <c r="W51" s="12">
        <v>4.3328000000000007</v>
      </c>
      <c r="X51" s="12">
        <v>2.9752000000000001</v>
      </c>
      <c r="Y51" s="12">
        <v>0.82</v>
      </c>
      <c r="Z51" s="12">
        <v>1.6375999999999999</v>
      </c>
      <c r="AA51" s="12" t="s">
        <v>35</v>
      </c>
      <c r="AB51" s="12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87</v>
      </c>
      <c r="B52" s="12" t="s">
        <v>34</v>
      </c>
      <c r="C52" s="12">
        <v>1.3</v>
      </c>
      <c r="D52" s="12"/>
      <c r="E52" s="12"/>
      <c r="F52" s="12"/>
      <c r="G52" s="13">
        <v>0</v>
      </c>
      <c r="H52" s="12">
        <v>60</v>
      </c>
      <c r="I52" s="12"/>
      <c r="J52" s="12"/>
      <c r="K52" s="12">
        <f t="shared" si="9"/>
        <v>0</v>
      </c>
      <c r="L52" s="12">
        <f t="shared" si="3"/>
        <v>0</v>
      </c>
      <c r="M52" s="12"/>
      <c r="N52" s="12"/>
      <c r="O52" s="12"/>
      <c r="P52" s="12">
        <f t="shared" si="4"/>
        <v>0</v>
      </c>
      <c r="Q52" s="14"/>
      <c r="R52" s="14"/>
      <c r="S52" s="12"/>
      <c r="T52" s="12" t="e">
        <f t="shared" si="5"/>
        <v>#DIV/0!</v>
      </c>
      <c r="U52" s="12" t="e">
        <f t="shared" si="6"/>
        <v>#DIV/0!</v>
      </c>
      <c r="V52" s="12">
        <v>1.0808</v>
      </c>
      <c r="W52" s="12">
        <v>3.5335999999999999</v>
      </c>
      <c r="X52" s="12">
        <v>3.2576000000000001</v>
      </c>
      <c r="Y52" s="12">
        <v>2.4529999999999998</v>
      </c>
      <c r="Z52" s="12">
        <v>0.27479999999999999</v>
      </c>
      <c r="AA52" s="12" t="s">
        <v>88</v>
      </c>
      <c r="AB52" s="12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89</v>
      </c>
      <c r="B53" s="12" t="s">
        <v>32</v>
      </c>
      <c r="C53" s="12">
        <v>16</v>
      </c>
      <c r="D53" s="12"/>
      <c r="E53" s="12">
        <v>10</v>
      </c>
      <c r="F53" s="12"/>
      <c r="G53" s="13">
        <v>0</v>
      </c>
      <c r="H53" s="12">
        <v>45</v>
      </c>
      <c r="I53" s="12"/>
      <c r="J53" s="12">
        <v>22</v>
      </c>
      <c r="K53" s="12">
        <f t="shared" si="9"/>
        <v>-12</v>
      </c>
      <c r="L53" s="12">
        <f t="shared" si="3"/>
        <v>10</v>
      </c>
      <c r="M53" s="12"/>
      <c r="N53" s="12"/>
      <c r="O53" s="12"/>
      <c r="P53" s="12">
        <f t="shared" si="4"/>
        <v>2</v>
      </c>
      <c r="Q53" s="14"/>
      <c r="R53" s="14"/>
      <c r="S53" s="12"/>
      <c r="T53" s="12">
        <f t="shared" si="5"/>
        <v>0</v>
      </c>
      <c r="U53" s="12">
        <f t="shared" si="6"/>
        <v>0</v>
      </c>
      <c r="V53" s="12">
        <v>7.2</v>
      </c>
      <c r="W53" s="12">
        <v>10</v>
      </c>
      <c r="X53" s="12">
        <v>6.4</v>
      </c>
      <c r="Y53" s="12">
        <v>7.6</v>
      </c>
      <c r="Z53" s="12">
        <v>7.2</v>
      </c>
      <c r="AA53" s="12" t="s">
        <v>35</v>
      </c>
      <c r="AB53" s="12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34</v>
      </c>
      <c r="C54" s="1">
        <v>208.58099999999999</v>
      </c>
      <c r="D54" s="1">
        <v>128.684</v>
      </c>
      <c r="E54" s="1">
        <v>231.05500000000001</v>
      </c>
      <c r="F54" s="1">
        <v>68.837999999999994</v>
      </c>
      <c r="G54" s="6">
        <v>1</v>
      </c>
      <c r="H54" s="1">
        <v>45</v>
      </c>
      <c r="I54" s="1"/>
      <c r="J54" s="1">
        <v>220.63900000000001</v>
      </c>
      <c r="K54" s="1">
        <f t="shared" si="9"/>
        <v>10.415999999999997</v>
      </c>
      <c r="L54" s="1">
        <f t="shared" si="3"/>
        <v>151.916</v>
      </c>
      <c r="M54" s="1">
        <v>79.138999999999996</v>
      </c>
      <c r="N54" s="1">
        <v>70</v>
      </c>
      <c r="O54" s="1">
        <v>80</v>
      </c>
      <c r="P54" s="1">
        <f t="shared" si="4"/>
        <v>30.383199999999999</v>
      </c>
      <c r="Q54" s="5">
        <f t="shared" ref="Q54:Q55" si="11">ROUND(13*P54-O54-N54-F54,0)</f>
        <v>176</v>
      </c>
      <c r="R54" s="5"/>
      <c r="S54" s="1"/>
      <c r="T54" s="1">
        <f t="shared" si="5"/>
        <v>12.995273703888991</v>
      </c>
      <c r="U54" s="1">
        <f t="shared" si="6"/>
        <v>7.2025988046025438</v>
      </c>
      <c r="V54" s="1">
        <v>20.648399999999999</v>
      </c>
      <c r="W54" s="1">
        <v>11.7448</v>
      </c>
      <c r="X54" s="1">
        <v>39.159599999999998</v>
      </c>
      <c r="Y54" s="1">
        <v>16.7318</v>
      </c>
      <c r="Z54" s="1">
        <v>26.0928</v>
      </c>
      <c r="AA54" s="1"/>
      <c r="AB54" s="1">
        <f t="shared" si="10"/>
        <v>176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460</v>
      </c>
      <c r="D55" s="1">
        <v>832</v>
      </c>
      <c r="E55" s="1">
        <v>850</v>
      </c>
      <c r="F55" s="1">
        <v>268</v>
      </c>
      <c r="G55" s="6">
        <v>0.28000000000000003</v>
      </c>
      <c r="H55" s="1">
        <v>45</v>
      </c>
      <c r="I55" s="1"/>
      <c r="J55" s="1">
        <v>849</v>
      </c>
      <c r="K55" s="1">
        <f t="shared" ref="K55:K82" si="12">E55-J55</f>
        <v>1</v>
      </c>
      <c r="L55" s="1">
        <f t="shared" si="3"/>
        <v>610</v>
      </c>
      <c r="M55" s="1">
        <v>240</v>
      </c>
      <c r="N55" s="1">
        <v>312</v>
      </c>
      <c r="O55" s="1">
        <v>500</v>
      </c>
      <c r="P55" s="1">
        <f t="shared" si="4"/>
        <v>122</v>
      </c>
      <c r="Q55" s="5">
        <f t="shared" si="11"/>
        <v>506</v>
      </c>
      <c r="R55" s="5"/>
      <c r="S55" s="1"/>
      <c r="T55" s="1">
        <f t="shared" si="5"/>
        <v>13</v>
      </c>
      <c r="U55" s="1">
        <f t="shared" si="6"/>
        <v>8.8524590163934427</v>
      </c>
      <c r="V55" s="1">
        <v>144</v>
      </c>
      <c r="W55" s="1">
        <v>130.80000000000001</v>
      </c>
      <c r="X55" s="1">
        <v>106.2</v>
      </c>
      <c r="Y55" s="1">
        <v>102.8</v>
      </c>
      <c r="Z55" s="1">
        <v>80</v>
      </c>
      <c r="AA55" s="1"/>
      <c r="AB55" s="1">
        <f t="shared" si="10"/>
        <v>141.68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92</v>
      </c>
      <c r="B56" s="12" t="s">
        <v>32</v>
      </c>
      <c r="C56" s="12">
        <v>268</v>
      </c>
      <c r="D56" s="12"/>
      <c r="E56" s="12">
        <v>168</v>
      </c>
      <c r="F56" s="12"/>
      <c r="G56" s="13">
        <v>0</v>
      </c>
      <c r="H56" s="12">
        <v>45</v>
      </c>
      <c r="I56" s="12"/>
      <c r="J56" s="12">
        <v>199</v>
      </c>
      <c r="K56" s="12">
        <f t="shared" si="12"/>
        <v>-31</v>
      </c>
      <c r="L56" s="12">
        <f t="shared" ref="L56:L82" si="13">E56-M56</f>
        <v>168</v>
      </c>
      <c r="M56" s="12"/>
      <c r="N56" s="12">
        <v>276</v>
      </c>
      <c r="O56" s="12">
        <v>400</v>
      </c>
      <c r="P56" s="12">
        <f t="shared" ref="P56:P82" si="14">L56/5</f>
        <v>33.6</v>
      </c>
      <c r="Q56" s="14"/>
      <c r="R56" s="14"/>
      <c r="S56" s="12"/>
      <c r="T56" s="12">
        <f t="shared" ref="T56:T82" si="15">(F56+N56+O56+Q56)/P56</f>
        <v>20.119047619047617</v>
      </c>
      <c r="U56" s="12">
        <f t="shared" ref="U56:U82" si="16">(F56+N56+O56)/P56</f>
        <v>20.119047619047617</v>
      </c>
      <c r="V56" s="12">
        <v>72.599999999999994</v>
      </c>
      <c r="W56" s="12">
        <v>30.8</v>
      </c>
      <c r="X56" s="12">
        <v>63.2</v>
      </c>
      <c r="Y56" s="12">
        <v>45.8</v>
      </c>
      <c r="Z56" s="12">
        <v>34.4</v>
      </c>
      <c r="AA56" s="12" t="s">
        <v>93</v>
      </c>
      <c r="AB56" s="12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32</v>
      </c>
      <c r="C57" s="1">
        <v>450</v>
      </c>
      <c r="D57" s="1">
        <v>864</v>
      </c>
      <c r="E57" s="1">
        <v>791</v>
      </c>
      <c r="F57" s="1">
        <v>335</v>
      </c>
      <c r="G57" s="6">
        <v>0.35</v>
      </c>
      <c r="H57" s="1">
        <v>45</v>
      </c>
      <c r="I57" s="1"/>
      <c r="J57" s="1">
        <v>779</v>
      </c>
      <c r="K57" s="1">
        <f t="shared" si="12"/>
        <v>12</v>
      </c>
      <c r="L57" s="1">
        <f t="shared" si="13"/>
        <v>551</v>
      </c>
      <c r="M57" s="1">
        <v>240</v>
      </c>
      <c r="N57" s="1">
        <v>168</v>
      </c>
      <c r="O57" s="1">
        <v>200</v>
      </c>
      <c r="P57" s="1">
        <f t="shared" si="14"/>
        <v>110.2</v>
      </c>
      <c r="Q57" s="5">
        <f t="shared" ref="Q57:Q58" si="17">ROUND(13*P57-O57-N57-F57,0)</f>
        <v>730</v>
      </c>
      <c r="R57" s="5"/>
      <c r="S57" s="1"/>
      <c r="T57" s="1">
        <f t="shared" si="15"/>
        <v>13.003629764065336</v>
      </c>
      <c r="U57" s="1">
        <f t="shared" si="16"/>
        <v>6.3793103448275863</v>
      </c>
      <c r="V57" s="1">
        <v>111.4</v>
      </c>
      <c r="W57" s="1">
        <v>126.6</v>
      </c>
      <c r="X57" s="1">
        <v>116.8</v>
      </c>
      <c r="Y57" s="1">
        <v>90.4</v>
      </c>
      <c r="Z57" s="1">
        <v>106.6</v>
      </c>
      <c r="AA57" s="1"/>
      <c r="AB57" s="1">
        <f t="shared" si="10"/>
        <v>255.49999999999997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540</v>
      </c>
      <c r="D58" s="1">
        <v>605</v>
      </c>
      <c r="E58" s="1">
        <v>857</v>
      </c>
      <c r="F58" s="1">
        <v>102</v>
      </c>
      <c r="G58" s="6">
        <v>0.28000000000000003</v>
      </c>
      <c r="H58" s="1">
        <v>45</v>
      </c>
      <c r="I58" s="1"/>
      <c r="J58" s="1">
        <v>853</v>
      </c>
      <c r="K58" s="1">
        <f t="shared" si="12"/>
        <v>4</v>
      </c>
      <c r="L58" s="1">
        <f t="shared" si="13"/>
        <v>537</v>
      </c>
      <c r="M58" s="1">
        <v>320</v>
      </c>
      <c r="N58" s="1">
        <v>334</v>
      </c>
      <c r="O58" s="1">
        <v>450</v>
      </c>
      <c r="P58" s="1">
        <f t="shared" si="14"/>
        <v>107.4</v>
      </c>
      <c r="Q58" s="5">
        <f t="shared" si="17"/>
        <v>510</v>
      </c>
      <c r="R58" s="5"/>
      <c r="S58" s="1"/>
      <c r="T58" s="1">
        <f t="shared" si="15"/>
        <v>12.998137802607076</v>
      </c>
      <c r="U58" s="1">
        <f t="shared" si="16"/>
        <v>8.2495344506517689</v>
      </c>
      <c r="V58" s="1">
        <v>123.4</v>
      </c>
      <c r="W58" s="1">
        <v>65</v>
      </c>
      <c r="X58" s="1">
        <v>110.2</v>
      </c>
      <c r="Y58" s="1">
        <v>84.6</v>
      </c>
      <c r="Z58" s="1">
        <v>74.8</v>
      </c>
      <c r="AA58" s="1"/>
      <c r="AB58" s="1">
        <f t="shared" si="10"/>
        <v>142.80000000000001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96</v>
      </c>
      <c r="B59" s="12" t="s">
        <v>32</v>
      </c>
      <c r="C59" s="12"/>
      <c r="D59" s="12">
        <v>96</v>
      </c>
      <c r="E59" s="12">
        <v>96</v>
      </c>
      <c r="F59" s="12"/>
      <c r="G59" s="13">
        <v>0</v>
      </c>
      <c r="H59" s="12" t="e">
        <v>#N/A</v>
      </c>
      <c r="I59" s="12"/>
      <c r="J59" s="12">
        <v>96</v>
      </c>
      <c r="K59" s="12">
        <f t="shared" si="12"/>
        <v>0</v>
      </c>
      <c r="L59" s="12">
        <f t="shared" si="13"/>
        <v>0</v>
      </c>
      <c r="M59" s="12">
        <v>96</v>
      </c>
      <c r="N59" s="12"/>
      <c r="O59" s="12"/>
      <c r="P59" s="12">
        <f t="shared" si="14"/>
        <v>0</v>
      </c>
      <c r="Q59" s="14"/>
      <c r="R59" s="14"/>
      <c r="S59" s="12"/>
      <c r="T59" s="12" t="e">
        <f t="shared" si="15"/>
        <v>#DIV/0!</v>
      </c>
      <c r="U59" s="12" t="e">
        <f t="shared" si="16"/>
        <v>#DIV/0!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 t="s">
        <v>47</v>
      </c>
      <c r="AB59" s="12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32</v>
      </c>
      <c r="C60" s="1">
        <v>682</v>
      </c>
      <c r="D60" s="1">
        <v>536</v>
      </c>
      <c r="E60" s="1">
        <v>901</v>
      </c>
      <c r="F60" s="1">
        <v>115</v>
      </c>
      <c r="G60" s="6">
        <v>0.35</v>
      </c>
      <c r="H60" s="1">
        <v>45</v>
      </c>
      <c r="I60" s="1"/>
      <c r="J60" s="1">
        <v>893</v>
      </c>
      <c r="K60" s="1">
        <f t="shared" si="12"/>
        <v>8</v>
      </c>
      <c r="L60" s="1">
        <f t="shared" si="13"/>
        <v>661</v>
      </c>
      <c r="M60" s="1">
        <v>240</v>
      </c>
      <c r="N60" s="1">
        <v>398</v>
      </c>
      <c r="O60" s="1">
        <v>600</v>
      </c>
      <c r="P60" s="1">
        <f t="shared" si="14"/>
        <v>132.19999999999999</v>
      </c>
      <c r="Q60" s="5">
        <f t="shared" ref="Q60:Q75" si="18">ROUND(13*P60-O60-N60-F60,0)</f>
        <v>606</v>
      </c>
      <c r="R60" s="5"/>
      <c r="S60" s="1"/>
      <c r="T60" s="1">
        <f t="shared" si="15"/>
        <v>13.003025718608171</v>
      </c>
      <c r="U60" s="1">
        <f t="shared" si="16"/>
        <v>8.4190620272314689</v>
      </c>
      <c r="V60" s="1">
        <v>152</v>
      </c>
      <c r="W60" s="1">
        <v>134.6</v>
      </c>
      <c r="X60" s="1">
        <v>152.80000000000001</v>
      </c>
      <c r="Y60" s="1">
        <v>108.6</v>
      </c>
      <c r="Z60" s="1">
        <v>134</v>
      </c>
      <c r="AA60" s="1"/>
      <c r="AB60" s="1">
        <f t="shared" si="10"/>
        <v>212.1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32</v>
      </c>
      <c r="C61" s="1">
        <v>102</v>
      </c>
      <c r="D61" s="1">
        <v>241</v>
      </c>
      <c r="E61" s="1">
        <v>228</v>
      </c>
      <c r="F61" s="1"/>
      <c r="G61" s="6">
        <v>0.28000000000000003</v>
      </c>
      <c r="H61" s="1">
        <v>45</v>
      </c>
      <c r="I61" s="1"/>
      <c r="J61" s="1">
        <v>261</v>
      </c>
      <c r="K61" s="1">
        <f t="shared" si="12"/>
        <v>-33</v>
      </c>
      <c r="L61" s="1">
        <f t="shared" si="13"/>
        <v>-12</v>
      </c>
      <c r="M61" s="1">
        <v>240</v>
      </c>
      <c r="N61" s="1">
        <v>300</v>
      </c>
      <c r="O61" s="1">
        <v>400</v>
      </c>
      <c r="P61" s="1">
        <f t="shared" si="14"/>
        <v>-2.4</v>
      </c>
      <c r="Q61" s="5"/>
      <c r="R61" s="5"/>
      <c r="S61" s="1"/>
      <c r="T61" s="1">
        <f t="shared" si="15"/>
        <v>-291.66666666666669</v>
      </c>
      <c r="U61" s="1">
        <f t="shared" si="16"/>
        <v>-291.66666666666669</v>
      </c>
      <c r="V61" s="1">
        <v>67.8</v>
      </c>
      <c r="W61" s="1">
        <v>33.799999999999997</v>
      </c>
      <c r="X61" s="1">
        <v>51.6</v>
      </c>
      <c r="Y61" s="1">
        <v>43</v>
      </c>
      <c r="Z61" s="1">
        <v>36.4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>
        <v>502</v>
      </c>
      <c r="D62" s="1">
        <v>536</v>
      </c>
      <c r="E62" s="1">
        <v>852</v>
      </c>
      <c r="F62" s="1"/>
      <c r="G62" s="6">
        <v>0.35</v>
      </c>
      <c r="H62" s="1">
        <v>45</v>
      </c>
      <c r="I62" s="1"/>
      <c r="J62" s="1">
        <v>922</v>
      </c>
      <c r="K62" s="1">
        <f t="shared" si="12"/>
        <v>-70</v>
      </c>
      <c r="L62" s="1">
        <f t="shared" si="13"/>
        <v>612</v>
      </c>
      <c r="M62" s="1">
        <v>240</v>
      </c>
      <c r="N62" s="1">
        <v>500</v>
      </c>
      <c r="O62" s="1">
        <v>700</v>
      </c>
      <c r="P62" s="1">
        <f t="shared" si="14"/>
        <v>122.4</v>
      </c>
      <c r="Q62" s="5">
        <f t="shared" si="18"/>
        <v>391</v>
      </c>
      <c r="R62" s="5"/>
      <c r="S62" s="1"/>
      <c r="T62" s="1">
        <f t="shared" si="15"/>
        <v>12.998366013071895</v>
      </c>
      <c r="U62" s="1">
        <f t="shared" si="16"/>
        <v>9.8039215686274499</v>
      </c>
      <c r="V62" s="1">
        <v>150</v>
      </c>
      <c r="W62" s="1">
        <v>83.2</v>
      </c>
      <c r="X62" s="1">
        <v>133.4</v>
      </c>
      <c r="Y62" s="1">
        <v>115.8</v>
      </c>
      <c r="Z62" s="1">
        <v>96.6</v>
      </c>
      <c r="AA62" s="1"/>
      <c r="AB62" s="1">
        <f t="shared" si="10"/>
        <v>136.85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32</v>
      </c>
      <c r="C63" s="1">
        <v>55</v>
      </c>
      <c r="D63" s="1">
        <v>328</v>
      </c>
      <c r="E63" s="1">
        <v>124</v>
      </c>
      <c r="F63" s="1">
        <v>199</v>
      </c>
      <c r="G63" s="6">
        <v>0.28000000000000003</v>
      </c>
      <c r="H63" s="1">
        <v>45</v>
      </c>
      <c r="I63" s="1"/>
      <c r="J63" s="1">
        <v>127</v>
      </c>
      <c r="K63" s="1">
        <f t="shared" si="12"/>
        <v>-3</v>
      </c>
      <c r="L63" s="1">
        <f t="shared" si="13"/>
        <v>76</v>
      </c>
      <c r="M63" s="1">
        <v>48</v>
      </c>
      <c r="N63" s="1">
        <v>100</v>
      </c>
      <c r="O63" s="1">
        <v>150</v>
      </c>
      <c r="P63" s="1">
        <f t="shared" si="14"/>
        <v>15.2</v>
      </c>
      <c r="Q63" s="5"/>
      <c r="R63" s="5"/>
      <c r="S63" s="1"/>
      <c r="T63" s="1">
        <f t="shared" si="15"/>
        <v>29.539473684210527</v>
      </c>
      <c r="U63" s="1">
        <f t="shared" si="16"/>
        <v>29.539473684210527</v>
      </c>
      <c r="V63" s="1">
        <v>38</v>
      </c>
      <c r="W63" s="1">
        <v>40</v>
      </c>
      <c r="X63" s="1">
        <v>27.4</v>
      </c>
      <c r="Y63" s="1">
        <v>31.4</v>
      </c>
      <c r="Z63" s="1">
        <v>17.2</v>
      </c>
      <c r="AA63" s="1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32</v>
      </c>
      <c r="C64" s="1">
        <v>120</v>
      </c>
      <c r="D64" s="1"/>
      <c r="E64" s="16">
        <f>54+E80</f>
        <v>55</v>
      </c>
      <c r="F64" s="1">
        <v>47</v>
      </c>
      <c r="G64" s="6">
        <v>0.5</v>
      </c>
      <c r="H64" s="1">
        <v>45</v>
      </c>
      <c r="I64" s="1"/>
      <c r="J64" s="1">
        <v>57</v>
      </c>
      <c r="K64" s="1">
        <f t="shared" si="12"/>
        <v>-2</v>
      </c>
      <c r="L64" s="1">
        <f t="shared" si="13"/>
        <v>55</v>
      </c>
      <c r="M64" s="1"/>
      <c r="N64" s="1">
        <v>130</v>
      </c>
      <c r="O64" s="1"/>
      <c r="P64" s="1">
        <f t="shared" si="14"/>
        <v>11</v>
      </c>
      <c r="Q64" s="5"/>
      <c r="R64" s="5"/>
      <c r="S64" s="1"/>
      <c r="T64" s="1">
        <f t="shared" si="15"/>
        <v>16.09090909090909</v>
      </c>
      <c r="U64" s="1">
        <f t="shared" si="16"/>
        <v>16.09090909090909</v>
      </c>
      <c r="V64" s="1">
        <v>16.2</v>
      </c>
      <c r="W64" s="1">
        <v>1.4</v>
      </c>
      <c r="X64" s="1">
        <v>29.2</v>
      </c>
      <c r="Y64" s="1">
        <v>10.8</v>
      </c>
      <c r="Z64" s="1">
        <v>25.2</v>
      </c>
      <c r="AA64" s="1"/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853</v>
      </c>
      <c r="D65" s="1">
        <v>500</v>
      </c>
      <c r="E65" s="16">
        <f>497+E81</f>
        <v>628</v>
      </c>
      <c r="F65" s="1">
        <v>570</v>
      </c>
      <c r="G65" s="6">
        <v>0.41</v>
      </c>
      <c r="H65" s="1">
        <v>45</v>
      </c>
      <c r="I65" s="1"/>
      <c r="J65" s="1">
        <v>487</v>
      </c>
      <c r="K65" s="1">
        <f t="shared" si="12"/>
        <v>141</v>
      </c>
      <c r="L65" s="1">
        <f t="shared" si="13"/>
        <v>628</v>
      </c>
      <c r="M65" s="1"/>
      <c r="N65" s="1">
        <v>80</v>
      </c>
      <c r="O65" s="1">
        <v>120</v>
      </c>
      <c r="P65" s="1">
        <f t="shared" si="14"/>
        <v>125.6</v>
      </c>
      <c r="Q65" s="5">
        <f t="shared" si="18"/>
        <v>863</v>
      </c>
      <c r="R65" s="5"/>
      <c r="S65" s="1"/>
      <c r="T65" s="1">
        <f t="shared" si="15"/>
        <v>13.001592356687899</v>
      </c>
      <c r="U65" s="1">
        <f t="shared" si="16"/>
        <v>6.1305732484076438</v>
      </c>
      <c r="V65" s="1">
        <v>114.2</v>
      </c>
      <c r="W65" s="1">
        <v>149.19999999999999</v>
      </c>
      <c r="X65" s="1">
        <v>180.8</v>
      </c>
      <c r="Y65" s="1">
        <v>95.4</v>
      </c>
      <c r="Z65" s="1">
        <v>158</v>
      </c>
      <c r="AA65" s="1"/>
      <c r="AB65" s="1">
        <f t="shared" si="10"/>
        <v>353.83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82</v>
      </c>
      <c r="D66" s="1">
        <v>150</v>
      </c>
      <c r="E66" s="1">
        <v>125</v>
      </c>
      <c r="F66" s="1">
        <v>59</v>
      </c>
      <c r="G66" s="6">
        <v>0.41</v>
      </c>
      <c r="H66" s="1">
        <v>45</v>
      </c>
      <c r="I66" s="1"/>
      <c r="J66" s="1">
        <v>140</v>
      </c>
      <c r="K66" s="1">
        <f t="shared" si="12"/>
        <v>-15</v>
      </c>
      <c r="L66" s="1">
        <f t="shared" si="13"/>
        <v>125</v>
      </c>
      <c r="M66" s="1"/>
      <c r="N66" s="1">
        <v>100</v>
      </c>
      <c r="O66" s="1">
        <v>200</v>
      </c>
      <c r="P66" s="1">
        <f t="shared" si="14"/>
        <v>25</v>
      </c>
      <c r="Q66" s="5"/>
      <c r="R66" s="5"/>
      <c r="S66" s="1"/>
      <c r="T66" s="1">
        <f t="shared" si="15"/>
        <v>14.36</v>
      </c>
      <c r="U66" s="1">
        <f t="shared" si="16"/>
        <v>14.36</v>
      </c>
      <c r="V66" s="1">
        <v>35.6</v>
      </c>
      <c r="W66" s="1">
        <v>0</v>
      </c>
      <c r="X66" s="1">
        <v>21.2</v>
      </c>
      <c r="Y66" s="1">
        <v>0</v>
      </c>
      <c r="Z66" s="1">
        <v>0</v>
      </c>
      <c r="AA66" s="1" t="s">
        <v>62</v>
      </c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32</v>
      </c>
      <c r="C67" s="1">
        <v>302</v>
      </c>
      <c r="D67" s="1"/>
      <c r="E67" s="1">
        <v>86</v>
      </c>
      <c r="F67" s="1">
        <v>194</v>
      </c>
      <c r="G67" s="6">
        <v>0.41</v>
      </c>
      <c r="H67" s="1">
        <v>45</v>
      </c>
      <c r="I67" s="1"/>
      <c r="J67" s="1">
        <v>86</v>
      </c>
      <c r="K67" s="1">
        <f t="shared" si="12"/>
        <v>0</v>
      </c>
      <c r="L67" s="1">
        <f t="shared" si="13"/>
        <v>86</v>
      </c>
      <c r="M67" s="1"/>
      <c r="N67" s="1">
        <v>0</v>
      </c>
      <c r="O67" s="1"/>
      <c r="P67" s="1">
        <f t="shared" si="14"/>
        <v>17.2</v>
      </c>
      <c r="Q67" s="5">
        <f t="shared" si="18"/>
        <v>30</v>
      </c>
      <c r="R67" s="5"/>
      <c r="S67" s="1"/>
      <c r="T67" s="1">
        <f t="shared" si="15"/>
        <v>13.023255813953488</v>
      </c>
      <c r="U67" s="1">
        <f t="shared" si="16"/>
        <v>11.279069767441861</v>
      </c>
      <c r="V67" s="1">
        <v>14.8</v>
      </c>
      <c r="W67" s="1">
        <v>19</v>
      </c>
      <c r="X67" s="1">
        <v>45.8</v>
      </c>
      <c r="Y67" s="1">
        <v>20.8</v>
      </c>
      <c r="Z67" s="1">
        <v>28.8</v>
      </c>
      <c r="AA67" s="1"/>
      <c r="AB67" s="1">
        <f t="shared" si="10"/>
        <v>12.299999999999999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95</v>
      </c>
      <c r="D68" s="1">
        <v>150</v>
      </c>
      <c r="E68" s="1">
        <v>117</v>
      </c>
      <c r="F68" s="1">
        <v>106</v>
      </c>
      <c r="G68" s="6">
        <v>0.4</v>
      </c>
      <c r="H68" s="1">
        <v>60</v>
      </c>
      <c r="I68" s="1"/>
      <c r="J68" s="1">
        <v>108</v>
      </c>
      <c r="K68" s="1">
        <f t="shared" si="12"/>
        <v>9</v>
      </c>
      <c r="L68" s="1">
        <f t="shared" si="13"/>
        <v>117</v>
      </c>
      <c r="M68" s="1"/>
      <c r="N68" s="1">
        <v>100</v>
      </c>
      <c r="O68" s="1">
        <v>200</v>
      </c>
      <c r="P68" s="1">
        <f t="shared" si="14"/>
        <v>23.4</v>
      </c>
      <c r="Q68" s="5"/>
      <c r="R68" s="5"/>
      <c r="S68" s="1"/>
      <c r="T68" s="1">
        <f t="shared" si="15"/>
        <v>17.350427350427353</v>
      </c>
      <c r="U68" s="1">
        <f t="shared" si="16"/>
        <v>17.350427350427353</v>
      </c>
      <c r="V68" s="1">
        <v>37</v>
      </c>
      <c r="W68" s="1">
        <v>0</v>
      </c>
      <c r="X68" s="1">
        <v>18</v>
      </c>
      <c r="Y68" s="1">
        <v>4</v>
      </c>
      <c r="Z68" s="1">
        <v>10</v>
      </c>
      <c r="AA68" s="1"/>
      <c r="AB68" s="1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34</v>
      </c>
      <c r="C69" s="1">
        <v>155.5</v>
      </c>
      <c r="D69" s="1">
        <v>180.267</v>
      </c>
      <c r="E69" s="1">
        <v>242.62299999999999</v>
      </c>
      <c r="F69" s="1">
        <v>49.575000000000003</v>
      </c>
      <c r="G69" s="6">
        <v>1</v>
      </c>
      <c r="H69" s="1">
        <v>60</v>
      </c>
      <c r="I69" s="1"/>
      <c r="J69" s="1">
        <v>232.69</v>
      </c>
      <c r="K69" s="1">
        <f t="shared" si="12"/>
        <v>9.9329999999999927</v>
      </c>
      <c r="L69" s="1">
        <f t="shared" si="13"/>
        <v>165.13299999999998</v>
      </c>
      <c r="M69" s="1">
        <v>77.489999999999995</v>
      </c>
      <c r="N69" s="1">
        <v>100</v>
      </c>
      <c r="O69" s="1">
        <v>150</v>
      </c>
      <c r="P69" s="1">
        <f t="shared" si="14"/>
        <v>33.026599999999995</v>
      </c>
      <c r="Q69" s="5">
        <f t="shared" si="18"/>
        <v>130</v>
      </c>
      <c r="R69" s="5"/>
      <c r="S69" s="1"/>
      <c r="T69" s="1">
        <f t="shared" si="15"/>
        <v>13.006939860597218</v>
      </c>
      <c r="U69" s="1">
        <f t="shared" si="16"/>
        <v>9.0707187539740701</v>
      </c>
      <c r="V69" s="1">
        <v>50.136800000000001</v>
      </c>
      <c r="W69" s="1">
        <v>46.953200000000002</v>
      </c>
      <c r="X69" s="1">
        <v>46.402200000000001</v>
      </c>
      <c r="Y69" s="1">
        <v>50.392800000000001</v>
      </c>
      <c r="Z69" s="1">
        <v>45.085999999999999</v>
      </c>
      <c r="AA69" s="1"/>
      <c r="AB69" s="1">
        <f t="shared" si="10"/>
        <v>130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34</v>
      </c>
      <c r="C70" s="1">
        <v>192.5</v>
      </c>
      <c r="D70" s="1">
        <v>0.20200000000000001</v>
      </c>
      <c r="E70" s="1">
        <v>32.451999999999998</v>
      </c>
      <c r="F70" s="1">
        <v>135.852</v>
      </c>
      <c r="G70" s="6">
        <v>1</v>
      </c>
      <c r="H70" s="1" t="e">
        <v>#N/A</v>
      </c>
      <c r="I70" s="1"/>
      <c r="J70" s="1">
        <v>31.1</v>
      </c>
      <c r="K70" s="1">
        <f t="shared" si="12"/>
        <v>1.3519999999999968</v>
      </c>
      <c r="L70" s="1">
        <f t="shared" si="13"/>
        <v>32.451999999999998</v>
      </c>
      <c r="M70" s="1"/>
      <c r="N70" s="1">
        <v>50</v>
      </c>
      <c r="O70" s="1"/>
      <c r="P70" s="1">
        <f t="shared" si="14"/>
        <v>6.4903999999999993</v>
      </c>
      <c r="Q70" s="5"/>
      <c r="R70" s="5"/>
      <c r="S70" s="1"/>
      <c r="T70" s="1">
        <f t="shared" si="15"/>
        <v>28.634906939479851</v>
      </c>
      <c r="U70" s="1">
        <f t="shared" si="16"/>
        <v>28.634906939479851</v>
      </c>
      <c r="V70" s="1">
        <v>0.27439999999999998</v>
      </c>
      <c r="W70" s="1">
        <v>0</v>
      </c>
      <c r="X70" s="1">
        <v>0</v>
      </c>
      <c r="Y70" s="1">
        <v>0</v>
      </c>
      <c r="Z70" s="1">
        <v>0</v>
      </c>
      <c r="AA70" s="1" t="s">
        <v>62</v>
      </c>
      <c r="AB70" s="1">
        <f t="shared" ref="AB70:AB82" si="19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108</v>
      </c>
      <c r="B71" s="1" t="s">
        <v>32</v>
      </c>
      <c r="C71" s="1"/>
      <c r="D71" s="1">
        <v>240</v>
      </c>
      <c r="E71" s="1">
        <v>240</v>
      </c>
      <c r="F71" s="1"/>
      <c r="G71" s="6">
        <v>0.28000000000000003</v>
      </c>
      <c r="H71" s="1">
        <v>45</v>
      </c>
      <c r="I71" s="1"/>
      <c r="J71" s="1">
        <v>240</v>
      </c>
      <c r="K71" s="1">
        <f t="shared" si="12"/>
        <v>0</v>
      </c>
      <c r="L71" s="1">
        <f t="shared" si="13"/>
        <v>0</v>
      </c>
      <c r="M71" s="1">
        <v>240</v>
      </c>
      <c r="N71" s="12">
        <v>276</v>
      </c>
      <c r="O71" s="12">
        <v>400</v>
      </c>
      <c r="P71" s="1">
        <f t="shared" si="14"/>
        <v>0</v>
      </c>
      <c r="Q71" s="5"/>
      <c r="R71" s="5"/>
      <c r="S71" s="1"/>
      <c r="T71" s="1" t="e">
        <f t="shared" si="15"/>
        <v>#DIV/0!</v>
      </c>
      <c r="U71" s="1" t="e">
        <f t="shared" si="16"/>
        <v>#DIV/0!</v>
      </c>
      <c r="V71" s="1">
        <v>0.27439999999999998</v>
      </c>
      <c r="W71" s="1">
        <v>0</v>
      </c>
      <c r="X71" s="1">
        <v>0</v>
      </c>
      <c r="Y71" s="1">
        <v>0</v>
      </c>
      <c r="Z71" s="1">
        <v>0</v>
      </c>
      <c r="AA71" s="11" t="s">
        <v>121</v>
      </c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32</v>
      </c>
      <c r="C72" s="1">
        <v>131</v>
      </c>
      <c r="D72" s="1">
        <v>96</v>
      </c>
      <c r="E72" s="1">
        <v>130</v>
      </c>
      <c r="F72" s="1">
        <v>63</v>
      </c>
      <c r="G72" s="6">
        <v>0.35</v>
      </c>
      <c r="H72" s="1">
        <v>45</v>
      </c>
      <c r="I72" s="1"/>
      <c r="J72" s="1">
        <v>130</v>
      </c>
      <c r="K72" s="1">
        <f t="shared" si="12"/>
        <v>0</v>
      </c>
      <c r="L72" s="1">
        <f t="shared" si="13"/>
        <v>130</v>
      </c>
      <c r="M72" s="1"/>
      <c r="N72" s="1">
        <v>100</v>
      </c>
      <c r="O72" s="1">
        <v>150</v>
      </c>
      <c r="P72" s="1">
        <f t="shared" si="14"/>
        <v>26</v>
      </c>
      <c r="Q72" s="5">
        <f t="shared" si="18"/>
        <v>25</v>
      </c>
      <c r="R72" s="5"/>
      <c r="S72" s="1"/>
      <c r="T72" s="1">
        <f t="shared" si="15"/>
        <v>13</v>
      </c>
      <c r="U72" s="1">
        <f t="shared" si="16"/>
        <v>12.038461538461538</v>
      </c>
      <c r="V72" s="1">
        <v>30.2</v>
      </c>
      <c r="W72" s="1">
        <v>0</v>
      </c>
      <c r="X72" s="1">
        <v>19.2</v>
      </c>
      <c r="Y72" s="1">
        <v>0</v>
      </c>
      <c r="Z72" s="1">
        <v>0</v>
      </c>
      <c r="AA72" s="1" t="s">
        <v>62</v>
      </c>
      <c r="AB72" s="1">
        <f t="shared" si="19"/>
        <v>8.75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32</v>
      </c>
      <c r="C73" s="1">
        <v>46</v>
      </c>
      <c r="D73" s="1">
        <v>100</v>
      </c>
      <c r="E73" s="1">
        <v>100</v>
      </c>
      <c r="F73" s="1"/>
      <c r="G73" s="6">
        <v>0.4</v>
      </c>
      <c r="H73" s="1">
        <v>45</v>
      </c>
      <c r="I73" s="1"/>
      <c r="J73" s="1">
        <v>101</v>
      </c>
      <c r="K73" s="1">
        <f t="shared" si="12"/>
        <v>-1</v>
      </c>
      <c r="L73" s="1">
        <f t="shared" si="13"/>
        <v>100</v>
      </c>
      <c r="M73" s="1"/>
      <c r="N73" s="1">
        <v>250</v>
      </c>
      <c r="O73" s="1">
        <v>250</v>
      </c>
      <c r="P73" s="1">
        <f t="shared" si="14"/>
        <v>20</v>
      </c>
      <c r="Q73" s="17">
        <v>50</v>
      </c>
      <c r="R73" s="5"/>
      <c r="S73" s="1"/>
      <c r="T73" s="1">
        <f t="shared" si="15"/>
        <v>27.5</v>
      </c>
      <c r="U73" s="1">
        <f t="shared" si="16"/>
        <v>25</v>
      </c>
      <c r="V73" s="1">
        <v>46.8</v>
      </c>
      <c r="W73" s="1">
        <v>0</v>
      </c>
      <c r="X73" s="1">
        <v>20</v>
      </c>
      <c r="Y73" s="1">
        <v>0</v>
      </c>
      <c r="Z73" s="1">
        <v>0</v>
      </c>
      <c r="AA73" s="1" t="s">
        <v>62</v>
      </c>
      <c r="AB73" s="1">
        <f t="shared" si="19"/>
        <v>20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32</v>
      </c>
      <c r="C74" s="1">
        <v>222</v>
      </c>
      <c r="D74" s="1">
        <v>48</v>
      </c>
      <c r="E74" s="1">
        <v>76</v>
      </c>
      <c r="F74" s="1">
        <v>159</v>
      </c>
      <c r="G74" s="6">
        <v>0.16</v>
      </c>
      <c r="H74" s="1">
        <v>30</v>
      </c>
      <c r="I74" s="1"/>
      <c r="J74" s="1">
        <v>70</v>
      </c>
      <c r="K74" s="1">
        <f t="shared" si="12"/>
        <v>6</v>
      </c>
      <c r="L74" s="1">
        <f t="shared" si="13"/>
        <v>76</v>
      </c>
      <c r="M74" s="1"/>
      <c r="N74" s="1">
        <v>50</v>
      </c>
      <c r="O74" s="1"/>
      <c r="P74" s="1">
        <f t="shared" si="14"/>
        <v>15.2</v>
      </c>
      <c r="Q74" s="5"/>
      <c r="R74" s="5"/>
      <c r="S74" s="1"/>
      <c r="T74" s="1">
        <f t="shared" si="15"/>
        <v>13.75</v>
      </c>
      <c r="U74" s="1">
        <f t="shared" si="16"/>
        <v>13.75</v>
      </c>
      <c r="V74" s="1">
        <v>13</v>
      </c>
      <c r="W74" s="1">
        <v>0</v>
      </c>
      <c r="X74" s="1">
        <v>18.600000000000001</v>
      </c>
      <c r="Y74" s="1">
        <v>0</v>
      </c>
      <c r="Z74" s="1">
        <v>0</v>
      </c>
      <c r="AA74" s="1" t="s">
        <v>62</v>
      </c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32</v>
      </c>
      <c r="C75" s="1">
        <v>143</v>
      </c>
      <c r="D75" s="1">
        <v>96</v>
      </c>
      <c r="E75" s="1">
        <v>143</v>
      </c>
      <c r="F75" s="1">
        <v>76</v>
      </c>
      <c r="G75" s="6">
        <v>0.36</v>
      </c>
      <c r="H75" s="1" t="e">
        <v>#N/A</v>
      </c>
      <c r="I75" s="1"/>
      <c r="J75" s="1">
        <v>139</v>
      </c>
      <c r="K75" s="1">
        <f t="shared" si="12"/>
        <v>4</v>
      </c>
      <c r="L75" s="1">
        <f t="shared" si="13"/>
        <v>143</v>
      </c>
      <c r="M75" s="1"/>
      <c r="N75" s="1">
        <v>50</v>
      </c>
      <c r="O75" s="1"/>
      <c r="P75" s="1">
        <f t="shared" si="14"/>
        <v>28.6</v>
      </c>
      <c r="Q75" s="5">
        <f t="shared" si="18"/>
        <v>246</v>
      </c>
      <c r="R75" s="5"/>
      <c r="S75" s="1"/>
      <c r="T75" s="1">
        <f t="shared" si="15"/>
        <v>13.006993006993007</v>
      </c>
      <c r="U75" s="1">
        <f t="shared" si="16"/>
        <v>4.405594405594405</v>
      </c>
      <c r="V75" s="1">
        <v>9.6</v>
      </c>
      <c r="W75" s="1">
        <v>0</v>
      </c>
      <c r="X75" s="1">
        <v>0</v>
      </c>
      <c r="Y75" s="1">
        <v>0</v>
      </c>
      <c r="Z75" s="1">
        <v>0</v>
      </c>
      <c r="AA75" s="1" t="s">
        <v>62</v>
      </c>
      <c r="AB75" s="1">
        <f t="shared" si="19"/>
        <v>88.56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32</v>
      </c>
      <c r="C76" s="1">
        <v>327</v>
      </c>
      <c r="D76" s="1">
        <v>192</v>
      </c>
      <c r="E76" s="1">
        <v>126</v>
      </c>
      <c r="F76" s="1">
        <v>377</v>
      </c>
      <c r="G76" s="6">
        <v>0.15</v>
      </c>
      <c r="H76" s="1">
        <v>60</v>
      </c>
      <c r="I76" s="1"/>
      <c r="J76" s="1">
        <v>112</v>
      </c>
      <c r="K76" s="1">
        <f t="shared" si="12"/>
        <v>14</v>
      </c>
      <c r="L76" s="1">
        <f t="shared" si="13"/>
        <v>126</v>
      </c>
      <c r="M76" s="1"/>
      <c r="N76" s="1">
        <v>50</v>
      </c>
      <c r="O76" s="1">
        <v>50</v>
      </c>
      <c r="P76" s="1">
        <f t="shared" si="14"/>
        <v>25.2</v>
      </c>
      <c r="Q76" s="5"/>
      <c r="R76" s="5"/>
      <c r="S76" s="1"/>
      <c r="T76" s="1">
        <f t="shared" si="15"/>
        <v>18.928571428571431</v>
      </c>
      <c r="U76" s="1">
        <f t="shared" si="16"/>
        <v>18.928571428571431</v>
      </c>
      <c r="V76" s="1">
        <v>13.4</v>
      </c>
      <c r="W76" s="1">
        <v>0</v>
      </c>
      <c r="X76" s="1">
        <v>0</v>
      </c>
      <c r="Y76" s="1">
        <v>0</v>
      </c>
      <c r="Z76" s="1">
        <v>0</v>
      </c>
      <c r="AA76" s="1" t="s">
        <v>114</v>
      </c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32</v>
      </c>
      <c r="C77" s="1">
        <v>329</v>
      </c>
      <c r="D77" s="1">
        <v>144</v>
      </c>
      <c r="E77" s="1">
        <v>104</v>
      </c>
      <c r="F77" s="1">
        <v>329</v>
      </c>
      <c r="G77" s="6">
        <v>0.15</v>
      </c>
      <c r="H77" s="1">
        <v>60</v>
      </c>
      <c r="I77" s="1"/>
      <c r="J77" s="1">
        <v>90</v>
      </c>
      <c r="K77" s="1">
        <f t="shared" si="12"/>
        <v>14</v>
      </c>
      <c r="L77" s="1">
        <f t="shared" si="13"/>
        <v>104</v>
      </c>
      <c r="M77" s="1"/>
      <c r="N77" s="1">
        <v>50</v>
      </c>
      <c r="O77" s="1">
        <v>50</v>
      </c>
      <c r="P77" s="1">
        <f t="shared" si="14"/>
        <v>20.8</v>
      </c>
      <c r="Q77" s="5"/>
      <c r="R77" s="5"/>
      <c r="S77" s="1"/>
      <c r="T77" s="1">
        <f t="shared" si="15"/>
        <v>20.625</v>
      </c>
      <c r="U77" s="1">
        <f t="shared" si="16"/>
        <v>20.625</v>
      </c>
      <c r="V77" s="1">
        <v>13.4</v>
      </c>
      <c r="W77" s="1">
        <v>0</v>
      </c>
      <c r="X77" s="1">
        <v>0</v>
      </c>
      <c r="Y77" s="1">
        <v>0</v>
      </c>
      <c r="Z77" s="1">
        <v>0</v>
      </c>
      <c r="AA77" s="1" t="s">
        <v>114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32</v>
      </c>
      <c r="C78" s="1">
        <v>317</v>
      </c>
      <c r="D78" s="1">
        <v>144</v>
      </c>
      <c r="E78" s="1">
        <v>105</v>
      </c>
      <c r="F78" s="1">
        <v>317</v>
      </c>
      <c r="G78" s="6">
        <v>0.15</v>
      </c>
      <c r="H78" s="1">
        <v>60</v>
      </c>
      <c r="I78" s="1"/>
      <c r="J78" s="1">
        <v>91</v>
      </c>
      <c r="K78" s="1">
        <f t="shared" si="12"/>
        <v>14</v>
      </c>
      <c r="L78" s="1">
        <f t="shared" si="13"/>
        <v>105</v>
      </c>
      <c r="M78" s="1"/>
      <c r="N78" s="1">
        <v>50</v>
      </c>
      <c r="O78" s="1">
        <v>50</v>
      </c>
      <c r="P78" s="1">
        <f t="shared" si="14"/>
        <v>21</v>
      </c>
      <c r="Q78" s="5"/>
      <c r="R78" s="5"/>
      <c r="S78" s="1"/>
      <c r="T78" s="1">
        <f t="shared" si="15"/>
        <v>19.857142857142858</v>
      </c>
      <c r="U78" s="1">
        <f t="shared" si="16"/>
        <v>19.857142857142858</v>
      </c>
      <c r="V78" s="1">
        <v>15.8</v>
      </c>
      <c r="W78" s="1">
        <v>0</v>
      </c>
      <c r="X78" s="1">
        <v>0</v>
      </c>
      <c r="Y78" s="1">
        <v>0</v>
      </c>
      <c r="Z78" s="1">
        <v>0</v>
      </c>
      <c r="AA78" s="1" t="s">
        <v>114</v>
      </c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117</v>
      </c>
      <c r="B79" s="1" t="s">
        <v>34</v>
      </c>
      <c r="C79" s="1"/>
      <c r="D79" s="1">
        <v>1.3340000000000001</v>
      </c>
      <c r="E79" s="16">
        <v>1.3340000000000001</v>
      </c>
      <c r="F79" s="1"/>
      <c r="G79" s="6">
        <v>0</v>
      </c>
      <c r="H79" s="1" t="e">
        <v>#N/A</v>
      </c>
      <c r="I79" s="1"/>
      <c r="J79" s="1">
        <v>1</v>
      </c>
      <c r="K79" s="1">
        <f t="shared" si="12"/>
        <v>0.33400000000000007</v>
      </c>
      <c r="L79" s="1">
        <f t="shared" si="13"/>
        <v>1.3340000000000001</v>
      </c>
      <c r="M79" s="1"/>
      <c r="N79" s="1"/>
      <c r="O79" s="1"/>
      <c r="P79" s="1">
        <f t="shared" si="14"/>
        <v>0.26680000000000004</v>
      </c>
      <c r="Q79" s="5"/>
      <c r="R79" s="5"/>
      <c r="S79" s="1"/>
      <c r="T79" s="1">
        <f t="shared" si="15"/>
        <v>0</v>
      </c>
      <c r="U79" s="1">
        <f t="shared" si="16"/>
        <v>0</v>
      </c>
      <c r="V79" s="1">
        <v>0.27439999999999998</v>
      </c>
      <c r="W79" s="1">
        <v>0</v>
      </c>
      <c r="X79" s="1">
        <v>0</v>
      </c>
      <c r="Y79" s="1">
        <v>0</v>
      </c>
      <c r="Z79" s="1">
        <v>0</v>
      </c>
      <c r="AA79" s="11"/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32</v>
      </c>
      <c r="C80" s="1"/>
      <c r="D80" s="1">
        <v>1</v>
      </c>
      <c r="E80" s="16">
        <v>1</v>
      </c>
      <c r="F80" s="1"/>
      <c r="G80" s="6">
        <v>0</v>
      </c>
      <c r="H80" s="1" t="e">
        <v>#N/A</v>
      </c>
      <c r="I80" s="1"/>
      <c r="J80" s="1">
        <v>1</v>
      </c>
      <c r="K80" s="1">
        <f t="shared" si="12"/>
        <v>0</v>
      </c>
      <c r="L80" s="1">
        <f t="shared" si="13"/>
        <v>1</v>
      </c>
      <c r="M80" s="1"/>
      <c r="N80" s="1"/>
      <c r="O80" s="1"/>
      <c r="P80" s="1">
        <f t="shared" si="14"/>
        <v>0.2</v>
      </c>
      <c r="Q80" s="5"/>
      <c r="R80" s="5"/>
      <c r="S80" s="1"/>
      <c r="T80" s="1">
        <f t="shared" si="15"/>
        <v>0</v>
      </c>
      <c r="U80" s="1">
        <f t="shared" si="16"/>
        <v>0</v>
      </c>
      <c r="V80" s="1">
        <v>0.8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119</v>
      </c>
      <c r="B81" s="1" t="s">
        <v>32</v>
      </c>
      <c r="C81" s="1"/>
      <c r="D81" s="1">
        <v>161</v>
      </c>
      <c r="E81" s="16">
        <v>131</v>
      </c>
      <c r="F81" s="1"/>
      <c r="G81" s="6">
        <v>0</v>
      </c>
      <c r="H81" s="1" t="e">
        <v>#N/A</v>
      </c>
      <c r="I81" s="1"/>
      <c r="J81" s="1">
        <v>131</v>
      </c>
      <c r="K81" s="1">
        <f t="shared" si="12"/>
        <v>0</v>
      </c>
      <c r="L81" s="1">
        <f t="shared" si="13"/>
        <v>131</v>
      </c>
      <c r="M81" s="1"/>
      <c r="N81" s="1"/>
      <c r="O81" s="1"/>
      <c r="P81" s="1">
        <f t="shared" si="14"/>
        <v>26.2</v>
      </c>
      <c r="Q81" s="5"/>
      <c r="R81" s="5"/>
      <c r="S81" s="1"/>
      <c r="T81" s="1">
        <f t="shared" si="15"/>
        <v>0</v>
      </c>
      <c r="U81" s="1">
        <f t="shared" si="16"/>
        <v>0</v>
      </c>
      <c r="V81" s="1">
        <v>19.600000000000001</v>
      </c>
      <c r="W81" s="1">
        <v>16.600000000000001</v>
      </c>
      <c r="X81" s="1">
        <v>24.2</v>
      </c>
      <c r="Y81" s="1">
        <v>27.8</v>
      </c>
      <c r="Z81" s="1">
        <v>17</v>
      </c>
      <c r="AA81" s="1"/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1" t="s">
        <v>120</v>
      </c>
      <c r="B82" s="1" t="s">
        <v>34</v>
      </c>
      <c r="C82" s="1"/>
      <c r="D82" s="1">
        <v>162.95400000000001</v>
      </c>
      <c r="E82" s="16">
        <v>137.94399999999999</v>
      </c>
      <c r="F82" s="1"/>
      <c r="G82" s="6">
        <v>0</v>
      </c>
      <c r="H82" s="1" t="e">
        <v>#N/A</v>
      </c>
      <c r="I82" s="1"/>
      <c r="J82" s="1">
        <v>129</v>
      </c>
      <c r="K82" s="1">
        <f t="shared" si="12"/>
        <v>8.9439999999999884</v>
      </c>
      <c r="L82" s="1">
        <f t="shared" si="13"/>
        <v>137.94399999999999</v>
      </c>
      <c r="M82" s="1"/>
      <c r="N82" s="1"/>
      <c r="O82" s="1"/>
      <c r="P82" s="1">
        <f t="shared" si="14"/>
        <v>27.588799999999999</v>
      </c>
      <c r="Q82" s="5"/>
      <c r="R82" s="5"/>
      <c r="S82" s="1"/>
      <c r="T82" s="1">
        <f t="shared" si="15"/>
        <v>0</v>
      </c>
      <c r="U82" s="1">
        <f t="shared" si="16"/>
        <v>0</v>
      </c>
      <c r="V82" s="1">
        <v>21.26</v>
      </c>
      <c r="W82" s="1">
        <v>6.3232000000000026</v>
      </c>
      <c r="X82" s="1">
        <v>11.7</v>
      </c>
      <c r="Y82" s="1">
        <v>26.1236</v>
      </c>
      <c r="Z82" s="1">
        <v>18.2194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</sheetData>
  <autoFilter ref="A3:AB82" xr:uid="{EEC76C08-7425-4FBB-831E-0981488187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2024-05-14T09:52:28Z</dcterms:created>
  <dcterms:modified xsi:type="dcterms:W3CDTF">2024-05-14T10:30:11Z</dcterms:modified>
</cp:coreProperties>
</file>