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8,24 Ост СЫР филиалы\"/>
    </mc:Choice>
  </mc:AlternateContent>
  <xr:revisionPtr revIDLastSave="0" documentId="13_ncr:1_{528A6A99-CBC3-4069-9217-2A8989AEBC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9" i="1" l="1"/>
  <c r="T40" i="1"/>
  <c r="T41" i="1"/>
  <c r="O44" i="1"/>
  <c r="O43" i="1"/>
  <c r="T43" i="1" s="1"/>
  <c r="T44" i="1"/>
  <c r="S44" i="1"/>
  <c r="S43" i="1"/>
  <c r="O7" i="1"/>
  <c r="T7" i="1" s="1"/>
  <c r="O8" i="1"/>
  <c r="T8" i="1" s="1"/>
  <c r="O9" i="1"/>
  <c r="T9" i="1" s="1"/>
  <c r="O10" i="1"/>
  <c r="T10" i="1" s="1"/>
  <c r="O11" i="1"/>
  <c r="P11" i="1" s="1"/>
  <c r="O12" i="1"/>
  <c r="T12" i="1" s="1"/>
  <c r="O13" i="1"/>
  <c r="O14" i="1"/>
  <c r="O16" i="1"/>
  <c r="T16" i="1" s="1"/>
  <c r="O18" i="1"/>
  <c r="T18" i="1" s="1"/>
  <c r="O19" i="1"/>
  <c r="T19" i="1" s="1"/>
  <c r="O21" i="1"/>
  <c r="P21" i="1" s="1"/>
  <c r="O22" i="1"/>
  <c r="T22" i="1" s="1"/>
  <c r="O27" i="1"/>
  <c r="O23" i="1"/>
  <c r="T23" i="1" s="1"/>
  <c r="O24" i="1"/>
  <c r="T24" i="1" s="1"/>
  <c r="O25" i="1"/>
  <c r="T25" i="1" s="1"/>
  <c r="O15" i="1"/>
  <c r="T15" i="1" s="1"/>
  <c r="O26" i="1"/>
  <c r="T26" i="1" s="1"/>
  <c r="O17" i="1"/>
  <c r="O20" i="1"/>
  <c r="T20" i="1" s="1"/>
  <c r="O28" i="1"/>
  <c r="T28" i="1" s="1"/>
  <c r="O29" i="1"/>
  <c r="T29" i="1" s="1"/>
  <c r="O30" i="1"/>
  <c r="P30" i="1" s="1"/>
  <c r="S30" i="1" s="1"/>
  <c r="O31" i="1"/>
  <c r="S31" i="1" s="1"/>
  <c r="O32" i="1"/>
  <c r="P32" i="1" s="1"/>
  <c r="S32" i="1" s="1"/>
  <c r="O33" i="1"/>
  <c r="T33" i="1" s="1"/>
  <c r="O34" i="1"/>
  <c r="S34" i="1" s="1"/>
  <c r="O35" i="1"/>
  <c r="P35" i="1" s="1"/>
  <c r="S35" i="1" s="1"/>
  <c r="O36" i="1"/>
  <c r="P36" i="1" s="1"/>
  <c r="S36" i="1" s="1"/>
  <c r="O37" i="1"/>
  <c r="T37" i="1" s="1"/>
  <c r="O38" i="1"/>
  <c r="O39" i="1"/>
  <c r="S39" i="1" s="1"/>
  <c r="O40" i="1"/>
  <c r="P40" i="1" s="1"/>
  <c r="S40" i="1" s="1"/>
  <c r="O41" i="1"/>
  <c r="P41" i="1" s="1"/>
  <c r="S41" i="1" s="1"/>
  <c r="O6" i="1"/>
  <c r="T6" i="1" s="1"/>
  <c r="AB27" i="1"/>
  <c r="AB15" i="1"/>
  <c r="AB17" i="1"/>
  <c r="AB20" i="1"/>
  <c r="AB29" i="1"/>
  <c r="AB33" i="1"/>
  <c r="AB39" i="1"/>
  <c r="S29" i="1" l="1"/>
  <c r="T35" i="1"/>
  <c r="T31" i="1"/>
  <c r="T11" i="1"/>
  <c r="P37" i="1"/>
  <c r="P38" i="1"/>
  <c r="S38" i="1" s="1"/>
  <c r="P14" i="1"/>
  <c r="S14" i="1" s="1"/>
  <c r="S33" i="1"/>
  <c r="T13" i="1"/>
  <c r="P22" i="1"/>
  <c r="S22" i="1" s="1"/>
  <c r="S25" i="1"/>
  <c r="AB25" i="1"/>
  <c r="AB23" i="1"/>
  <c r="S23" i="1"/>
  <c r="AB19" i="1"/>
  <c r="S19" i="1"/>
  <c r="S13" i="1"/>
  <c r="AB13" i="1"/>
  <c r="AB11" i="1"/>
  <c r="S11" i="1"/>
  <c r="S9" i="1"/>
  <c r="AB9" i="1"/>
  <c r="AB7" i="1"/>
  <c r="S7" i="1"/>
  <c r="S16" i="1"/>
  <c r="AB16" i="1"/>
  <c r="S26" i="1"/>
  <c r="AB26" i="1"/>
  <c r="S21" i="1"/>
  <c r="AB21" i="1"/>
  <c r="S27" i="1"/>
  <c r="S17" i="1"/>
  <c r="S15" i="1"/>
  <c r="T27" i="1"/>
  <c r="T21" i="1"/>
  <c r="T17" i="1"/>
  <c r="S12" i="1"/>
  <c r="S10" i="1"/>
  <c r="S8" i="1"/>
  <c r="P24" i="1"/>
  <c r="P28" i="1"/>
  <c r="AB41" i="1"/>
  <c r="AB35" i="1"/>
  <c r="AB31" i="1"/>
  <c r="S20" i="1"/>
  <c r="T38" i="1"/>
  <c r="T36" i="1"/>
  <c r="T34" i="1"/>
  <c r="T32" i="1"/>
  <c r="T30" i="1"/>
  <c r="T14" i="1"/>
  <c r="AB14" i="1"/>
  <c r="AB40" i="1"/>
  <c r="AB36" i="1"/>
  <c r="AB34" i="1"/>
  <c r="AB32" i="1"/>
  <c r="AB30" i="1"/>
  <c r="AB12" i="1"/>
  <c r="AB8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0" i="1"/>
  <c r="K17" i="1"/>
  <c r="K26" i="1"/>
  <c r="K15" i="1"/>
  <c r="K25" i="1"/>
  <c r="K24" i="1"/>
  <c r="K23" i="1"/>
  <c r="K27" i="1"/>
  <c r="K22" i="1"/>
  <c r="K21" i="1"/>
  <c r="K19" i="1"/>
  <c r="K18" i="1"/>
  <c r="K16" i="1"/>
  <c r="K14" i="1"/>
  <c r="K13" i="1"/>
  <c r="K12" i="1"/>
  <c r="K11" i="1"/>
  <c r="K10" i="1"/>
  <c r="K9" i="1"/>
  <c r="K44" i="1"/>
  <c r="K43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38" i="1" l="1"/>
  <c r="AB22" i="1"/>
  <c r="S37" i="1"/>
  <c r="AB37" i="1"/>
  <c r="P5" i="1"/>
  <c r="S28" i="1"/>
  <c r="AB28" i="1"/>
  <c r="S18" i="1"/>
  <c r="AB18" i="1"/>
  <c r="S6" i="1"/>
  <c r="AB6" i="1"/>
  <c r="AB10" i="1"/>
  <c r="AB24" i="1"/>
  <c r="S24" i="1"/>
  <c r="K5" i="1"/>
  <c r="AB5" i="1" l="1"/>
</calcChain>
</file>

<file path=xl/sharedStrings.xml><?xml version="1.0" encoding="utf-8"?>
<sst xmlns="http://schemas.openxmlformats.org/spreadsheetml/2006/main" count="133" uniqueCount="81">
  <si>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</si>
  <si>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</si>
  <si>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</si>
  <si>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</si>
  <si>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</si>
  <si>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</si>
  <si>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</si>
  <si>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</si>
  <si>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</si>
  <si>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</si>
  <si>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</si>
  <si>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</si>
  <si>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</si>
  <si>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</si>
  <si>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</si>
  <si>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</si>
  <si>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</si>
  <si>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</si>
  <si>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</si>
  <si>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</si>
  <si>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</si>
  <si>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</si>
  <si>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</si>
  <si>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</si>
  <si>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11,08,</t>
  </si>
  <si>
    <t>12,08,</t>
  </si>
  <si>
    <t>29,07,</t>
  </si>
  <si>
    <t>22,07,</t>
  </si>
  <si>
    <t>15,07,</t>
  </si>
  <si>
    <t>08,07,</t>
  </si>
  <si>
    <t>01,07,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</si>
  <si>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</si>
  <si>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</si>
  <si>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</si>
  <si>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</si>
  <si>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</si>
  <si>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22,07 завод не отгрузил 500шт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</si>
  <si>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</si>
  <si>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</si>
  <si>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</si>
  <si>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</si>
  <si>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</si>
  <si>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</si>
  <si>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</si>
  <si>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</si>
  <si>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</si>
  <si>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</si>
  <si>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14,07 и 22,07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</si>
  <si>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</si>
  <si>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</si>
  <si>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22,07 завод не отгрузил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</si>
  <si>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</si>
  <si>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</si>
  <si>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</si>
  <si>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</si>
  <si>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</si>
  <si>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</si>
  <si>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необходимо увеличить продажи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</si>
  <si>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</si>
  <si>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</si>
  <si>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</si>
  <si>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</si>
  <si>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</si>
  <si>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ротация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</si>
  <si>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</si>
  <si>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</si>
  <si>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</si>
  <si>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</si>
  <si>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</si>
  <si>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</si>
  <si>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</si>
  <si>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</si>
  <si>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</si>
  <si>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</si>
  <si>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</si>
  <si>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</si>
  <si>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</si>
  <si>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</si>
  <si>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</si>
  <si>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22,07 завод отгрузил на 220кг меньше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</si>
  <si>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вывел из производства 25,07,24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</si>
</sst>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4.28515625" customWidth="1"/>
    <col min="3" max="6" width="5.85546875" customWidth="1"/>
    <col min="7" max="7" width="5" style="8" customWidth="1"/>
    <col min="8" max="8" width="5" customWidth="1"/>
    <col min="9" max="9" width="9.7109375" customWidth="1"/>
    <col min="10" max="11" width="6.28515625" customWidth="1"/>
    <col min="12" max="13" width="0.85546875" customWidth="1"/>
    <col min="14" max="17" width="6.28515625" customWidth="1"/>
    <col min="18" max="18" width="21.28515625" customWidth="1"/>
    <col min="19" max="20" width="4.85546875" customWidth="1"/>
    <col min="21" max="26" width="6.28515625" customWidth="1"/>
    <col min="27" max="27" width="34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1942.2339999999999</v>
      </c>
      <c r="F5" s="4">
        <f>SUM(F6:F497)</f>
        <v>5957.6630000000005</v>
      </c>
      <c r="G5" s="6"/>
      <c r="H5" s="1"/>
      <c r="I5" s="1"/>
      <c r="J5" s="4">
        <f t="shared" ref="J5:Q5" si="0">SUM(J6:J497)</f>
        <v>2028</v>
      </c>
      <c r="K5" s="4">
        <f t="shared" si="0"/>
        <v>-85.76600000000002</v>
      </c>
      <c r="L5" s="4">
        <f t="shared" si="0"/>
        <v>0</v>
      </c>
      <c r="M5" s="4">
        <f t="shared" si="0"/>
        <v>0</v>
      </c>
      <c r="N5" s="4">
        <f t="shared" si="0"/>
        <v>3510</v>
      </c>
      <c r="O5" s="4">
        <f t="shared" si="0"/>
        <v>388.44679999999994</v>
      </c>
      <c r="P5" s="4">
        <f t="shared" si="0"/>
        <v>1686.7425999999996</v>
      </c>
      <c r="Q5" s="4">
        <f t="shared" si="0"/>
        <v>0</v>
      </c>
      <c r="R5" s="1"/>
      <c r="S5" s="1"/>
      <c r="T5" s="1"/>
      <c r="U5" s="4">
        <f t="shared" ref="U5:Z5" si="1">SUM(U6:U497)</f>
        <v>413.07579999999996</v>
      </c>
      <c r="V5" s="4">
        <f t="shared" si="1"/>
        <v>283.39640000000003</v>
      </c>
      <c r="W5" s="4">
        <f t="shared" si="1"/>
        <v>273.23919999999998</v>
      </c>
      <c r="X5" s="4">
        <f t="shared" si="1"/>
        <v>360.3646</v>
      </c>
      <c r="Y5" s="4">
        <f t="shared" si="1"/>
        <v>303.53199999999998</v>
      </c>
      <c r="Z5" s="4">
        <f t="shared" si="1"/>
        <v>300.93780000000004</v>
      </c>
      <c r="AA5" s="1"/>
      <c r="AB5" s="4">
        <f>SUM(AB6:AB497)</f>
        <v>787.20019999999977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78</v>
      </c>
      <c r="D6" s="1"/>
      <c r="E6" s="1">
        <v>7</v>
      </c>
      <c r="F6" s="1">
        <v>71</v>
      </c>
      <c r="G6" s="6">
        <v>0.14000000000000001</v>
      </c>
      <c r="H6" s="1">
        <v>180</v>
      </c>
      <c r="I6" s="1">
        <v>9988421</v>
      </c>
      <c r="J6" s="1">
        <v>8</v>
      </c>
      <c r="K6" s="1">
        <f t="shared" ref="K6:K41" si="2">E6-J6</f>
        <v>-1</v>
      </c>
      <c r="L6" s="1"/>
      <c r="M6" s="1"/>
      <c r="N6" s="1"/>
      <c r="O6" s="1">
        <f>E6/5</f>
        <v>1.4</v>
      </c>
      <c r="P6" s="5"/>
      <c r="Q6" s="5"/>
      <c r="R6" s="1"/>
      <c r="S6" s="1">
        <f>(F6+N6+P6)/O6</f>
        <v>50.714285714285715</v>
      </c>
      <c r="T6" s="1">
        <f>(F6+N6)/O6</f>
        <v>50.714285714285715</v>
      </c>
      <c r="U6" s="1">
        <v>2.4</v>
      </c>
      <c r="V6" s="1">
        <v>3.6</v>
      </c>
      <c r="W6" s="1">
        <v>3.2</v>
      </c>
      <c r="X6" s="1">
        <v>5.2</v>
      </c>
      <c r="Y6" s="1">
        <v>1.6</v>
      </c>
      <c r="Z6" s="1">
        <v>2.6</v>
      </c>
      <c r="AA6" s="24" t="s">
        <v>57</v>
      </c>
      <c r="AB6" s="1">
        <f t="shared" ref="AB6:AB41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19</v>
      </c>
      <c r="D7" s="1">
        <v>48</v>
      </c>
      <c r="E7" s="1">
        <v>9</v>
      </c>
      <c r="F7" s="1">
        <v>58</v>
      </c>
      <c r="G7" s="6">
        <v>0.18</v>
      </c>
      <c r="H7" s="1">
        <v>270</v>
      </c>
      <c r="I7" s="1">
        <v>9988438</v>
      </c>
      <c r="J7" s="1">
        <v>9</v>
      </c>
      <c r="K7" s="1">
        <f t="shared" si="2"/>
        <v>0</v>
      </c>
      <c r="L7" s="1"/>
      <c r="M7" s="1"/>
      <c r="N7" s="1"/>
      <c r="O7" s="1">
        <f t="shared" ref="O7:O44" si="4">E7/5</f>
        <v>1.8</v>
      </c>
      <c r="P7" s="5"/>
      <c r="Q7" s="5"/>
      <c r="R7" s="1"/>
      <c r="S7" s="1">
        <f t="shared" ref="S7:S41" si="5">(F7+N7+P7)/O7</f>
        <v>32.222222222222221</v>
      </c>
      <c r="T7" s="1">
        <f t="shared" ref="T7:T41" si="6">(F7+N7)/O7</f>
        <v>32.222222222222221</v>
      </c>
      <c r="U7" s="1">
        <v>3.6</v>
      </c>
      <c r="V7" s="1">
        <v>4.2</v>
      </c>
      <c r="W7" s="1">
        <v>1.8</v>
      </c>
      <c r="X7" s="1">
        <v>1.6</v>
      </c>
      <c r="Y7" s="1">
        <v>3.4</v>
      </c>
      <c r="Z7" s="1">
        <v>4.5999999999999996</v>
      </c>
      <c r="AA7" s="24" t="s">
        <v>57</v>
      </c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36</v>
      </c>
      <c r="D8" s="1"/>
      <c r="E8" s="1">
        <v>12</v>
      </c>
      <c r="F8" s="1">
        <v>24</v>
      </c>
      <c r="G8" s="6">
        <v>0.18</v>
      </c>
      <c r="H8" s="1">
        <v>270</v>
      </c>
      <c r="I8" s="1">
        <v>9988445</v>
      </c>
      <c r="J8" s="1">
        <v>10</v>
      </c>
      <c r="K8" s="1">
        <f t="shared" si="2"/>
        <v>2</v>
      </c>
      <c r="L8" s="1"/>
      <c r="M8" s="1"/>
      <c r="N8" s="1">
        <v>25</v>
      </c>
      <c r="O8" s="1">
        <f t="shared" si="4"/>
        <v>2.4</v>
      </c>
      <c r="P8" s="5"/>
      <c r="Q8" s="5"/>
      <c r="R8" s="1"/>
      <c r="S8" s="1">
        <f t="shared" si="5"/>
        <v>20.416666666666668</v>
      </c>
      <c r="T8" s="1">
        <f t="shared" si="6"/>
        <v>20.416666666666668</v>
      </c>
      <c r="U8" s="1">
        <v>3.4</v>
      </c>
      <c r="V8" s="1">
        <v>2.6</v>
      </c>
      <c r="W8" s="1">
        <v>2.2000000000000002</v>
      </c>
      <c r="X8" s="1">
        <v>3</v>
      </c>
      <c r="Y8" s="1">
        <v>3</v>
      </c>
      <c r="Z8" s="1">
        <v>4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72</v>
      </c>
      <c r="D9" s="1"/>
      <c r="E9" s="1">
        <v>10</v>
      </c>
      <c r="F9" s="1">
        <v>62</v>
      </c>
      <c r="G9" s="6">
        <v>0.4</v>
      </c>
      <c r="H9" s="1">
        <v>270</v>
      </c>
      <c r="I9" s="1">
        <v>9988452</v>
      </c>
      <c r="J9" s="1">
        <v>10</v>
      </c>
      <c r="K9" s="1">
        <f t="shared" si="2"/>
        <v>0</v>
      </c>
      <c r="L9" s="1"/>
      <c r="M9" s="1"/>
      <c r="N9" s="1">
        <v>20</v>
      </c>
      <c r="O9" s="1">
        <f t="shared" si="4"/>
        <v>2</v>
      </c>
      <c r="P9" s="5"/>
      <c r="Q9" s="5"/>
      <c r="R9" s="1"/>
      <c r="S9" s="1">
        <f t="shared" si="5"/>
        <v>41</v>
      </c>
      <c r="T9" s="1">
        <f t="shared" si="6"/>
        <v>41</v>
      </c>
      <c r="U9" s="1">
        <v>5.2</v>
      </c>
      <c r="V9" s="1">
        <v>2.6</v>
      </c>
      <c r="W9" s="1">
        <v>6.8</v>
      </c>
      <c r="X9" s="1">
        <v>4.8</v>
      </c>
      <c r="Y9" s="1">
        <v>4.5999999999999996</v>
      </c>
      <c r="Z9" s="1">
        <v>4.8</v>
      </c>
      <c r="AA9" s="24" t="s">
        <v>57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32</v>
      </c>
      <c r="C10" s="1">
        <v>160</v>
      </c>
      <c r="D10" s="1"/>
      <c r="E10" s="1">
        <v>5</v>
      </c>
      <c r="F10" s="1">
        <v>155</v>
      </c>
      <c r="G10" s="6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>
        <f t="shared" si="4"/>
        <v>1</v>
      </c>
      <c r="P10" s="5"/>
      <c r="Q10" s="5"/>
      <c r="R10" s="1"/>
      <c r="S10" s="1">
        <f t="shared" si="5"/>
        <v>155</v>
      </c>
      <c r="T10" s="1">
        <f t="shared" si="6"/>
        <v>155</v>
      </c>
      <c r="U10" s="1">
        <v>2.2000000000000002</v>
      </c>
      <c r="V10" s="1">
        <v>3.2</v>
      </c>
      <c r="W10" s="1">
        <v>2.8</v>
      </c>
      <c r="X10" s="1">
        <v>1.2</v>
      </c>
      <c r="Y10" s="1">
        <v>1</v>
      </c>
      <c r="Z10" s="1">
        <v>1.6</v>
      </c>
      <c r="AA10" s="25" t="s">
        <v>40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32</v>
      </c>
      <c r="C11" s="1">
        <v>32</v>
      </c>
      <c r="D11" s="1"/>
      <c r="E11" s="1">
        <v>26</v>
      </c>
      <c r="F11" s="1">
        <v>4</v>
      </c>
      <c r="G11" s="6">
        <v>0.18</v>
      </c>
      <c r="H11" s="1">
        <v>150</v>
      </c>
      <c r="I11" s="1">
        <v>5034819</v>
      </c>
      <c r="J11" s="1">
        <v>30</v>
      </c>
      <c r="K11" s="1">
        <f t="shared" si="2"/>
        <v>-4</v>
      </c>
      <c r="L11" s="1"/>
      <c r="M11" s="1"/>
      <c r="N11" s="1">
        <v>65</v>
      </c>
      <c r="O11" s="1">
        <f t="shared" si="4"/>
        <v>5.2</v>
      </c>
      <c r="P11" s="5">
        <f t="shared" ref="P11" si="7">18*O11-N11-F11</f>
        <v>24.600000000000009</v>
      </c>
      <c r="Q11" s="5"/>
      <c r="R11" s="1"/>
      <c r="S11" s="1">
        <f t="shared" si="5"/>
        <v>18</v>
      </c>
      <c r="T11" s="1">
        <f t="shared" si="6"/>
        <v>13.269230769230768</v>
      </c>
      <c r="U11" s="1">
        <v>5.8</v>
      </c>
      <c r="V11" s="1">
        <v>1.2</v>
      </c>
      <c r="W11" s="1">
        <v>1</v>
      </c>
      <c r="X11" s="1">
        <v>3</v>
      </c>
      <c r="Y11" s="1">
        <v>1.8</v>
      </c>
      <c r="Z11" s="1">
        <v>1.4</v>
      </c>
      <c r="AA11" s="1"/>
      <c r="AB11" s="1">
        <f t="shared" si="3"/>
        <v>4.4280000000000017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43</v>
      </c>
      <c r="C12" s="1">
        <v>14.66</v>
      </c>
      <c r="D12" s="1"/>
      <c r="E12" s="1"/>
      <c r="F12" s="1">
        <v>14.66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1.016</v>
      </c>
      <c r="Z12" s="1">
        <v>0.99199999999999999</v>
      </c>
      <c r="AA12" s="25" t="s">
        <v>40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44</v>
      </c>
      <c r="B13" s="1" t="s">
        <v>32</v>
      </c>
      <c r="C13" s="1">
        <v>40</v>
      </c>
      <c r="D13" s="1">
        <v>156</v>
      </c>
      <c r="E13" s="1">
        <v>57</v>
      </c>
      <c r="F13" s="1">
        <v>139</v>
      </c>
      <c r="G13" s="6">
        <v>0.1</v>
      </c>
      <c r="H13" s="1">
        <v>90</v>
      </c>
      <c r="I13" s="1">
        <v>8444163</v>
      </c>
      <c r="J13" s="1">
        <v>57</v>
      </c>
      <c r="K13" s="1">
        <f t="shared" si="2"/>
        <v>0</v>
      </c>
      <c r="L13" s="1"/>
      <c r="M13" s="1"/>
      <c r="N13" s="1">
        <v>65</v>
      </c>
      <c r="O13" s="1">
        <f t="shared" si="4"/>
        <v>11.4</v>
      </c>
      <c r="P13" s="5"/>
      <c r="Q13" s="5"/>
      <c r="R13" s="1"/>
      <c r="S13" s="1">
        <f t="shared" si="5"/>
        <v>17.894736842105264</v>
      </c>
      <c r="T13" s="1">
        <f t="shared" si="6"/>
        <v>17.894736842105264</v>
      </c>
      <c r="U13" s="1">
        <v>14.2</v>
      </c>
      <c r="V13" s="1">
        <v>12.398999999999999</v>
      </c>
      <c r="W13" s="1">
        <v>14</v>
      </c>
      <c r="X13" s="1">
        <v>11</v>
      </c>
      <c r="Y13" s="1">
        <v>13.8</v>
      </c>
      <c r="Z13" s="1">
        <v>14.6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45</v>
      </c>
      <c r="B14" s="13" t="s">
        <v>32</v>
      </c>
      <c r="C14" s="13">
        <v>139</v>
      </c>
      <c r="D14" s="13"/>
      <c r="E14" s="13">
        <v>76</v>
      </c>
      <c r="F14" s="14">
        <v>61</v>
      </c>
      <c r="G14" s="6">
        <v>0.18</v>
      </c>
      <c r="H14" s="1">
        <v>150</v>
      </c>
      <c r="I14" s="1">
        <v>5038411</v>
      </c>
      <c r="J14" s="1">
        <v>80</v>
      </c>
      <c r="K14" s="1">
        <f t="shared" si="2"/>
        <v>-4</v>
      </c>
      <c r="L14" s="1"/>
      <c r="M14" s="1"/>
      <c r="N14" s="1">
        <v>80</v>
      </c>
      <c r="O14" s="1">
        <f t="shared" si="4"/>
        <v>15.2</v>
      </c>
      <c r="P14" s="5">
        <f>18*(O14+O15)-N14-N15-F14-F15</f>
        <v>72.599999999999966</v>
      </c>
      <c r="Q14" s="5"/>
      <c r="R14" s="1"/>
      <c r="S14" s="1">
        <f t="shared" si="5"/>
        <v>14.052631578947366</v>
      </c>
      <c r="T14" s="1">
        <f t="shared" si="6"/>
        <v>9.276315789473685</v>
      </c>
      <c r="U14" s="1">
        <v>16.2</v>
      </c>
      <c r="V14" s="1">
        <v>13.6</v>
      </c>
      <c r="W14" s="1">
        <v>8.1999999999999993</v>
      </c>
      <c r="X14" s="1">
        <v>13</v>
      </c>
      <c r="Y14" s="1">
        <v>9</v>
      </c>
      <c r="Z14" s="1">
        <v>9.8000000000000007</v>
      </c>
      <c r="AA14" s="1"/>
      <c r="AB14" s="1">
        <f t="shared" si="3"/>
        <v>13.067999999999993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8" t="s">
        <v>59</v>
      </c>
      <c r="B15" s="19" t="s">
        <v>32</v>
      </c>
      <c r="C15" s="19"/>
      <c r="D15" s="19">
        <v>60</v>
      </c>
      <c r="E15" s="19"/>
      <c r="F15" s="20">
        <v>60</v>
      </c>
      <c r="G15" s="21">
        <v>0</v>
      </c>
      <c r="H15" s="22" t="e">
        <v>#N/A</v>
      </c>
      <c r="I15" s="22" t="s">
        <v>54</v>
      </c>
      <c r="J15" s="22"/>
      <c r="K15" s="22">
        <f>E15-J15</f>
        <v>0</v>
      </c>
      <c r="L15" s="22"/>
      <c r="M15" s="22"/>
      <c r="N15" s="22"/>
      <c r="O15" s="22">
        <f>E15/5</f>
        <v>0</v>
      </c>
      <c r="P15" s="23"/>
      <c r="Q15" s="23"/>
      <c r="R15" s="22"/>
      <c r="S15" s="22" t="e">
        <f t="shared" si="5"/>
        <v>#DIV/0!</v>
      </c>
      <c r="T15" s="22" t="e">
        <f t="shared" si="6"/>
        <v>#DIV/0!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46</v>
      </c>
      <c r="B16" s="16" t="s">
        <v>32</v>
      </c>
      <c r="C16" s="16"/>
      <c r="D16" s="16"/>
      <c r="E16" s="16">
        <v>-2</v>
      </c>
      <c r="F16" s="17"/>
      <c r="G16" s="6">
        <v>0.18</v>
      </c>
      <c r="H16" s="1">
        <v>150</v>
      </c>
      <c r="I16" s="1">
        <v>5038459</v>
      </c>
      <c r="J16" s="1"/>
      <c r="K16" s="1">
        <f t="shared" si="2"/>
        <v>-2</v>
      </c>
      <c r="L16" s="1"/>
      <c r="M16" s="1"/>
      <c r="N16" s="1">
        <v>90</v>
      </c>
      <c r="O16" s="1">
        <f t="shared" si="4"/>
        <v>-0.4</v>
      </c>
      <c r="P16" s="5"/>
      <c r="Q16" s="5"/>
      <c r="R16" s="1"/>
      <c r="S16" s="1">
        <f t="shared" si="5"/>
        <v>-225</v>
      </c>
      <c r="T16" s="1">
        <f t="shared" si="6"/>
        <v>-225</v>
      </c>
      <c r="U16" s="1">
        <v>0</v>
      </c>
      <c r="V16" s="1">
        <v>6.8</v>
      </c>
      <c r="W16" s="1">
        <v>13</v>
      </c>
      <c r="X16" s="1">
        <v>9.1999999999999993</v>
      </c>
      <c r="Y16" s="1">
        <v>12.2</v>
      </c>
      <c r="Z16" s="1">
        <v>10.6</v>
      </c>
      <c r="AA16" s="1" t="s">
        <v>47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8" t="s">
        <v>61</v>
      </c>
      <c r="B17" s="19" t="s">
        <v>32</v>
      </c>
      <c r="C17" s="19"/>
      <c r="D17" s="19">
        <v>144</v>
      </c>
      <c r="E17" s="19"/>
      <c r="F17" s="20">
        <v>144</v>
      </c>
      <c r="G17" s="21">
        <v>0</v>
      </c>
      <c r="H17" s="22" t="e">
        <v>#N/A</v>
      </c>
      <c r="I17" s="22" t="s">
        <v>54</v>
      </c>
      <c r="J17" s="22"/>
      <c r="K17" s="22">
        <f>E17-J17</f>
        <v>0</v>
      </c>
      <c r="L17" s="22"/>
      <c r="M17" s="22"/>
      <c r="N17" s="22"/>
      <c r="O17" s="22">
        <f>E17/5</f>
        <v>0</v>
      </c>
      <c r="P17" s="23"/>
      <c r="Q17" s="23"/>
      <c r="R17" s="22"/>
      <c r="S17" s="22" t="e">
        <f t="shared" si="5"/>
        <v>#DIV/0!</v>
      </c>
      <c r="T17" s="22" t="e">
        <f t="shared" si="6"/>
        <v>#DIV/0!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48</v>
      </c>
      <c r="B18" s="1" t="s">
        <v>32</v>
      </c>
      <c r="C18" s="1">
        <v>6</v>
      </c>
      <c r="D18" s="1">
        <v>120</v>
      </c>
      <c r="E18" s="1">
        <v>6</v>
      </c>
      <c r="F18" s="1">
        <v>120</v>
      </c>
      <c r="G18" s="6">
        <v>0.18</v>
      </c>
      <c r="H18" s="1">
        <v>150</v>
      </c>
      <c r="I18" s="1">
        <v>5038831</v>
      </c>
      <c r="J18" s="1">
        <v>8</v>
      </c>
      <c r="K18" s="1">
        <f t="shared" si="2"/>
        <v>-2</v>
      </c>
      <c r="L18" s="1"/>
      <c r="M18" s="1"/>
      <c r="N18" s="1">
        <v>45</v>
      </c>
      <c r="O18" s="1">
        <f t="shared" si="4"/>
        <v>1.2</v>
      </c>
      <c r="P18" s="5">
        <v>45</v>
      </c>
      <c r="Q18" s="5"/>
      <c r="R18" s="1"/>
      <c r="S18" s="1">
        <f t="shared" si="5"/>
        <v>175</v>
      </c>
      <c r="T18" s="1">
        <f t="shared" si="6"/>
        <v>137.5</v>
      </c>
      <c r="U18" s="1">
        <v>9.6</v>
      </c>
      <c r="V18" s="1">
        <v>8.8000000000000007</v>
      </c>
      <c r="W18" s="1">
        <v>4.2</v>
      </c>
      <c r="X18" s="1">
        <v>1.8</v>
      </c>
      <c r="Y18" s="1">
        <v>0</v>
      </c>
      <c r="Z18" s="1">
        <v>0</v>
      </c>
      <c r="AA18" s="1"/>
      <c r="AB18" s="1">
        <f t="shared" si="3"/>
        <v>8.1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2" t="s">
        <v>49</v>
      </c>
      <c r="B19" s="16" t="s">
        <v>32</v>
      </c>
      <c r="C19" s="16"/>
      <c r="D19" s="16"/>
      <c r="E19" s="16"/>
      <c r="F19" s="17"/>
      <c r="G19" s="6">
        <v>0.18</v>
      </c>
      <c r="H19" s="1">
        <v>120</v>
      </c>
      <c r="I19" s="1">
        <v>5038855</v>
      </c>
      <c r="J19" s="1"/>
      <c r="K19" s="1">
        <f t="shared" si="2"/>
        <v>0</v>
      </c>
      <c r="L19" s="1"/>
      <c r="M19" s="1"/>
      <c r="N19" s="1"/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5.4</v>
      </c>
      <c r="W19" s="1">
        <v>3.4</v>
      </c>
      <c r="X19" s="1">
        <v>1.8</v>
      </c>
      <c r="Y19" s="1">
        <v>0</v>
      </c>
      <c r="Z19" s="1">
        <v>0</v>
      </c>
      <c r="AA19" s="1" t="s">
        <v>50</v>
      </c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8" t="s">
        <v>62</v>
      </c>
      <c r="B20" s="19" t="s">
        <v>32</v>
      </c>
      <c r="C20" s="19">
        <v>48</v>
      </c>
      <c r="D20" s="19">
        <v>60</v>
      </c>
      <c r="E20" s="19">
        <v>22</v>
      </c>
      <c r="F20" s="20">
        <v>86</v>
      </c>
      <c r="G20" s="21">
        <v>0</v>
      </c>
      <c r="H20" s="22">
        <v>120</v>
      </c>
      <c r="I20" s="22" t="s">
        <v>63</v>
      </c>
      <c r="J20" s="22">
        <v>24</v>
      </c>
      <c r="K20" s="22">
        <f>E20-J20</f>
        <v>-2</v>
      </c>
      <c r="L20" s="22"/>
      <c r="M20" s="22"/>
      <c r="N20" s="22"/>
      <c r="O20" s="22">
        <f>E20/5</f>
        <v>4.4000000000000004</v>
      </c>
      <c r="P20" s="23"/>
      <c r="Q20" s="23"/>
      <c r="R20" s="22"/>
      <c r="S20" s="22">
        <f t="shared" si="5"/>
        <v>19.545454545454543</v>
      </c>
      <c r="T20" s="22">
        <f t="shared" si="6"/>
        <v>19.545454545454543</v>
      </c>
      <c r="U20" s="22">
        <v>2.4</v>
      </c>
      <c r="V20" s="22">
        <v>0</v>
      </c>
      <c r="W20" s="22">
        <v>0</v>
      </c>
      <c r="X20" s="22">
        <v>2.8</v>
      </c>
      <c r="Y20" s="22">
        <v>3</v>
      </c>
      <c r="Z20" s="22">
        <v>4.2</v>
      </c>
      <c r="AA20" s="22"/>
      <c r="AB20" s="22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188</v>
      </c>
      <c r="D21" s="1"/>
      <c r="E21" s="1">
        <v>84</v>
      </c>
      <c r="F21" s="1">
        <v>104</v>
      </c>
      <c r="G21" s="6">
        <v>0.18</v>
      </c>
      <c r="H21" s="1">
        <v>150</v>
      </c>
      <c r="I21" s="1">
        <v>5038435</v>
      </c>
      <c r="J21" s="1">
        <v>84.5</v>
      </c>
      <c r="K21" s="1">
        <f t="shared" si="2"/>
        <v>-0.5</v>
      </c>
      <c r="L21" s="1"/>
      <c r="M21" s="1"/>
      <c r="N21" s="1">
        <v>30</v>
      </c>
      <c r="O21" s="1">
        <f t="shared" si="4"/>
        <v>16.8</v>
      </c>
      <c r="P21" s="5">
        <f t="shared" ref="P21:P24" si="8">18*O21-N21-F21</f>
        <v>168.40000000000003</v>
      </c>
      <c r="Q21" s="5"/>
      <c r="R21" s="1"/>
      <c r="S21" s="1">
        <f t="shared" si="5"/>
        <v>18</v>
      </c>
      <c r="T21" s="1">
        <f t="shared" si="6"/>
        <v>7.9761904761904763</v>
      </c>
      <c r="U21" s="1">
        <v>12.8</v>
      </c>
      <c r="V21" s="1">
        <v>12.4</v>
      </c>
      <c r="W21" s="1">
        <v>8.4</v>
      </c>
      <c r="X21" s="1">
        <v>15.2</v>
      </c>
      <c r="Y21" s="1">
        <v>15</v>
      </c>
      <c r="Z21" s="1">
        <v>14.8</v>
      </c>
      <c r="AA21" s="1"/>
      <c r="AB21" s="1">
        <f t="shared" si="3"/>
        <v>30.312000000000005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32</v>
      </c>
      <c r="C22" s="1">
        <v>131</v>
      </c>
      <c r="D22" s="1"/>
      <c r="E22" s="1">
        <v>49</v>
      </c>
      <c r="F22" s="1">
        <v>82</v>
      </c>
      <c r="G22" s="6">
        <v>0.2</v>
      </c>
      <c r="H22" s="1">
        <v>120</v>
      </c>
      <c r="I22" s="1">
        <v>5038398</v>
      </c>
      <c r="J22" s="1">
        <v>51</v>
      </c>
      <c r="K22" s="1">
        <f t="shared" si="2"/>
        <v>-2</v>
      </c>
      <c r="L22" s="1"/>
      <c r="M22" s="1"/>
      <c r="N22" s="1">
        <v>20</v>
      </c>
      <c r="O22" s="1">
        <f t="shared" si="4"/>
        <v>9.8000000000000007</v>
      </c>
      <c r="P22" s="5">
        <f t="shared" si="8"/>
        <v>74.400000000000006</v>
      </c>
      <c r="Q22" s="5"/>
      <c r="R22" s="1"/>
      <c r="S22" s="1">
        <f t="shared" si="5"/>
        <v>18</v>
      </c>
      <c r="T22" s="1">
        <f t="shared" si="6"/>
        <v>10.408163265306122</v>
      </c>
      <c r="U22" s="1">
        <v>8.8000000000000007</v>
      </c>
      <c r="V22" s="1">
        <v>2.4</v>
      </c>
      <c r="W22" s="1">
        <v>1</v>
      </c>
      <c r="X22" s="1">
        <v>8.6</v>
      </c>
      <c r="Y22" s="1">
        <v>4.8</v>
      </c>
      <c r="Z22" s="1">
        <v>4.4000000000000004</v>
      </c>
      <c r="AA22" s="1"/>
      <c r="AB22" s="1">
        <f t="shared" si="3"/>
        <v>14.880000000000003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43</v>
      </c>
      <c r="C23" s="1">
        <v>48.07</v>
      </c>
      <c r="D23" s="1"/>
      <c r="E23" s="1">
        <v>17.5</v>
      </c>
      <c r="F23" s="1">
        <v>30.57</v>
      </c>
      <c r="G23" s="6">
        <v>1</v>
      </c>
      <c r="H23" s="1">
        <v>150</v>
      </c>
      <c r="I23" s="1">
        <v>5038596</v>
      </c>
      <c r="J23" s="1">
        <v>18</v>
      </c>
      <c r="K23" s="1">
        <f t="shared" si="2"/>
        <v>-0.5</v>
      </c>
      <c r="L23" s="1"/>
      <c r="M23" s="1"/>
      <c r="N23" s="1">
        <v>60</v>
      </c>
      <c r="O23" s="1">
        <f t="shared" si="4"/>
        <v>3.5</v>
      </c>
      <c r="P23" s="5"/>
      <c r="Q23" s="5"/>
      <c r="R23" s="1"/>
      <c r="S23" s="1">
        <f t="shared" si="5"/>
        <v>25.877142857142854</v>
      </c>
      <c r="T23" s="1">
        <f t="shared" si="6"/>
        <v>25.877142857142854</v>
      </c>
      <c r="U23" s="1">
        <v>6.23</v>
      </c>
      <c r="V23" s="1">
        <v>3.39</v>
      </c>
      <c r="W23" s="1">
        <v>3.7</v>
      </c>
      <c r="X23" s="1">
        <v>4.6840000000000002</v>
      </c>
      <c r="Y23" s="1">
        <v>7.3620000000000001</v>
      </c>
      <c r="Z23" s="1">
        <v>6.702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43</v>
      </c>
      <c r="C24" s="1">
        <v>116.24</v>
      </c>
      <c r="D24" s="1"/>
      <c r="E24" s="1">
        <v>38.090000000000003</v>
      </c>
      <c r="F24" s="1">
        <v>78.150000000000006</v>
      </c>
      <c r="G24" s="6">
        <v>1</v>
      </c>
      <c r="H24" s="1">
        <v>120</v>
      </c>
      <c r="I24" s="1">
        <v>5038558</v>
      </c>
      <c r="J24" s="1">
        <v>39.5</v>
      </c>
      <c r="K24" s="1">
        <f t="shared" si="2"/>
        <v>-1.4099999999999966</v>
      </c>
      <c r="L24" s="1"/>
      <c r="M24" s="1"/>
      <c r="N24" s="1"/>
      <c r="O24" s="1">
        <f t="shared" si="4"/>
        <v>7.6180000000000003</v>
      </c>
      <c r="P24" s="5">
        <f t="shared" si="8"/>
        <v>58.97399999999999</v>
      </c>
      <c r="Q24" s="5"/>
      <c r="R24" s="1"/>
      <c r="S24" s="1">
        <f t="shared" si="5"/>
        <v>18</v>
      </c>
      <c r="T24" s="1">
        <f t="shared" si="6"/>
        <v>10.25859805723287</v>
      </c>
      <c r="U24" s="1">
        <v>5.202</v>
      </c>
      <c r="V24" s="1">
        <v>6.9441999999999986</v>
      </c>
      <c r="W24" s="1">
        <v>6.3659999999999997</v>
      </c>
      <c r="X24" s="1">
        <v>5.93</v>
      </c>
      <c r="Y24" s="1">
        <v>6.016</v>
      </c>
      <c r="Z24" s="1">
        <v>5.2359999999999998</v>
      </c>
      <c r="AA24" s="1"/>
      <c r="AB24" s="1">
        <f t="shared" si="3"/>
        <v>58.97399999999999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" t="s">
        <v>58</v>
      </c>
      <c r="B25" s="1" t="s">
        <v>43</v>
      </c>
      <c r="C25" s="1">
        <v>334.274</v>
      </c>
      <c r="D25" s="1"/>
      <c r="E25" s="1">
        <v>11.69</v>
      </c>
      <c r="F25" s="1">
        <v>295.44799999999998</v>
      </c>
      <c r="G25" s="6">
        <v>1</v>
      </c>
      <c r="H25" s="1">
        <v>180</v>
      </c>
      <c r="I25" s="1">
        <v>5038619</v>
      </c>
      <c r="J25" s="1">
        <v>14</v>
      </c>
      <c r="K25" s="1">
        <f t="shared" si="2"/>
        <v>-2.3100000000000005</v>
      </c>
      <c r="L25" s="1"/>
      <c r="M25" s="1"/>
      <c r="N25" s="1"/>
      <c r="O25" s="1">
        <f t="shared" si="4"/>
        <v>2.3380000000000001</v>
      </c>
      <c r="P25" s="5"/>
      <c r="Q25" s="5"/>
      <c r="R25" s="1"/>
      <c r="S25" s="1">
        <f t="shared" si="5"/>
        <v>126.36783575705731</v>
      </c>
      <c r="T25" s="1">
        <f t="shared" si="6"/>
        <v>126.36783575705731</v>
      </c>
      <c r="U25" s="1">
        <v>3.4232</v>
      </c>
      <c r="V25" s="1">
        <v>0.92400000000000004</v>
      </c>
      <c r="W25" s="1">
        <v>0.91600000000000004</v>
      </c>
      <c r="X25" s="1">
        <v>1.6108</v>
      </c>
      <c r="Y25" s="1">
        <v>0</v>
      </c>
      <c r="Z25" s="1">
        <v>0</v>
      </c>
      <c r="AA25" s="25" t="s">
        <v>40</v>
      </c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2" t="s">
        <v>60</v>
      </c>
      <c r="B26" s="13" t="s">
        <v>43</v>
      </c>
      <c r="C26" s="13">
        <v>185.08799999999999</v>
      </c>
      <c r="D26" s="13"/>
      <c r="E26" s="13">
        <v>2.4300000000000002</v>
      </c>
      <c r="F26" s="14">
        <v>182.65799999999999</v>
      </c>
      <c r="G26" s="6">
        <v>1</v>
      </c>
      <c r="H26" s="1">
        <v>150</v>
      </c>
      <c r="I26" s="1">
        <v>5038572</v>
      </c>
      <c r="J26" s="1">
        <v>6</v>
      </c>
      <c r="K26" s="1">
        <f t="shared" si="2"/>
        <v>-3.57</v>
      </c>
      <c r="L26" s="1"/>
      <c r="M26" s="1"/>
      <c r="N26" s="1"/>
      <c r="O26" s="1">
        <f t="shared" si="4"/>
        <v>0.48600000000000004</v>
      </c>
      <c r="P26" s="5"/>
      <c r="Q26" s="5"/>
      <c r="R26" s="1"/>
      <c r="S26" s="1">
        <f t="shared" si="5"/>
        <v>375.83950617283944</v>
      </c>
      <c r="T26" s="1">
        <f t="shared" si="6"/>
        <v>375.83950617283944</v>
      </c>
      <c r="U26" s="1">
        <v>0</v>
      </c>
      <c r="V26" s="1">
        <v>0</v>
      </c>
      <c r="W26" s="1">
        <v>0</v>
      </c>
      <c r="X26" s="1">
        <v>0.5</v>
      </c>
      <c r="Y26" s="1">
        <v>0.54800000000000004</v>
      </c>
      <c r="Z26" s="1">
        <v>0.93900000000000006</v>
      </c>
      <c r="AA26" s="25" t="s">
        <v>40</v>
      </c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8" t="s">
        <v>53</v>
      </c>
      <c r="B27" s="19" t="s">
        <v>43</v>
      </c>
      <c r="C27" s="19">
        <v>69.751000000000005</v>
      </c>
      <c r="D27" s="19"/>
      <c r="E27" s="19">
        <v>13.000999999999999</v>
      </c>
      <c r="F27" s="20">
        <v>56.75</v>
      </c>
      <c r="G27" s="21">
        <v>0</v>
      </c>
      <c r="H27" s="22" t="e">
        <v>#N/A</v>
      </c>
      <c r="I27" s="22" t="s">
        <v>54</v>
      </c>
      <c r="J27" s="22">
        <v>14.5</v>
      </c>
      <c r="K27" s="22">
        <f>E27-J27</f>
        <v>-1.4990000000000006</v>
      </c>
      <c r="L27" s="22"/>
      <c r="M27" s="22"/>
      <c r="N27" s="22"/>
      <c r="O27" s="22">
        <f>E27/5</f>
        <v>2.6002000000000001</v>
      </c>
      <c r="P27" s="23"/>
      <c r="Q27" s="23"/>
      <c r="R27" s="22"/>
      <c r="S27" s="22">
        <f t="shared" si="5"/>
        <v>21.825244211983694</v>
      </c>
      <c r="T27" s="22">
        <f t="shared" si="6"/>
        <v>21.825244211983694</v>
      </c>
      <c r="U27" s="22">
        <v>2.61</v>
      </c>
      <c r="V27" s="22">
        <v>1.7938000000000001</v>
      </c>
      <c r="W27" s="22">
        <v>0.46200000000000002</v>
      </c>
      <c r="X27" s="22">
        <v>1.486</v>
      </c>
      <c r="Y27" s="22">
        <v>0.55400000000000005</v>
      </c>
      <c r="Z27" s="22">
        <v>0.55000000000000004</v>
      </c>
      <c r="AA27" s="25" t="s">
        <v>40</v>
      </c>
      <c r="AB27" s="22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64</v>
      </c>
      <c r="B28" s="1" t="s">
        <v>43</v>
      </c>
      <c r="C28" s="1">
        <v>110.352</v>
      </c>
      <c r="D28" s="1"/>
      <c r="E28" s="1">
        <v>44.814999999999998</v>
      </c>
      <c r="F28" s="1">
        <v>65.537000000000006</v>
      </c>
      <c r="G28" s="6">
        <v>1</v>
      </c>
      <c r="H28" s="1">
        <v>120</v>
      </c>
      <c r="I28" s="1">
        <v>6159901</v>
      </c>
      <c r="J28" s="1">
        <v>41</v>
      </c>
      <c r="K28" s="1">
        <f t="shared" si="2"/>
        <v>3.8149999999999977</v>
      </c>
      <c r="L28" s="1"/>
      <c r="M28" s="1"/>
      <c r="N28" s="1"/>
      <c r="O28" s="1">
        <f t="shared" si="4"/>
        <v>8.9629999999999992</v>
      </c>
      <c r="P28" s="5">
        <f t="shared" ref="P28" si="9">18*O28-N28-F28</f>
        <v>95.796999999999969</v>
      </c>
      <c r="Q28" s="5"/>
      <c r="R28" s="1"/>
      <c r="S28" s="1">
        <f t="shared" si="5"/>
        <v>18</v>
      </c>
      <c r="T28" s="1">
        <f t="shared" si="6"/>
        <v>7.3119491241771746</v>
      </c>
      <c r="U28" s="1">
        <v>0.58760000000000001</v>
      </c>
      <c r="V28" s="1">
        <v>4.4042000000000003</v>
      </c>
      <c r="W28" s="1">
        <v>5.1997999999999998</v>
      </c>
      <c r="X28" s="1">
        <v>6.3179999999999996</v>
      </c>
      <c r="Y28" s="1">
        <v>5.5888</v>
      </c>
      <c r="Z28" s="1">
        <v>6.5049999999999999</v>
      </c>
      <c r="AA28" s="1"/>
      <c r="AB28" s="1">
        <f t="shared" si="3"/>
        <v>95.796999999999969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2" t="s">
        <v>65</v>
      </c>
      <c r="B29" s="22" t="s">
        <v>43</v>
      </c>
      <c r="C29" s="22">
        <v>441.85700000000003</v>
      </c>
      <c r="D29" s="22"/>
      <c r="E29" s="22">
        <v>5.5759999999999996</v>
      </c>
      <c r="F29" s="22">
        <v>436.28100000000001</v>
      </c>
      <c r="G29" s="21">
        <v>0</v>
      </c>
      <c r="H29" s="22">
        <v>120</v>
      </c>
      <c r="I29" s="22" t="s">
        <v>66</v>
      </c>
      <c r="J29" s="22">
        <v>7</v>
      </c>
      <c r="K29" s="22">
        <f t="shared" si="2"/>
        <v>-1.4240000000000004</v>
      </c>
      <c r="L29" s="22"/>
      <c r="M29" s="22"/>
      <c r="N29" s="22"/>
      <c r="O29" s="22">
        <f t="shared" si="4"/>
        <v>1.1152</v>
      </c>
      <c r="P29" s="23"/>
      <c r="Q29" s="23"/>
      <c r="R29" s="22"/>
      <c r="S29" s="22">
        <f t="shared" si="5"/>
        <v>391.21323529411768</v>
      </c>
      <c r="T29" s="22">
        <f t="shared" si="6"/>
        <v>391.21323529411768</v>
      </c>
      <c r="U29" s="22">
        <v>3.1070000000000002</v>
      </c>
      <c r="V29" s="22">
        <v>1.1581999999999999</v>
      </c>
      <c r="W29" s="22">
        <v>1.2052</v>
      </c>
      <c r="X29" s="22">
        <v>0.5696</v>
      </c>
      <c r="Y29" s="22">
        <v>0.54859999999999998</v>
      </c>
      <c r="Z29" s="22">
        <v>1.0711999999999999</v>
      </c>
      <c r="AA29" s="26" t="s">
        <v>80</v>
      </c>
      <c r="AB29" s="22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67</v>
      </c>
      <c r="B30" s="1" t="s">
        <v>32</v>
      </c>
      <c r="C30" s="1">
        <v>66</v>
      </c>
      <c r="D30" s="1">
        <v>225</v>
      </c>
      <c r="E30" s="1">
        <v>73</v>
      </c>
      <c r="F30" s="1">
        <v>218</v>
      </c>
      <c r="G30" s="6">
        <v>0.1</v>
      </c>
      <c r="H30" s="1">
        <v>60</v>
      </c>
      <c r="I30" s="1">
        <v>8444170</v>
      </c>
      <c r="J30" s="1">
        <v>74</v>
      </c>
      <c r="K30" s="1">
        <f t="shared" si="2"/>
        <v>-1</v>
      </c>
      <c r="L30" s="1"/>
      <c r="M30" s="1"/>
      <c r="N30" s="1">
        <v>20</v>
      </c>
      <c r="O30" s="1">
        <f t="shared" si="4"/>
        <v>14.6</v>
      </c>
      <c r="P30" s="5">
        <f t="shared" ref="P30:P37" si="10">18*O30-N30-F30</f>
        <v>24.800000000000011</v>
      </c>
      <c r="Q30" s="5"/>
      <c r="R30" s="1"/>
      <c r="S30" s="1">
        <f t="shared" si="5"/>
        <v>18</v>
      </c>
      <c r="T30" s="1">
        <f t="shared" si="6"/>
        <v>16.301369863013701</v>
      </c>
      <c r="U30" s="1">
        <v>18</v>
      </c>
      <c r="V30" s="1">
        <v>18.600000000000001</v>
      </c>
      <c r="W30" s="1">
        <v>12</v>
      </c>
      <c r="X30" s="1">
        <v>6.6</v>
      </c>
      <c r="Y30" s="1">
        <v>14</v>
      </c>
      <c r="Z30" s="1">
        <v>22</v>
      </c>
      <c r="AA30" s="1"/>
      <c r="AB30" s="1">
        <f t="shared" si="3"/>
        <v>2.4800000000000013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68</v>
      </c>
      <c r="B31" s="1" t="s">
        <v>32</v>
      </c>
      <c r="C31" s="1">
        <v>102</v>
      </c>
      <c r="D31" s="1"/>
      <c r="E31" s="1">
        <v>16</v>
      </c>
      <c r="F31" s="1">
        <v>86</v>
      </c>
      <c r="G31" s="6">
        <v>0.14000000000000001</v>
      </c>
      <c r="H31" s="1">
        <v>180</v>
      </c>
      <c r="I31" s="1">
        <v>9988391</v>
      </c>
      <c r="J31" s="1">
        <v>17</v>
      </c>
      <c r="K31" s="1">
        <f t="shared" si="2"/>
        <v>-1</v>
      </c>
      <c r="L31" s="1"/>
      <c r="M31" s="1"/>
      <c r="N31" s="1">
        <v>20</v>
      </c>
      <c r="O31" s="1">
        <f t="shared" si="4"/>
        <v>3.2</v>
      </c>
      <c r="P31" s="5"/>
      <c r="Q31" s="5"/>
      <c r="R31" s="1"/>
      <c r="S31" s="1">
        <f t="shared" si="5"/>
        <v>33.125</v>
      </c>
      <c r="T31" s="1">
        <f t="shared" si="6"/>
        <v>33.125</v>
      </c>
      <c r="U31" s="1">
        <v>6.6</v>
      </c>
      <c r="V31" s="1">
        <v>3.6</v>
      </c>
      <c r="W31" s="1">
        <v>5.6</v>
      </c>
      <c r="X31" s="1">
        <v>7.2</v>
      </c>
      <c r="Y31" s="1">
        <v>2.6</v>
      </c>
      <c r="Z31" s="1">
        <v>5.2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69</v>
      </c>
      <c r="B32" s="1" t="s">
        <v>32</v>
      </c>
      <c r="C32" s="1">
        <v>91</v>
      </c>
      <c r="D32" s="1"/>
      <c r="E32" s="1">
        <v>28</v>
      </c>
      <c r="F32" s="1">
        <v>63</v>
      </c>
      <c r="G32" s="6">
        <v>0.18</v>
      </c>
      <c r="H32" s="1">
        <v>270</v>
      </c>
      <c r="I32" s="1">
        <v>9988681</v>
      </c>
      <c r="J32" s="1">
        <v>28</v>
      </c>
      <c r="K32" s="1">
        <f t="shared" si="2"/>
        <v>0</v>
      </c>
      <c r="L32" s="1"/>
      <c r="M32" s="1"/>
      <c r="N32" s="1"/>
      <c r="O32" s="1">
        <f t="shared" si="4"/>
        <v>5.6</v>
      </c>
      <c r="P32" s="5">
        <f t="shared" si="10"/>
        <v>37.799999999999997</v>
      </c>
      <c r="Q32" s="5"/>
      <c r="R32" s="1"/>
      <c r="S32" s="1">
        <f t="shared" si="5"/>
        <v>18</v>
      </c>
      <c r="T32" s="1">
        <f t="shared" si="6"/>
        <v>11.25</v>
      </c>
      <c r="U32" s="1">
        <v>3</v>
      </c>
      <c r="V32" s="1">
        <v>3.2</v>
      </c>
      <c r="W32" s="1">
        <v>8.4</v>
      </c>
      <c r="X32" s="1">
        <v>5.4</v>
      </c>
      <c r="Y32" s="1">
        <v>3</v>
      </c>
      <c r="Z32" s="1">
        <v>7.8</v>
      </c>
      <c r="AA32" s="1"/>
      <c r="AB32" s="1">
        <f t="shared" si="3"/>
        <v>6.8039999999999994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70</v>
      </c>
      <c r="B33" s="1" t="s">
        <v>43</v>
      </c>
      <c r="C33" s="1">
        <v>223.90100000000001</v>
      </c>
      <c r="D33" s="1"/>
      <c r="E33" s="1">
        <v>6.86</v>
      </c>
      <c r="F33" s="1">
        <v>217.041</v>
      </c>
      <c r="G33" s="6">
        <v>1</v>
      </c>
      <c r="H33" s="1">
        <v>120</v>
      </c>
      <c r="I33" s="1">
        <v>8785228</v>
      </c>
      <c r="J33" s="1">
        <v>7</v>
      </c>
      <c r="K33" s="1">
        <f t="shared" si="2"/>
        <v>-0.13999999999999968</v>
      </c>
      <c r="L33" s="1"/>
      <c r="M33" s="1"/>
      <c r="N33" s="1"/>
      <c r="O33" s="1">
        <f t="shared" si="4"/>
        <v>1.3720000000000001</v>
      </c>
      <c r="P33" s="5"/>
      <c r="Q33" s="5"/>
      <c r="R33" s="1"/>
      <c r="S33" s="1">
        <f t="shared" si="5"/>
        <v>158.19314868804662</v>
      </c>
      <c r="T33" s="1">
        <f t="shared" si="6"/>
        <v>158.19314868804662</v>
      </c>
      <c r="U33" s="1">
        <v>3.3359999999999999</v>
      </c>
      <c r="V33" s="1">
        <v>0.66200000000000003</v>
      </c>
      <c r="W33" s="1">
        <v>0</v>
      </c>
      <c r="X33" s="1">
        <v>1.9019999999999999</v>
      </c>
      <c r="Y33" s="1">
        <v>1.899</v>
      </c>
      <c r="Z33" s="1">
        <v>0.58799999999999997</v>
      </c>
      <c r="AA33" s="25" t="s">
        <v>40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71</v>
      </c>
      <c r="B34" s="1" t="s">
        <v>43</v>
      </c>
      <c r="C34" s="1">
        <v>190.68199999999999</v>
      </c>
      <c r="D34" s="1"/>
      <c r="E34" s="1">
        <v>33.896000000000001</v>
      </c>
      <c r="F34" s="1">
        <v>156.786</v>
      </c>
      <c r="G34" s="6">
        <v>1</v>
      </c>
      <c r="H34" s="1">
        <v>120</v>
      </c>
      <c r="I34" s="1">
        <v>8785198</v>
      </c>
      <c r="J34" s="1">
        <v>34.5</v>
      </c>
      <c r="K34" s="1">
        <f t="shared" si="2"/>
        <v>-0.6039999999999992</v>
      </c>
      <c r="L34" s="1"/>
      <c r="M34" s="1"/>
      <c r="N34" s="1"/>
      <c r="O34" s="1">
        <f t="shared" si="4"/>
        <v>6.7792000000000003</v>
      </c>
      <c r="P34" s="5"/>
      <c r="Q34" s="5"/>
      <c r="R34" s="1"/>
      <c r="S34" s="1">
        <f t="shared" si="5"/>
        <v>23.127507670521595</v>
      </c>
      <c r="T34" s="1">
        <f t="shared" si="6"/>
        <v>23.127507670521595</v>
      </c>
      <c r="U34" s="1">
        <v>7.9196</v>
      </c>
      <c r="V34" s="1">
        <v>3.7164000000000001</v>
      </c>
      <c r="W34" s="1">
        <v>5.6595999999999993</v>
      </c>
      <c r="X34" s="1">
        <v>4.3975999999999997</v>
      </c>
      <c r="Y34" s="1">
        <v>4.9767999999999999</v>
      </c>
      <c r="Z34" s="1">
        <v>4.9055999999999997</v>
      </c>
      <c r="AA34" s="24" t="s">
        <v>57</v>
      </c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72</v>
      </c>
      <c r="B35" s="1" t="s">
        <v>32</v>
      </c>
      <c r="C35" s="1">
        <v>385</v>
      </c>
      <c r="D35" s="1"/>
      <c r="E35" s="1">
        <v>150</v>
      </c>
      <c r="F35" s="1">
        <v>235</v>
      </c>
      <c r="G35" s="6">
        <v>0.1</v>
      </c>
      <c r="H35" s="1">
        <v>60</v>
      </c>
      <c r="I35" s="1">
        <v>8444187</v>
      </c>
      <c r="J35" s="1">
        <v>150</v>
      </c>
      <c r="K35" s="1">
        <f t="shared" si="2"/>
        <v>0</v>
      </c>
      <c r="L35" s="1"/>
      <c r="M35" s="1"/>
      <c r="N35" s="1">
        <v>20</v>
      </c>
      <c r="O35" s="1">
        <f t="shared" si="4"/>
        <v>30</v>
      </c>
      <c r="P35" s="5">
        <f t="shared" si="10"/>
        <v>285</v>
      </c>
      <c r="Q35" s="5"/>
      <c r="R35" s="1"/>
      <c r="S35" s="1">
        <f t="shared" si="5"/>
        <v>18</v>
      </c>
      <c r="T35" s="1">
        <f t="shared" si="6"/>
        <v>8.5</v>
      </c>
      <c r="U35" s="1">
        <v>23.8</v>
      </c>
      <c r="V35" s="1">
        <v>19.399999999999999</v>
      </c>
      <c r="W35" s="1">
        <v>21.6</v>
      </c>
      <c r="X35" s="1">
        <v>27.2</v>
      </c>
      <c r="Y35" s="1">
        <v>23.6</v>
      </c>
      <c r="Z35" s="1">
        <v>25.4</v>
      </c>
      <c r="AA35" s="1"/>
      <c r="AB35" s="1">
        <f t="shared" si="3"/>
        <v>28.5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73</v>
      </c>
      <c r="B36" s="1" t="s">
        <v>32</v>
      </c>
      <c r="C36" s="1">
        <v>332</v>
      </c>
      <c r="D36" s="1"/>
      <c r="E36" s="1">
        <v>123</v>
      </c>
      <c r="F36" s="1">
        <v>209</v>
      </c>
      <c r="G36" s="6">
        <v>0.1</v>
      </c>
      <c r="H36" s="1">
        <v>90</v>
      </c>
      <c r="I36" s="1">
        <v>8444194</v>
      </c>
      <c r="J36" s="1">
        <v>123</v>
      </c>
      <c r="K36" s="1">
        <f t="shared" si="2"/>
        <v>0</v>
      </c>
      <c r="L36" s="1"/>
      <c r="M36" s="1"/>
      <c r="N36" s="1"/>
      <c r="O36" s="1">
        <f t="shared" si="4"/>
        <v>24.6</v>
      </c>
      <c r="P36" s="5">
        <f t="shared" si="10"/>
        <v>233.8</v>
      </c>
      <c r="Q36" s="5"/>
      <c r="R36" s="1"/>
      <c r="S36" s="1">
        <f t="shared" si="5"/>
        <v>18</v>
      </c>
      <c r="T36" s="1">
        <f t="shared" si="6"/>
        <v>8.4959349593495936</v>
      </c>
      <c r="U36" s="1">
        <v>17.2</v>
      </c>
      <c r="V36" s="1">
        <v>18.399999999999999</v>
      </c>
      <c r="W36" s="1">
        <v>15.2</v>
      </c>
      <c r="X36" s="1">
        <v>24.4</v>
      </c>
      <c r="Y36" s="1">
        <v>21</v>
      </c>
      <c r="Z36" s="1">
        <v>15.2</v>
      </c>
      <c r="AA36" s="1"/>
      <c r="AB36" s="1">
        <f t="shared" si="3"/>
        <v>23.380000000000003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1" t="s">
        <v>74</v>
      </c>
      <c r="B37" s="1" t="s">
        <v>32</v>
      </c>
      <c r="C37" s="1">
        <v>219</v>
      </c>
      <c r="D37" s="1"/>
      <c r="E37" s="1">
        <v>53</v>
      </c>
      <c r="F37" s="1">
        <v>166</v>
      </c>
      <c r="G37" s="6">
        <v>0.2</v>
      </c>
      <c r="H37" s="1">
        <v>120</v>
      </c>
      <c r="I37" s="1">
        <v>783798</v>
      </c>
      <c r="J37" s="1">
        <v>53</v>
      </c>
      <c r="K37" s="1">
        <f t="shared" si="2"/>
        <v>0</v>
      </c>
      <c r="L37" s="1"/>
      <c r="M37" s="1"/>
      <c r="N37" s="1"/>
      <c r="O37" s="1">
        <f t="shared" si="4"/>
        <v>10.6</v>
      </c>
      <c r="P37" s="5">
        <f t="shared" si="10"/>
        <v>24.799999999999983</v>
      </c>
      <c r="Q37" s="5"/>
      <c r="R37" s="1"/>
      <c r="S37" s="1">
        <f t="shared" si="5"/>
        <v>18</v>
      </c>
      <c r="T37" s="1">
        <f t="shared" si="6"/>
        <v>15.660377358490567</v>
      </c>
      <c r="U37" s="1">
        <v>5.6</v>
      </c>
      <c r="V37" s="1">
        <v>9</v>
      </c>
      <c r="W37" s="1">
        <v>5.6</v>
      </c>
      <c r="X37" s="1">
        <v>12.2</v>
      </c>
      <c r="Y37" s="1">
        <v>6.4</v>
      </c>
      <c r="Z37" s="1">
        <v>10</v>
      </c>
      <c r="AA37" s="1"/>
      <c r="AB37" s="1">
        <f t="shared" si="3"/>
        <v>4.9599999999999973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75</v>
      </c>
      <c r="B38" s="13" t="s">
        <v>43</v>
      </c>
      <c r="C38" s="13">
        <v>320.82799999999997</v>
      </c>
      <c r="D38" s="13"/>
      <c r="E38" s="13"/>
      <c r="F38" s="14"/>
      <c r="G38" s="6">
        <v>1</v>
      </c>
      <c r="H38" s="1">
        <v>120</v>
      </c>
      <c r="I38" s="1">
        <v>783811</v>
      </c>
      <c r="J38" s="1">
        <v>14</v>
      </c>
      <c r="K38" s="1">
        <f t="shared" si="2"/>
        <v>-14</v>
      </c>
      <c r="L38" s="1"/>
      <c r="M38" s="1"/>
      <c r="N38" s="1"/>
      <c r="O38" s="1">
        <f t="shared" si="4"/>
        <v>0</v>
      </c>
      <c r="P38" s="5">
        <f>18*(O38+O39)-N38-N39-F38-F39</f>
        <v>413.19199999999989</v>
      </c>
      <c r="Q38" s="5"/>
      <c r="R38" s="1"/>
      <c r="S38" s="1" t="e">
        <f t="shared" si="5"/>
        <v>#DIV/0!</v>
      </c>
      <c r="T38" s="1" t="e">
        <f t="shared" si="6"/>
        <v>#DIV/0!</v>
      </c>
      <c r="U38" s="1">
        <v>0.90280000000000005</v>
      </c>
      <c r="V38" s="1">
        <v>2.6728000000000001</v>
      </c>
      <c r="W38" s="1">
        <v>1.3580000000000001</v>
      </c>
      <c r="X38" s="1">
        <v>23.760400000000001</v>
      </c>
      <c r="Y38" s="1">
        <v>2.2995999999999999</v>
      </c>
      <c r="Z38" s="1">
        <v>0</v>
      </c>
      <c r="AA38" s="1"/>
      <c r="AB38" s="1">
        <f t="shared" si="3"/>
        <v>413.19199999999989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8" t="s">
        <v>76</v>
      </c>
      <c r="B39" s="19" t="s">
        <v>43</v>
      </c>
      <c r="C39" s="19"/>
      <c r="D39" s="19">
        <v>316.55200000000002</v>
      </c>
      <c r="E39" s="19">
        <v>158.63999999999999</v>
      </c>
      <c r="F39" s="20">
        <v>157.91200000000001</v>
      </c>
      <c r="G39" s="21">
        <v>0</v>
      </c>
      <c r="H39" s="22" t="e">
        <v>#N/A</v>
      </c>
      <c r="I39" s="22" t="s">
        <v>54</v>
      </c>
      <c r="J39" s="22">
        <v>153</v>
      </c>
      <c r="K39" s="22">
        <f t="shared" si="2"/>
        <v>5.6399999999999864</v>
      </c>
      <c r="L39" s="22"/>
      <c r="M39" s="22"/>
      <c r="N39" s="22"/>
      <c r="O39" s="22">
        <f t="shared" si="4"/>
        <v>31.727999999999998</v>
      </c>
      <c r="P39" s="23"/>
      <c r="Q39" s="23"/>
      <c r="R39" s="22"/>
      <c r="S39" s="22">
        <f t="shared" si="5"/>
        <v>4.977054967221382</v>
      </c>
      <c r="T39" s="22">
        <f t="shared" si="6"/>
        <v>4.977054967221382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/>
      <c r="AB39" s="22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32</v>
      </c>
      <c r="C40" s="1">
        <v>182.63200000000001</v>
      </c>
      <c r="D40" s="1"/>
      <c r="E40" s="1">
        <v>52</v>
      </c>
      <c r="F40" s="1">
        <v>130.63200000000001</v>
      </c>
      <c r="G40" s="6">
        <v>0.2</v>
      </c>
      <c r="H40" s="1">
        <v>120</v>
      </c>
      <c r="I40" s="1">
        <v>783804</v>
      </c>
      <c r="J40" s="1">
        <v>52</v>
      </c>
      <c r="K40" s="1">
        <f t="shared" si="2"/>
        <v>0</v>
      </c>
      <c r="L40" s="1"/>
      <c r="M40" s="1"/>
      <c r="N40" s="1"/>
      <c r="O40" s="1">
        <f t="shared" si="4"/>
        <v>10.4</v>
      </c>
      <c r="P40" s="5">
        <f t="shared" ref="P40:P41" si="11">18*O40-N40-F40</f>
        <v>56.568000000000012</v>
      </c>
      <c r="Q40" s="5"/>
      <c r="R40" s="1"/>
      <c r="S40" s="1">
        <f t="shared" si="5"/>
        <v>18</v>
      </c>
      <c r="T40" s="1">
        <f t="shared" si="6"/>
        <v>12.56076923076923</v>
      </c>
      <c r="U40" s="1">
        <v>7.6736000000000004</v>
      </c>
      <c r="V40" s="1">
        <v>5.6</v>
      </c>
      <c r="W40" s="1">
        <v>5.8</v>
      </c>
      <c r="X40" s="1">
        <v>10.6</v>
      </c>
      <c r="Y40" s="1">
        <v>6.4</v>
      </c>
      <c r="Z40" s="1">
        <v>13</v>
      </c>
      <c r="AA40" s="1"/>
      <c r="AB40" s="1">
        <f t="shared" si="3"/>
        <v>11.313600000000003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43</v>
      </c>
      <c r="C41" s="1">
        <v>1011.974</v>
      </c>
      <c r="D41" s="1"/>
      <c r="E41" s="1">
        <v>376.73599999999999</v>
      </c>
      <c r="F41" s="1">
        <v>635.23800000000006</v>
      </c>
      <c r="G41" s="6">
        <v>1</v>
      </c>
      <c r="H41" s="1">
        <v>120</v>
      </c>
      <c r="I41" s="1">
        <v>783828</v>
      </c>
      <c r="J41" s="1">
        <v>387</v>
      </c>
      <c r="K41" s="1">
        <f t="shared" si="2"/>
        <v>-10.26400000000001</v>
      </c>
      <c r="L41" s="1"/>
      <c r="M41" s="1"/>
      <c r="N41" s="1">
        <v>650</v>
      </c>
      <c r="O41" s="1">
        <f t="shared" si="4"/>
        <v>75.347200000000001</v>
      </c>
      <c r="P41" s="5">
        <f t="shared" si="11"/>
        <v>71.011600000000044</v>
      </c>
      <c r="Q41" s="5"/>
      <c r="R41" s="1"/>
      <c r="S41" s="1">
        <f t="shared" si="5"/>
        <v>18</v>
      </c>
      <c r="T41" s="1">
        <f t="shared" si="6"/>
        <v>17.057541620657439</v>
      </c>
      <c r="U41" s="1">
        <v>104.684</v>
      </c>
      <c r="V41" s="1">
        <v>32.7318</v>
      </c>
      <c r="W41" s="1">
        <v>37.772599999999997</v>
      </c>
      <c r="X41" s="1">
        <v>83.606200000000001</v>
      </c>
      <c r="Y41" s="1">
        <v>40.3232</v>
      </c>
      <c r="Z41" s="1">
        <v>36.048999999999999</v>
      </c>
      <c r="AA41" s="1" t="s">
        <v>79</v>
      </c>
      <c r="AB41" s="1">
        <f t="shared" si="3"/>
        <v>71.011600000000044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35</v>
      </c>
      <c r="B43" s="1" t="s">
        <v>32</v>
      </c>
      <c r="C43" s="1">
        <v>145</v>
      </c>
      <c r="D43" s="1">
        <v>500</v>
      </c>
      <c r="E43" s="1">
        <v>141</v>
      </c>
      <c r="F43" s="1">
        <v>504</v>
      </c>
      <c r="G43" s="6"/>
      <c r="H43" s="1"/>
      <c r="I43" s="1"/>
      <c r="J43" s="1">
        <v>170</v>
      </c>
      <c r="K43" s="1">
        <f>E43-J43</f>
        <v>-29</v>
      </c>
      <c r="L43" s="1"/>
      <c r="M43" s="1"/>
      <c r="N43" s="1">
        <v>1000</v>
      </c>
      <c r="O43" s="1">
        <f t="shared" si="4"/>
        <v>28.2</v>
      </c>
      <c r="P43" s="5"/>
      <c r="Q43" s="5"/>
      <c r="R43" s="1"/>
      <c r="S43" s="1">
        <f t="shared" ref="S43:S44" si="12">(F43+N43+P43)/O43</f>
        <v>53.333333333333336</v>
      </c>
      <c r="T43" s="1">
        <f t="shared" ref="T43:T44" si="13">(F43+N43)/O43</f>
        <v>53.333333333333336</v>
      </c>
      <c r="U43" s="1">
        <v>45.4</v>
      </c>
      <c r="V43" s="1">
        <v>29.6</v>
      </c>
      <c r="W43" s="1">
        <v>11</v>
      </c>
      <c r="X43" s="1">
        <v>0.2</v>
      </c>
      <c r="Y43" s="1">
        <v>7</v>
      </c>
      <c r="Z43" s="1">
        <v>35.6</v>
      </c>
      <c r="AA43" s="1" t="s">
        <v>36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37</v>
      </c>
      <c r="B44" s="1" t="s">
        <v>32</v>
      </c>
      <c r="C44" s="1">
        <v>1085</v>
      </c>
      <c r="D44" s="1"/>
      <c r="E44" s="1">
        <v>236</v>
      </c>
      <c r="F44" s="1">
        <v>849</v>
      </c>
      <c r="G44" s="6">
        <v>0.18</v>
      </c>
      <c r="H44" s="1"/>
      <c r="I44" s="1"/>
      <c r="J44" s="1">
        <v>249</v>
      </c>
      <c r="K44" s="1">
        <f>E44-J44</f>
        <v>-13</v>
      </c>
      <c r="L44" s="1"/>
      <c r="M44" s="1"/>
      <c r="N44" s="1">
        <v>1300</v>
      </c>
      <c r="O44" s="1">
        <f t="shared" si="4"/>
        <v>47.2</v>
      </c>
      <c r="P44" s="5"/>
      <c r="Q44" s="5"/>
      <c r="R44" s="1"/>
      <c r="S44" s="1">
        <f t="shared" si="12"/>
        <v>45.529661016949149</v>
      </c>
      <c r="T44" s="1">
        <f t="shared" si="13"/>
        <v>45.529661016949149</v>
      </c>
      <c r="U44" s="1">
        <v>61.2</v>
      </c>
      <c r="V44" s="1">
        <v>38.4</v>
      </c>
      <c r="W44" s="1">
        <v>55.4</v>
      </c>
      <c r="X44" s="1">
        <v>49.6</v>
      </c>
      <c r="Y44" s="1">
        <v>75.2</v>
      </c>
      <c r="Z44" s="1">
        <v>25.8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1" xr:uid="{A44545F3-BB48-4BD7-9714-082705C9AE2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2024-08-12T12:00:15Z</dcterms:created>
  <dcterms:modified xsi:type="dcterms:W3CDTF">2024-08-12T12:21:12Z</dcterms:modified>
</cp:coreProperties>
</file>