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43F5823A-B281-4A93-8021-CBFB99C8B2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" l="1"/>
  <c r="S15" i="1"/>
  <c r="T45" i="1"/>
  <c r="S45" i="1"/>
  <c r="T44" i="1"/>
  <c r="S44" i="1"/>
  <c r="T43" i="1"/>
  <c r="S43" i="1"/>
  <c r="T42" i="1"/>
  <c r="S42" i="1"/>
  <c r="AB8" i="1" l="1"/>
  <c r="AB42" i="1"/>
  <c r="AB44" i="1"/>
  <c r="AB43" i="1"/>
  <c r="AB9" i="1"/>
  <c r="AB10" i="1"/>
  <c r="AB45" i="1"/>
  <c r="AB14" i="1"/>
  <c r="AB16" i="1"/>
  <c r="AB17" i="1"/>
  <c r="AB15" i="1"/>
  <c r="AB18" i="1"/>
  <c r="AB22" i="1"/>
  <c r="AB6" i="1"/>
  <c r="O7" i="1"/>
  <c r="O8" i="1"/>
  <c r="O42" i="1"/>
  <c r="O44" i="1"/>
  <c r="O43" i="1"/>
  <c r="O9" i="1"/>
  <c r="O10" i="1"/>
  <c r="O45" i="1"/>
  <c r="O11" i="1"/>
  <c r="O12" i="1"/>
  <c r="O13" i="1"/>
  <c r="O14" i="1"/>
  <c r="O16" i="1"/>
  <c r="O17" i="1"/>
  <c r="O19" i="1"/>
  <c r="O20" i="1"/>
  <c r="O21" i="1"/>
  <c r="O23" i="1"/>
  <c r="O24" i="1"/>
  <c r="O25" i="1"/>
  <c r="O26" i="1"/>
  <c r="O18" i="1"/>
  <c r="O27" i="1"/>
  <c r="O2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8" i="1"/>
  <c r="K15" i="1"/>
  <c r="K26" i="1"/>
  <c r="K25" i="1"/>
  <c r="K24" i="1"/>
  <c r="K23" i="1"/>
  <c r="K21" i="1"/>
  <c r="K20" i="1"/>
  <c r="K19" i="1"/>
  <c r="K17" i="1"/>
  <c r="K16" i="1"/>
  <c r="K14" i="1"/>
  <c r="K13" i="1"/>
  <c r="K12" i="1"/>
  <c r="K11" i="1"/>
  <c r="K45" i="1"/>
  <c r="K10" i="1"/>
  <c r="K9" i="1"/>
  <c r="K43" i="1"/>
  <c r="K44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AB21" i="1" s="1"/>
  <c r="S6" i="1"/>
  <c r="T6" i="1"/>
  <c r="T39" i="1"/>
  <c r="P39" i="1"/>
  <c r="T37" i="1"/>
  <c r="P37" i="1"/>
  <c r="T35" i="1"/>
  <c r="P35" i="1"/>
  <c r="T33" i="1"/>
  <c r="P33" i="1"/>
  <c r="T31" i="1"/>
  <c r="P31" i="1"/>
  <c r="T29" i="1"/>
  <c r="P29" i="1"/>
  <c r="T22" i="1"/>
  <c r="S22" i="1"/>
  <c r="T18" i="1"/>
  <c r="S18" i="1"/>
  <c r="P26" i="1"/>
  <c r="T26" i="1"/>
  <c r="P24" i="1"/>
  <c r="T24" i="1"/>
  <c r="T21" i="1"/>
  <c r="S21" i="1"/>
  <c r="T19" i="1"/>
  <c r="P19" i="1"/>
  <c r="T16" i="1"/>
  <c r="S16" i="1"/>
  <c r="T13" i="1"/>
  <c r="P13" i="1"/>
  <c r="P11" i="1"/>
  <c r="T11" i="1"/>
  <c r="S10" i="1"/>
  <c r="T10" i="1"/>
  <c r="P7" i="1"/>
  <c r="T7" i="1"/>
  <c r="P40" i="1"/>
  <c r="T40" i="1"/>
  <c r="T38" i="1"/>
  <c r="P36" i="1"/>
  <c r="T36" i="1"/>
  <c r="P34" i="1"/>
  <c r="T34" i="1"/>
  <c r="T32" i="1"/>
  <c r="T30" i="1"/>
  <c r="T28" i="1"/>
  <c r="T27" i="1"/>
  <c r="P27" i="1"/>
  <c r="T15" i="1"/>
  <c r="T25" i="1"/>
  <c r="P25" i="1"/>
  <c r="T23" i="1"/>
  <c r="P23" i="1"/>
  <c r="P20" i="1"/>
  <c r="T20" i="1"/>
  <c r="T17" i="1"/>
  <c r="S17" i="1"/>
  <c r="T14" i="1"/>
  <c r="S14" i="1"/>
  <c r="P12" i="1"/>
  <c r="T12" i="1"/>
  <c r="T9" i="1"/>
  <c r="S9" i="1"/>
  <c r="T8" i="1"/>
  <c r="S8" i="1"/>
  <c r="O5" i="1"/>
  <c r="K5" i="1"/>
  <c r="S23" i="1" l="1"/>
  <c r="AB23" i="1"/>
  <c r="S25" i="1"/>
  <c r="AB25" i="1"/>
  <c r="S27" i="1"/>
  <c r="AB27" i="1"/>
  <c r="S13" i="1"/>
  <c r="AB13" i="1"/>
  <c r="S19" i="1"/>
  <c r="AB19" i="1"/>
  <c r="S29" i="1"/>
  <c r="AB29" i="1"/>
  <c r="S31" i="1"/>
  <c r="AB31" i="1"/>
  <c r="S33" i="1"/>
  <c r="AB33" i="1"/>
  <c r="S35" i="1"/>
  <c r="AB35" i="1"/>
  <c r="S37" i="1"/>
  <c r="AB37" i="1"/>
  <c r="S39" i="1"/>
  <c r="AB39" i="1"/>
  <c r="S12" i="1"/>
  <c r="AB12" i="1"/>
  <c r="S20" i="1"/>
  <c r="AB20" i="1"/>
  <c r="S28" i="1"/>
  <c r="AB28" i="1"/>
  <c r="S30" i="1"/>
  <c r="AB30" i="1"/>
  <c r="S32" i="1"/>
  <c r="AB32" i="1"/>
  <c r="S34" i="1"/>
  <c r="AB34" i="1"/>
  <c r="S36" i="1"/>
  <c r="AB36" i="1"/>
  <c r="S38" i="1"/>
  <c r="AB38" i="1"/>
  <c r="S40" i="1"/>
  <c r="AB40" i="1"/>
  <c r="S7" i="1"/>
  <c r="AB7" i="1"/>
  <c r="P5" i="1"/>
  <c r="S11" i="1"/>
  <c r="AB11" i="1"/>
  <c r="S24" i="1"/>
  <c r="AB24" i="1"/>
  <c r="S26" i="1"/>
  <c r="AB26" i="1"/>
  <c r="AB5" i="1" l="1"/>
</calcChain>
</file>

<file path=xl/sharedStrings.xml><?xml version="1.0" encoding="utf-8"?>
<sst xmlns="http://schemas.openxmlformats.org/spreadsheetml/2006/main" count="138" uniqueCount="90">
  <si>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</si>
  <si>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</si>
  <si>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</si>
  <si>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</si>
  <si>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</si>
  <si>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</si>
  <si>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</si>
  <si>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</si>
  <si>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</si>
  <si>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</si>
  <si>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</si>
  <si>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</si>
  <si>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</si>
  <si>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</si>
  <si>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</si>
  <si>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</si>
  <si>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</si>
  <si>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</si>
  <si>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</si>
  <si>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</si>
  <si>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</si>
  <si>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</si>
  <si>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</si>
  <si>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</si>
  <si>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</si>
  <si>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</si>
  <si>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</si>
  <si>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</si>
  <si>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</si>
  <si>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</si>
  <si>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</si>
  <si>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</si>
  <si>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</si>
  <si>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</si>
  <si>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</si>
  <si>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</si>
  <si>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</si>
  <si>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</si>
  <si>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</si>
  <si>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</si>
  <si>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</si>
  <si>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</si>
  <si>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</si>
  <si>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</si>
  <si>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</si>
  <si>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</si>
  <si>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</si>
  <si>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</si>
  <si>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</si>
  <si>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22,07 завод не отгрузил 180шт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</si>
  <si>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</si>
  <si>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</si>
  <si>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</si>
  <si>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</si>
  <si>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</si>
  <si>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</si>
  <si>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</si>
  <si>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</si>
  <si>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</si>
  <si>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</si>
  <si>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</si>
  <si>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</si>
  <si>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</si>
  <si>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</si>
  <si>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</si>
  <si>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</si>
  <si>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</si>
  <si>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</si>
  <si>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</si>
  <si>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</si>
  <si>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</si>
  <si>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</si>
  <si>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</si>
  <si>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</si>
  <si>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</si>
  <si>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</si>
  <si>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</si>
  <si>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</si>
  <si>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</si>
  <si>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</si>
  <si>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</si>
  <si>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</si>
  <si>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</si>
  <si>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</si>
  <si>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</si>
  <si>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</si>
  <si>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05,08,24 завод не догрузил 1000шт.</t>
  </si>
  <si>
    <t>с 22,07 завод не отгружает</t>
  </si>
  <si>
    <t>05,08,24 завод не догрузил 650кг</t>
  </si>
  <si>
    <t>с 29,07,24 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</si>
</sst>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9" customWidth="1"/>
    <col min="10" max="11" width="6.5703125" customWidth="1"/>
    <col min="12" max="13" width="0.5703125" customWidth="1"/>
    <col min="14" max="17" width="6.5703125" customWidth="1"/>
    <col min="18" max="18" width="21.85546875" customWidth="1"/>
    <col min="19" max="20" width="5" customWidth="1"/>
    <col min="21" max="26" width="6" customWidth="1"/>
    <col min="27" max="27" width="3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10581.577000000001</v>
      </c>
      <c r="F5" s="4">
        <f>SUM(F6:F497)</f>
        <v>20411.612999999998</v>
      </c>
      <c r="G5" s="6"/>
      <c r="H5" s="1"/>
      <c r="I5" s="1"/>
      <c r="J5" s="4">
        <f t="shared" ref="J5:Q5" si="0">SUM(J6:J497)</f>
        <v>10804.5</v>
      </c>
      <c r="K5" s="4">
        <f t="shared" si="0"/>
        <v>-222.923</v>
      </c>
      <c r="L5" s="4">
        <f t="shared" si="0"/>
        <v>0</v>
      </c>
      <c r="M5" s="4">
        <f t="shared" si="0"/>
        <v>0</v>
      </c>
      <c r="N5" s="4">
        <f t="shared" si="0"/>
        <v>12533.346600000001</v>
      </c>
      <c r="O5" s="4">
        <f t="shared" si="0"/>
        <v>2116.3154</v>
      </c>
      <c r="P5" s="4">
        <f t="shared" si="0"/>
        <v>12454.921200000001</v>
      </c>
      <c r="Q5" s="4">
        <f t="shared" si="0"/>
        <v>0</v>
      </c>
      <c r="R5" s="1"/>
      <c r="S5" s="1"/>
      <c r="T5" s="1"/>
      <c r="U5" s="4">
        <f t="shared" ref="U5:Z5" si="1">SUM(U6:U497)</f>
        <v>2254.1109999999999</v>
      </c>
      <c r="V5" s="4">
        <f t="shared" si="1"/>
        <v>2124.1450000000004</v>
      </c>
      <c r="W5" s="4">
        <f t="shared" si="1"/>
        <v>1856.1426000000001</v>
      </c>
      <c r="X5" s="4">
        <f t="shared" si="1"/>
        <v>2018.5246</v>
      </c>
      <c r="Y5" s="4">
        <f t="shared" si="1"/>
        <v>1915.6945999999996</v>
      </c>
      <c r="Z5" s="4">
        <f t="shared" si="1"/>
        <v>2030.1682000000001</v>
      </c>
      <c r="AA5" s="1"/>
      <c r="AB5" s="4">
        <f>SUM(AB6:AB497)</f>
        <v>5631.1691999999994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389</v>
      </c>
      <c r="D6" s="1">
        <v>96</v>
      </c>
      <c r="E6" s="1">
        <v>50</v>
      </c>
      <c r="F6" s="1">
        <v>435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/>
      <c r="Q6" s="5"/>
      <c r="R6" s="1"/>
      <c r="S6" s="1">
        <f>(F6+N6+P6)/O6</f>
        <v>43.5</v>
      </c>
      <c r="T6" s="1">
        <f>(F6+N6)/O6</f>
        <v>43.5</v>
      </c>
      <c r="U6" s="1">
        <v>25.4</v>
      </c>
      <c r="V6" s="1">
        <v>30.4</v>
      </c>
      <c r="W6" s="1">
        <v>18.2</v>
      </c>
      <c r="X6" s="1">
        <v>34.799999999999997</v>
      </c>
      <c r="Y6" s="1">
        <v>34.6</v>
      </c>
      <c r="Z6" s="1">
        <v>32.799999999999997</v>
      </c>
      <c r="AA6" s="17" t="s">
        <v>43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285</v>
      </c>
      <c r="D7" s="1">
        <v>80</v>
      </c>
      <c r="E7" s="1">
        <v>109</v>
      </c>
      <c r="F7" s="1">
        <v>250</v>
      </c>
      <c r="G7" s="6">
        <v>0.18</v>
      </c>
      <c r="H7" s="1">
        <v>270</v>
      </c>
      <c r="I7" s="1">
        <v>9988438</v>
      </c>
      <c r="J7" s="1">
        <v>110</v>
      </c>
      <c r="K7" s="1">
        <f t="shared" si="2"/>
        <v>-1</v>
      </c>
      <c r="L7" s="1"/>
      <c r="M7" s="1"/>
      <c r="N7" s="1">
        <v>0</v>
      </c>
      <c r="O7" s="1">
        <f t="shared" ref="O7:O40" si="4">E7/5</f>
        <v>21.8</v>
      </c>
      <c r="P7" s="5">
        <f t="shared" ref="P7:P13" si="5">18*O7-N7-F7</f>
        <v>142.40000000000003</v>
      </c>
      <c r="Q7" s="5"/>
      <c r="R7" s="1"/>
      <c r="S7" s="1">
        <f t="shared" ref="S7:S40" si="6">(F7+N7+P7)/O7</f>
        <v>18</v>
      </c>
      <c r="T7" s="1">
        <f t="shared" ref="T7:T40" si="7">(F7+N7)/O7</f>
        <v>11.467889908256881</v>
      </c>
      <c r="U7" s="1">
        <v>17.600000000000001</v>
      </c>
      <c r="V7" s="1">
        <v>22.8</v>
      </c>
      <c r="W7" s="1">
        <v>25.8</v>
      </c>
      <c r="X7" s="1">
        <v>23.6</v>
      </c>
      <c r="Y7" s="1">
        <v>33</v>
      </c>
      <c r="Z7" s="1">
        <v>26.2</v>
      </c>
      <c r="AA7" s="1"/>
      <c r="AB7" s="1">
        <f t="shared" si="3"/>
        <v>25.632000000000005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427</v>
      </c>
      <c r="D8" s="1">
        <v>54</v>
      </c>
      <c r="E8" s="1">
        <v>77</v>
      </c>
      <c r="F8" s="1">
        <v>388</v>
      </c>
      <c r="G8" s="6">
        <v>0.18</v>
      </c>
      <c r="H8" s="1">
        <v>270</v>
      </c>
      <c r="I8" s="1">
        <v>9988445</v>
      </c>
      <c r="J8" s="1">
        <v>95</v>
      </c>
      <c r="K8" s="1">
        <f t="shared" si="2"/>
        <v>-18</v>
      </c>
      <c r="L8" s="1"/>
      <c r="M8" s="1"/>
      <c r="N8" s="1"/>
      <c r="O8" s="1">
        <f t="shared" si="4"/>
        <v>15.4</v>
      </c>
      <c r="P8" s="5"/>
      <c r="Q8" s="5"/>
      <c r="R8" s="1"/>
      <c r="S8" s="1">
        <f t="shared" si="6"/>
        <v>25.194805194805195</v>
      </c>
      <c r="T8" s="1">
        <f t="shared" si="7"/>
        <v>25.194805194805195</v>
      </c>
      <c r="U8" s="1">
        <v>23.8</v>
      </c>
      <c r="V8" s="1">
        <v>24.4</v>
      </c>
      <c r="W8" s="1">
        <v>32.6</v>
      </c>
      <c r="X8" s="1">
        <v>37.799999999999997</v>
      </c>
      <c r="Y8" s="1">
        <v>40.4</v>
      </c>
      <c r="Z8" s="1">
        <v>31.4</v>
      </c>
      <c r="AA8" s="17" t="s">
        <v>43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315</v>
      </c>
      <c r="D9" s="1"/>
      <c r="E9" s="1">
        <v>50</v>
      </c>
      <c r="F9" s="1">
        <v>265</v>
      </c>
      <c r="G9" s="6">
        <v>0.4</v>
      </c>
      <c r="H9" s="1">
        <v>270</v>
      </c>
      <c r="I9" s="1">
        <v>9988452</v>
      </c>
      <c r="J9" s="1">
        <v>50</v>
      </c>
      <c r="K9" s="1">
        <f t="shared" si="2"/>
        <v>0</v>
      </c>
      <c r="L9" s="1"/>
      <c r="M9" s="1"/>
      <c r="N9" s="1">
        <v>0</v>
      </c>
      <c r="O9" s="1">
        <f t="shared" si="4"/>
        <v>10</v>
      </c>
      <c r="P9" s="5"/>
      <c r="Q9" s="5"/>
      <c r="R9" s="1"/>
      <c r="S9" s="1">
        <f t="shared" si="6"/>
        <v>26.5</v>
      </c>
      <c r="T9" s="1">
        <f t="shared" si="7"/>
        <v>26.5</v>
      </c>
      <c r="U9" s="1">
        <v>4</v>
      </c>
      <c r="V9" s="1">
        <v>7.2</v>
      </c>
      <c r="W9" s="1">
        <v>19.2</v>
      </c>
      <c r="X9" s="1">
        <v>10.199999999999999</v>
      </c>
      <c r="Y9" s="1">
        <v>9.1999999999999993</v>
      </c>
      <c r="Z9" s="1">
        <v>8.6</v>
      </c>
      <c r="AA9" s="24" t="s">
        <v>41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32</v>
      </c>
      <c r="C10" s="1">
        <v>84</v>
      </c>
      <c r="D10" s="1">
        <v>112</v>
      </c>
      <c r="E10" s="1">
        <v>18</v>
      </c>
      <c r="F10" s="1">
        <v>177</v>
      </c>
      <c r="G10" s="6">
        <v>0.4</v>
      </c>
      <c r="H10" s="1">
        <v>270</v>
      </c>
      <c r="I10" s="1">
        <v>9988476</v>
      </c>
      <c r="J10" s="1">
        <v>19</v>
      </c>
      <c r="K10" s="1">
        <f t="shared" si="2"/>
        <v>-1</v>
      </c>
      <c r="L10" s="1"/>
      <c r="M10" s="1"/>
      <c r="N10" s="1">
        <v>0</v>
      </c>
      <c r="O10" s="1">
        <f t="shared" si="4"/>
        <v>3.6</v>
      </c>
      <c r="P10" s="5"/>
      <c r="Q10" s="5"/>
      <c r="R10" s="1"/>
      <c r="S10" s="1">
        <f t="shared" si="6"/>
        <v>49.166666666666664</v>
      </c>
      <c r="T10" s="1">
        <f t="shared" si="7"/>
        <v>49.166666666666664</v>
      </c>
      <c r="U10" s="1">
        <v>4.4000000000000004</v>
      </c>
      <c r="V10" s="1">
        <v>10.6</v>
      </c>
      <c r="W10" s="1">
        <v>8.1999999999999993</v>
      </c>
      <c r="X10" s="1">
        <v>4.5999999999999996</v>
      </c>
      <c r="Y10" s="1">
        <v>6</v>
      </c>
      <c r="Z10" s="1">
        <v>6.2</v>
      </c>
      <c r="AA10" s="24" t="s">
        <v>41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377</v>
      </c>
      <c r="D11" s="1"/>
      <c r="E11" s="1">
        <v>244</v>
      </c>
      <c r="F11" s="1">
        <v>128</v>
      </c>
      <c r="G11" s="6">
        <v>0.18</v>
      </c>
      <c r="H11" s="1">
        <v>150</v>
      </c>
      <c r="I11" s="1">
        <v>5034819</v>
      </c>
      <c r="J11" s="1">
        <v>226</v>
      </c>
      <c r="K11" s="1">
        <f t="shared" si="2"/>
        <v>18</v>
      </c>
      <c r="L11" s="1"/>
      <c r="M11" s="1"/>
      <c r="N11" s="1">
        <v>400</v>
      </c>
      <c r="O11" s="1">
        <f t="shared" si="4"/>
        <v>48.8</v>
      </c>
      <c r="P11" s="5">
        <f t="shared" si="5"/>
        <v>350.4</v>
      </c>
      <c r="Q11" s="5"/>
      <c r="R11" s="1"/>
      <c r="S11" s="1">
        <f t="shared" si="6"/>
        <v>18</v>
      </c>
      <c r="T11" s="1">
        <f t="shared" si="7"/>
        <v>10.819672131147541</v>
      </c>
      <c r="U11" s="1">
        <v>49</v>
      </c>
      <c r="V11" s="1">
        <v>31.6</v>
      </c>
      <c r="W11" s="1">
        <v>41.8</v>
      </c>
      <c r="X11" s="1">
        <v>55.4</v>
      </c>
      <c r="Y11" s="1">
        <v>40.6</v>
      </c>
      <c r="Z11" s="1">
        <v>35.200000000000003</v>
      </c>
      <c r="AA11" s="1"/>
      <c r="AB11" s="1">
        <f t="shared" si="3"/>
        <v>63.071999999999996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99.4</v>
      </c>
      <c r="D12" s="1"/>
      <c r="E12" s="1">
        <v>26.196999999999999</v>
      </c>
      <c r="F12" s="1">
        <v>73.203000000000003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-1.3030000000000008</v>
      </c>
      <c r="L12" s="1"/>
      <c r="M12" s="1"/>
      <c r="N12" s="1">
        <v>0</v>
      </c>
      <c r="O12" s="1">
        <f t="shared" si="4"/>
        <v>5.2393999999999998</v>
      </c>
      <c r="P12" s="5">
        <f t="shared" si="5"/>
        <v>21.106200000000001</v>
      </c>
      <c r="Q12" s="5"/>
      <c r="R12" s="1"/>
      <c r="S12" s="1">
        <f t="shared" si="6"/>
        <v>18</v>
      </c>
      <c r="T12" s="1">
        <f t="shared" si="7"/>
        <v>13.971637973813797</v>
      </c>
      <c r="U12" s="1">
        <v>3.3344</v>
      </c>
      <c r="V12" s="1">
        <v>3.9319999999999999</v>
      </c>
      <c r="W12" s="1">
        <v>1.8196000000000001</v>
      </c>
      <c r="X12" s="1">
        <v>1.9752000000000001</v>
      </c>
      <c r="Y12" s="1">
        <v>4.0039999999999996</v>
      </c>
      <c r="Z12" s="1">
        <v>3.87</v>
      </c>
      <c r="AA12" s="1"/>
      <c r="AB12" s="1">
        <f t="shared" si="3"/>
        <v>21.106200000000001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47</v>
      </c>
      <c r="B13" s="1" t="s">
        <v>32</v>
      </c>
      <c r="C13" s="1">
        <v>388</v>
      </c>
      <c r="D13" s="1">
        <v>64</v>
      </c>
      <c r="E13" s="1">
        <v>192</v>
      </c>
      <c r="F13" s="1">
        <v>247</v>
      </c>
      <c r="G13" s="6">
        <v>0.1</v>
      </c>
      <c r="H13" s="1">
        <v>90</v>
      </c>
      <c r="I13" s="1">
        <v>8444163</v>
      </c>
      <c r="J13" s="1">
        <v>193</v>
      </c>
      <c r="K13" s="1">
        <f t="shared" si="2"/>
        <v>-1</v>
      </c>
      <c r="L13" s="1"/>
      <c r="M13" s="1"/>
      <c r="N13" s="1">
        <v>70</v>
      </c>
      <c r="O13" s="1">
        <f t="shared" si="4"/>
        <v>38.4</v>
      </c>
      <c r="P13" s="5">
        <f t="shared" si="5"/>
        <v>374.19999999999993</v>
      </c>
      <c r="Q13" s="5"/>
      <c r="R13" s="1"/>
      <c r="S13" s="1">
        <f t="shared" si="6"/>
        <v>18</v>
      </c>
      <c r="T13" s="1">
        <f t="shared" si="7"/>
        <v>8.2552083333333339</v>
      </c>
      <c r="U13" s="1">
        <v>30.6</v>
      </c>
      <c r="V13" s="1">
        <v>31</v>
      </c>
      <c r="W13" s="1">
        <v>35.799999999999997</v>
      </c>
      <c r="X13" s="1">
        <v>38</v>
      </c>
      <c r="Y13" s="1">
        <v>36</v>
      </c>
      <c r="Z13" s="1">
        <v>33.4</v>
      </c>
      <c r="AA13" s="1"/>
      <c r="AB13" s="1">
        <f t="shared" si="3"/>
        <v>37.419999999999995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48</v>
      </c>
      <c r="B14" s="15" t="s">
        <v>32</v>
      </c>
      <c r="C14" s="15">
        <v>180</v>
      </c>
      <c r="D14" s="15">
        <v>11</v>
      </c>
      <c r="E14" s="15">
        <v>168</v>
      </c>
      <c r="F14" s="16"/>
      <c r="G14" s="6">
        <v>0.18</v>
      </c>
      <c r="H14" s="1">
        <v>150</v>
      </c>
      <c r="I14" s="1">
        <v>5038411</v>
      </c>
      <c r="J14" s="1">
        <v>305</v>
      </c>
      <c r="K14" s="1">
        <f t="shared" si="2"/>
        <v>-137</v>
      </c>
      <c r="L14" s="1"/>
      <c r="M14" s="1"/>
      <c r="N14" s="1">
        <v>500</v>
      </c>
      <c r="O14" s="1">
        <f t="shared" si="4"/>
        <v>33.6</v>
      </c>
      <c r="P14" s="5"/>
      <c r="Q14" s="5"/>
      <c r="R14" s="1"/>
      <c r="S14" s="1">
        <f t="shared" si="6"/>
        <v>14.88095238095238</v>
      </c>
      <c r="T14" s="1">
        <f t="shared" si="7"/>
        <v>14.88095238095238</v>
      </c>
      <c r="U14" s="1">
        <v>129</v>
      </c>
      <c r="V14" s="1">
        <v>119</v>
      </c>
      <c r="W14" s="1">
        <v>84.2</v>
      </c>
      <c r="X14" s="1">
        <v>94.2</v>
      </c>
      <c r="Y14" s="1">
        <v>116.2</v>
      </c>
      <c r="Z14" s="1">
        <v>110</v>
      </c>
      <c r="AA14" s="1" t="s">
        <v>49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60</v>
      </c>
      <c r="B15" s="19" t="s">
        <v>32</v>
      </c>
      <c r="C15" s="19">
        <v>47</v>
      </c>
      <c r="D15" s="19">
        <v>1488</v>
      </c>
      <c r="E15" s="19">
        <v>189</v>
      </c>
      <c r="F15" s="20">
        <v>1345</v>
      </c>
      <c r="G15" s="21">
        <v>0</v>
      </c>
      <c r="H15" s="22" t="e">
        <v>#N/A</v>
      </c>
      <c r="I15" s="22" t="s">
        <v>61</v>
      </c>
      <c r="J15" s="22">
        <v>192</v>
      </c>
      <c r="K15" s="22">
        <f>E15-J15</f>
        <v>-3</v>
      </c>
      <c r="L15" s="22"/>
      <c r="M15" s="22"/>
      <c r="N15" s="22"/>
      <c r="O15" s="22">
        <f>E15/5</f>
        <v>37.799999999999997</v>
      </c>
      <c r="P15" s="23"/>
      <c r="Q15" s="23"/>
      <c r="R15" s="22"/>
      <c r="S15" s="22">
        <f t="shared" si="6"/>
        <v>35.582010582010582</v>
      </c>
      <c r="T15" s="22">
        <f t="shared" si="7"/>
        <v>35.582010582010582</v>
      </c>
      <c r="U15" s="22">
        <v>2.2000000000000002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2" t="s">
        <v>50</v>
      </c>
      <c r="B16" s="1" t="s">
        <v>32</v>
      </c>
      <c r="C16" s="1"/>
      <c r="D16" s="1"/>
      <c r="E16" s="1">
        <v>-2</v>
      </c>
      <c r="F16" s="1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-8</v>
      </c>
      <c r="L16" s="1"/>
      <c r="M16" s="1"/>
      <c r="N16" s="1"/>
      <c r="O16" s="1">
        <f t="shared" si="4"/>
        <v>-0.4</v>
      </c>
      <c r="P16" s="5">
        <v>2000</v>
      </c>
      <c r="Q16" s="5"/>
      <c r="R16" s="1"/>
      <c r="S16" s="1">
        <f t="shared" si="6"/>
        <v>-5000</v>
      </c>
      <c r="T16" s="1">
        <f t="shared" si="7"/>
        <v>0</v>
      </c>
      <c r="U16" s="1">
        <v>-0.2</v>
      </c>
      <c r="V16" s="1">
        <v>87.6</v>
      </c>
      <c r="W16" s="1">
        <v>84.2</v>
      </c>
      <c r="X16" s="1">
        <v>108</v>
      </c>
      <c r="Y16" s="1">
        <v>119.6</v>
      </c>
      <c r="Z16" s="1">
        <v>131.19999999999999</v>
      </c>
      <c r="AA16" s="13" t="s">
        <v>87</v>
      </c>
      <c r="AB16" s="1">
        <f t="shared" si="3"/>
        <v>360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51</v>
      </c>
      <c r="B17" s="15" t="s">
        <v>32</v>
      </c>
      <c r="C17" s="15">
        <v>5</v>
      </c>
      <c r="D17" s="15">
        <v>1526</v>
      </c>
      <c r="E17" s="15">
        <v>139</v>
      </c>
      <c r="F17" s="16">
        <v>1382</v>
      </c>
      <c r="G17" s="6">
        <v>0.18</v>
      </c>
      <c r="H17" s="1">
        <v>150</v>
      </c>
      <c r="I17" s="1">
        <v>5038831</v>
      </c>
      <c r="J17" s="1">
        <v>170</v>
      </c>
      <c r="K17" s="1">
        <f t="shared" si="2"/>
        <v>-31</v>
      </c>
      <c r="L17" s="1"/>
      <c r="M17" s="1"/>
      <c r="N17" s="1"/>
      <c r="O17" s="1">
        <f t="shared" si="4"/>
        <v>27.8</v>
      </c>
      <c r="P17" s="5"/>
      <c r="Q17" s="5"/>
      <c r="R17" s="1"/>
      <c r="S17" s="1">
        <f t="shared" si="6"/>
        <v>49.71223021582734</v>
      </c>
      <c r="T17" s="1">
        <f t="shared" si="7"/>
        <v>49.71223021582734</v>
      </c>
      <c r="U17" s="1">
        <v>58.8</v>
      </c>
      <c r="V17" s="1">
        <v>77.599999999999994</v>
      </c>
      <c r="W17" s="1">
        <v>34.6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8" t="s">
        <v>62</v>
      </c>
      <c r="B18" s="19" t="s">
        <v>32</v>
      </c>
      <c r="C18" s="19">
        <v>7</v>
      </c>
      <c r="D18" s="19"/>
      <c r="E18" s="19">
        <v>3</v>
      </c>
      <c r="F18" s="20"/>
      <c r="G18" s="21">
        <v>0</v>
      </c>
      <c r="H18" s="22">
        <v>120</v>
      </c>
      <c r="I18" s="22" t="s">
        <v>63</v>
      </c>
      <c r="J18" s="22">
        <v>19</v>
      </c>
      <c r="K18" s="22">
        <f>E18-J18</f>
        <v>-16</v>
      </c>
      <c r="L18" s="22"/>
      <c r="M18" s="22"/>
      <c r="N18" s="22"/>
      <c r="O18" s="22">
        <f>E18/5</f>
        <v>0.6</v>
      </c>
      <c r="P18" s="23"/>
      <c r="Q18" s="23"/>
      <c r="R18" s="22"/>
      <c r="S18" s="22">
        <f t="shared" si="6"/>
        <v>0</v>
      </c>
      <c r="T18" s="22">
        <f t="shared" si="7"/>
        <v>0</v>
      </c>
      <c r="U18" s="22">
        <v>20.2</v>
      </c>
      <c r="V18" s="22">
        <v>18.8</v>
      </c>
      <c r="W18" s="22">
        <v>9.4</v>
      </c>
      <c r="X18" s="22">
        <v>51.2</v>
      </c>
      <c r="Y18" s="22">
        <v>50.4</v>
      </c>
      <c r="Z18" s="22">
        <v>78.8</v>
      </c>
      <c r="AA18" s="22" t="s">
        <v>64</v>
      </c>
      <c r="AB18" s="22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32</v>
      </c>
      <c r="C19" s="1">
        <v>784</v>
      </c>
      <c r="D19" s="1">
        <v>2</v>
      </c>
      <c r="E19" s="1">
        <v>432</v>
      </c>
      <c r="F19" s="1">
        <v>354</v>
      </c>
      <c r="G19" s="6">
        <v>0.18</v>
      </c>
      <c r="H19" s="1">
        <v>120</v>
      </c>
      <c r="I19" s="1">
        <v>5038855</v>
      </c>
      <c r="J19" s="1">
        <v>431</v>
      </c>
      <c r="K19" s="1">
        <f t="shared" si="2"/>
        <v>1</v>
      </c>
      <c r="L19" s="1"/>
      <c r="M19" s="1"/>
      <c r="N19" s="1">
        <v>200</v>
      </c>
      <c r="O19" s="1">
        <f t="shared" si="4"/>
        <v>86.4</v>
      </c>
      <c r="P19" s="5">
        <f t="shared" ref="P19:P20" si="8">18*O19-N19-F19</f>
        <v>1001.2</v>
      </c>
      <c r="Q19" s="5"/>
      <c r="R19" s="1"/>
      <c r="S19" s="1">
        <f t="shared" si="6"/>
        <v>18</v>
      </c>
      <c r="T19" s="1">
        <f t="shared" si="7"/>
        <v>6.4120370370370363</v>
      </c>
      <c r="U19" s="1">
        <v>59.4</v>
      </c>
      <c r="V19" s="1">
        <v>2</v>
      </c>
      <c r="W19" s="1">
        <v>31.2</v>
      </c>
      <c r="X19" s="1">
        <v>56.8</v>
      </c>
      <c r="Y19" s="1">
        <v>0</v>
      </c>
      <c r="Z19" s="1">
        <v>0</v>
      </c>
      <c r="AA19" s="1" t="s">
        <v>53</v>
      </c>
      <c r="AB19" s="1">
        <f t="shared" si="3"/>
        <v>180.21600000000001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54</v>
      </c>
      <c r="B20" s="1" t="s">
        <v>32</v>
      </c>
      <c r="C20" s="1">
        <v>600</v>
      </c>
      <c r="D20" s="1">
        <v>1650</v>
      </c>
      <c r="E20" s="1">
        <v>798</v>
      </c>
      <c r="F20" s="1">
        <v>1423</v>
      </c>
      <c r="G20" s="6">
        <v>0.18</v>
      </c>
      <c r="H20" s="1">
        <v>150</v>
      </c>
      <c r="I20" s="1">
        <v>5038435</v>
      </c>
      <c r="J20" s="1">
        <v>805</v>
      </c>
      <c r="K20" s="1">
        <f t="shared" si="2"/>
        <v>-7</v>
      </c>
      <c r="L20" s="1"/>
      <c r="M20" s="1"/>
      <c r="N20" s="1">
        <v>800</v>
      </c>
      <c r="O20" s="1">
        <f t="shared" si="4"/>
        <v>159.6</v>
      </c>
      <c r="P20" s="5">
        <f t="shared" si="8"/>
        <v>649.79999999999973</v>
      </c>
      <c r="Q20" s="5"/>
      <c r="R20" s="1"/>
      <c r="S20" s="1">
        <f t="shared" si="6"/>
        <v>18</v>
      </c>
      <c r="T20" s="1">
        <f t="shared" si="7"/>
        <v>13.928571428571429</v>
      </c>
      <c r="U20" s="1">
        <v>174.2</v>
      </c>
      <c r="V20" s="1">
        <v>151.19999999999999</v>
      </c>
      <c r="W20" s="1">
        <v>114.6</v>
      </c>
      <c r="X20" s="1">
        <v>138</v>
      </c>
      <c r="Y20" s="1">
        <v>157.4</v>
      </c>
      <c r="Z20" s="1">
        <v>159</v>
      </c>
      <c r="AA20" s="1"/>
      <c r="AB20" s="1">
        <f t="shared" si="3"/>
        <v>116.96399999999994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55</v>
      </c>
      <c r="B21" s="15" t="s">
        <v>32</v>
      </c>
      <c r="C21" s="15">
        <v>315</v>
      </c>
      <c r="D21" s="15">
        <v>6</v>
      </c>
      <c r="E21" s="15">
        <v>305</v>
      </c>
      <c r="F21" s="16"/>
      <c r="G21" s="6">
        <v>0.18</v>
      </c>
      <c r="H21" s="1">
        <v>120</v>
      </c>
      <c r="I21" s="1">
        <v>5038398</v>
      </c>
      <c r="J21" s="1">
        <v>340</v>
      </c>
      <c r="K21" s="1">
        <f t="shared" si="2"/>
        <v>-35</v>
      </c>
      <c r="L21" s="1"/>
      <c r="M21" s="1"/>
      <c r="N21" s="1">
        <v>200</v>
      </c>
      <c r="O21" s="1">
        <f t="shared" si="4"/>
        <v>61</v>
      </c>
      <c r="P21" s="5">
        <f>18*(O21+O22)-N21-N22-F21-F22</f>
        <v>876.60000000000014</v>
      </c>
      <c r="Q21" s="5"/>
      <c r="R21" s="1"/>
      <c r="S21" s="1">
        <f t="shared" si="6"/>
        <v>17.649180327868855</v>
      </c>
      <c r="T21" s="1">
        <f t="shared" si="7"/>
        <v>3.278688524590164</v>
      </c>
      <c r="U21" s="1">
        <v>78.599999999999994</v>
      </c>
      <c r="V21" s="1">
        <v>70.2</v>
      </c>
      <c r="W21" s="1">
        <v>58.6</v>
      </c>
      <c r="X21" s="1">
        <v>60</v>
      </c>
      <c r="Y21" s="1">
        <v>73.2</v>
      </c>
      <c r="Z21" s="1">
        <v>85</v>
      </c>
      <c r="AA21" s="1"/>
      <c r="AB21" s="1">
        <f t="shared" si="3"/>
        <v>157.78800000000001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66</v>
      </c>
      <c r="B22" s="19" t="s">
        <v>32</v>
      </c>
      <c r="C22" s="19">
        <v>107</v>
      </c>
      <c r="D22" s="19">
        <v>756</v>
      </c>
      <c r="E22" s="19">
        <v>181</v>
      </c>
      <c r="F22" s="20">
        <v>673</v>
      </c>
      <c r="G22" s="21">
        <v>0</v>
      </c>
      <c r="H22" s="22" t="e">
        <v>#N/A</v>
      </c>
      <c r="I22" s="22" t="s">
        <v>61</v>
      </c>
      <c r="J22" s="22">
        <v>165</v>
      </c>
      <c r="K22" s="22">
        <f>E22-J22</f>
        <v>16</v>
      </c>
      <c r="L22" s="22"/>
      <c r="M22" s="22"/>
      <c r="N22" s="22"/>
      <c r="O22" s="22">
        <f>E22/5</f>
        <v>36.200000000000003</v>
      </c>
      <c r="P22" s="23"/>
      <c r="Q22" s="23"/>
      <c r="R22" s="22"/>
      <c r="S22" s="22">
        <f t="shared" si="6"/>
        <v>18.591160220994475</v>
      </c>
      <c r="T22" s="22">
        <f t="shared" si="7"/>
        <v>18.591160220994475</v>
      </c>
      <c r="U22" s="22">
        <v>2.6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37</v>
      </c>
      <c r="C23" s="1">
        <v>632.6</v>
      </c>
      <c r="D23" s="1"/>
      <c r="E23" s="1">
        <v>275.07499999999999</v>
      </c>
      <c r="F23" s="1">
        <v>347.60899999999998</v>
      </c>
      <c r="G23" s="6">
        <v>1</v>
      </c>
      <c r="H23" s="1">
        <v>150</v>
      </c>
      <c r="I23" s="1">
        <v>5038572</v>
      </c>
      <c r="J23" s="1">
        <v>280</v>
      </c>
      <c r="K23" s="1">
        <f t="shared" si="2"/>
        <v>-4.9250000000000114</v>
      </c>
      <c r="L23" s="1"/>
      <c r="M23" s="1"/>
      <c r="N23" s="1">
        <v>78.829600000000028</v>
      </c>
      <c r="O23" s="1">
        <f t="shared" si="4"/>
        <v>55.015000000000001</v>
      </c>
      <c r="P23" s="5">
        <f t="shared" ref="P23:P40" si="9">18*O23-N23-F23</f>
        <v>563.83140000000003</v>
      </c>
      <c r="Q23" s="5"/>
      <c r="R23" s="1"/>
      <c r="S23" s="1">
        <f t="shared" si="6"/>
        <v>18</v>
      </c>
      <c r="T23" s="1">
        <f t="shared" si="7"/>
        <v>7.7513150958829407</v>
      </c>
      <c r="U23" s="1">
        <v>43.8446</v>
      </c>
      <c r="V23" s="1">
        <v>41.725200000000001</v>
      </c>
      <c r="W23" s="1">
        <v>36.576799999999999</v>
      </c>
      <c r="X23" s="1">
        <v>51.545200000000001</v>
      </c>
      <c r="Y23" s="1">
        <v>49.361800000000002</v>
      </c>
      <c r="Z23" s="1">
        <v>41.841200000000001</v>
      </c>
      <c r="AA23" s="1"/>
      <c r="AB23" s="1">
        <f t="shared" si="3"/>
        <v>563.83140000000003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37</v>
      </c>
      <c r="C24" s="1">
        <v>112</v>
      </c>
      <c r="D24" s="1">
        <v>131.74</v>
      </c>
      <c r="E24" s="1">
        <v>90.685000000000002</v>
      </c>
      <c r="F24" s="1">
        <v>147.95099999999999</v>
      </c>
      <c r="G24" s="6">
        <v>1</v>
      </c>
      <c r="H24" s="1">
        <v>150</v>
      </c>
      <c r="I24" s="1">
        <v>5038596</v>
      </c>
      <c r="J24" s="1">
        <v>92.5</v>
      </c>
      <c r="K24" s="1">
        <f t="shared" si="2"/>
        <v>-1.8149999999999977</v>
      </c>
      <c r="L24" s="1"/>
      <c r="M24" s="1"/>
      <c r="N24" s="1">
        <v>168.30900000000011</v>
      </c>
      <c r="O24" s="1">
        <f t="shared" si="4"/>
        <v>18.137</v>
      </c>
      <c r="P24" s="5">
        <f t="shared" si="9"/>
        <v>10.205999999999904</v>
      </c>
      <c r="Q24" s="5"/>
      <c r="R24" s="1"/>
      <c r="S24" s="1">
        <f t="shared" si="6"/>
        <v>18</v>
      </c>
      <c r="T24" s="1">
        <f t="shared" si="7"/>
        <v>17.437282902354308</v>
      </c>
      <c r="U24" s="1">
        <v>26.192</v>
      </c>
      <c r="V24" s="1">
        <v>19.080200000000001</v>
      </c>
      <c r="W24" s="1">
        <v>18.5352</v>
      </c>
      <c r="X24" s="1">
        <v>20.018000000000001</v>
      </c>
      <c r="Y24" s="1">
        <v>24.2422</v>
      </c>
      <c r="Z24" s="1">
        <v>16.7148</v>
      </c>
      <c r="AA24" s="1"/>
      <c r="AB24" s="1">
        <f t="shared" si="3"/>
        <v>10.205999999999904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37</v>
      </c>
      <c r="C25" s="1">
        <v>566.5</v>
      </c>
      <c r="D25" s="1">
        <v>370</v>
      </c>
      <c r="E25" s="1">
        <v>340.36099999999999</v>
      </c>
      <c r="F25" s="1">
        <v>591.35299999999995</v>
      </c>
      <c r="G25" s="6">
        <v>1</v>
      </c>
      <c r="H25" s="1">
        <v>120</v>
      </c>
      <c r="I25" s="1">
        <v>5038558</v>
      </c>
      <c r="J25" s="1">
        <v>345</v>
      </c>
      <c r="K25" s="1">
        <f t="shared" si="2"/>
        <v>-4.63900000000001</v>
      </c>
      <c r="L25" s="1"/>
      <c r="M25" s="1"/>
      <c r="N25" s="1">
        <v>75.311999999999898</v>
      </c>
      <c r="O25" s="1">
        <f t="shared" si="4"/>
        <v>68.072199999999995</v>
      </c>
      <c r="P25" s="5">
        <f t="shared" si="9"/>
        <v>558.63459999999998</v>
      </c>
      <c r="Q25" s="5"/>
      <c r="R25" s="1"/>
      <c r="S25" s="1">
        <f t="shared" si="6"/>
        <v>18</v>
      </c>
      <c r="T25" s="1">
        <f t="shared" si="7"/>
        <v>9.793498667591173</v>
      </c>
      <c r="U25" s="1">
        <v>62.484000000000002</v>
      </c>
      <c r="V25" s="1">
        <v>61.851399999999998</v>
      </c>
      <c r="W25" s="1">
        <v>59.042400000000001</v>
      </c>
      <c r="X25" s="1">
        <v>63.737000000000002</v>
      </c>
      <c r="Y25" s="1">
        <v>74.759799999999998</v>
      </c>
      <c r="Z25" s="1">
        <v>67.964399999999998</v>
      </c>
      <c r="AA25" s="1"/>
      <c r="AB25" s="1">
        <f t="shared" si="3"/>
        <v>558.63459999999998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37</v>
      </c>
      <c r="C26" s="1">
        <v>242</v>
      </c>
      <c r="D26" s="1"/>
      <c r="E26" s="1">
        <v>88.02</v>
      </c>
      <c r="F26" s="1">
        <v>153.97999999999999</v>
      </c>
      <c r="G26" s="6">
        <v>1</v>
      </c>
      <c r="H26" s="1">
        <v>180</v>
      </c>
      <c r="I26" s="1">
        <v>5038619</v>
      </c>
      <c r="J26" s="1">
        <v>95</v>
      </c>
      <c r="K26" s="1">
        <f t="shared" si="2"/>
        <v>-6.980000000000004</v>
      </c>
      <c r="L26" s="1"/>
      <c r="M26" s="1"/>
      <c r="N26" s="1">
        <v>94.473599999999976</v>
      </c>
      <c r="O26" s="1">
        <f t="shared" si="4"/>
        <v>17.603999999999999</v>
      </c>
      <c r="P26" s="5">
        <f t="shared" si="9"/>
        <v>68.418399999999991</v>
      </c>
      <c r="Q26" s="5"/>
      <c r="R26" s="1"/>
      <c r="S26" s="1">
        <f t="shared" si="6"/>
        <v>18</v>
      </c>
      <c r="T26" s="1">
        <f t="shared" si="7"/>
        <v>14.113474210406725</v>
      </c>
      <c r="U26" s="1">
        <v>21.029599999999999</v>
      </c>
      <c r="V26" s="1">
        <v>15.728999999999999</v>
      </c>
      <c r="W26" s="1">
        <v>15.2584</v>
      </c>
      <c r="X26" s="1">
        <v>11.7356</v>
      </c>
      <c r="Y26" s="1">
        <v>0</v>
      </c>
      <c r="Z26" s="1">
        <v>0</v>
      </c>
      <c r="AA26" s="1"/>
      <c r="AB26" s="1">
        <f t="shared" si="3"/>
        <v>68.418399999999991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495.2</v>
      </c>
      <c r="D27" s="1">
        <v>156.084</v>
      </c>
      <c r="E27" s="1">
        <v>386.51100000000002</v>
      </c>
      <c r="F27" s="1">
        <v>261.58100000000002</v>
      </c>
      <c r="G27" s="6">
        <v>1</v>
      </c>
      <c r="H27" s="1">
        <v>120</v>
      </c>
      <c r="I27" s="1">
        <v>6159901</v>
      </c>
      <c r="J27" s="1">
        <v>429.5</v>
      </c>
      <c r="K27" s="1">
        <f t="shared" si="2"/>
        <v>-42.988999999999976</v>
      </c>
      <c r="L27" s="1"/>
      <c r="M27" s="1"/>
      <c r="N27" s="1">
        <v>0</v>
      </c>
      <c r="O27" s="1">
        <f t="shared" si="4"/>
        <v>77.302199999999999</v>
      </c>
      <c r="P27" s="5">
        <f t="shared" si="9"/>
        <v>1129.8586</v>
      </c>
      <c r="Q27" s="5"/>
      <c r="R27" s="1"/>
      <c r="S27" s="1">
        <f t="shared" si="6"/>
        <v>18.000000000000004</v>
      </c>
      <c r="T27" s="1">
        <f t="shared" si="7"/>
        <v>3.3838752325289581</v>
      </c>
      <c r="U27" s="1">
        <v>56.933799999999998</v>
      </c>
      <c r="V27" s="1">
        <v>80.063599999999994</v>
      </c>
      <c r="W27" s="1">
        <v>64.485399999999998</v>
      </c>
      <c r="X27" s="1">
        <v>60.503399999999999</v>
      </c>
      <c r="Y27" s="1">
        <v>59.135199999999998</v>
      </c>
      <c r="Z27" s="1">
        <v>72.198800000000006</v>
      </c>
      <c r="AA27" s="13" t="s">
        <v>88</v>
      </c>
      <c r="AB27" s="1">
        <f t="shared" si="3"/>
        <v>1129.8586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67</v>
      </c>
      <c r="B28" s="22" t="s">
        <v>37</v>
      </c>
      <c r="C28" s="22">
        <v>95.7</v>
      </c>
      <c r="D28" s="22"/>
      <c r="E28" s="22">
        <v>21.812000000000001</v>
      </c>
      <c r="F28" s="22">
        <v>70.802000000000007</v>
      </c>
      <c r="G28" s="21">
        <v>0</v>
      </c>
      <c r="H28" s="22">
        <v>120</v>
      </c>
      <c r="I28" s="22" t="s">
        <v>68</v>
      </c>
      <c r="J28" s="22">
        <v>24.5</v>
      </c>
      <c r="K28" s="22">
        <f t="shared" si="2"/>
        <v>-2.6879999999999988</v>
      </c>
      <c r="L28" s="22"/>
      <c r="M28" s="22"/>
      <c r="N28" s="22"/>
      <c r="O28" s="22">
        <f t="shared" si="4"/>
        <v>4.3624000000000001</v>
      </c>
      <c r="P28" s="23"/>
      <c r="Q28" s="23"/>
      <c r="R28" s="22"/>
      <c r="S28" s="22">
        <f t="shared" si="6"/>
        <v>16.230056849440675</v>
      </c>
      <c r="T28" s="22">
        <f t="shared" si="7"/>
        <v>16.230056849440675</v>
      </c>
      <c r="U28" s="22">
        <v>14.099600000000001</v>
      </c>
      <c r="V28" s="22">
        <v>7.3918000000000008</v>
      </c>
      <c r="W28" s="22">
        <v>9.6750000000000007</v>
      </c>
      <c r="X28" s="22">
        <v>8.3795999999999999</v>
      </c>
      <c r="Y28" s="22">
        <v>10.485200000000001</v>
      </c>
      <c r="Z28" s="22">
        <v>11.522</v>
      </c>
      <c r="AA28" s="22" t="s">
        <v>69</v>
      </c>
      <c r="AB28" s="22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32</v>
      </c>
      <c r="C29" s="1">
        <v>295</v>
      </c>
      <c r="D29" s="1">
        <v>112</v>
      </c>
      <c r="E29" s="1">
        <v>192</v>
      </c>
      <c r="F29" s="1">
        <v>210</v>
      </c>
      <c r="G29" s="6">
        <v>0.1</v>
      </c>
      <c r="H29" s="1">
        <v>60</v>
      </c>
      <c r="I29" s="1">
        <v>8444170</v>
      </c>
      <c r="J29" s="1">
        <v>191</v>
      </c>
      <c r="K29" s="1">
        <f t="shared" si="2"/>
        <v>1</v>
      </c>
      <c r="L29" s="1"/>
      <c r="M29" s="1"/>
      <c r="N29" s="1">
        <v>453</v>
      </c>
      <c r="O29" s="1">
        <f t="shared" si="4"/>
        <v>38.4</v>
      </c>
      <c r="P29" s="5">
        <f t="shared" si="9"/>
        <v>28.199999999999932</v>
      </c>
      <c r="Q29" s="5"/>
      <c r="R29" s="1"/>
      <c r="S29" s="1">
        <f t="shared" si="6"/>
        <v>18</v>
      </c>
      <c r="T29" s="1">
        <f t="shared" si="7"/>
        <v>17.265625</v>
      </c>
      <c r="U29" s="1">
        <v>53.6</v>
      </c>
      <c r="V29" s="1">
        <v>33</v>
      </c>
      <c r="W29" s="1">
        <v>35.799999999999997</v>
      </c>
      <c r="X29" s="1">
        <v>35.799999999999997</v>
      </c>
      <c r="Y29" s="1">
        <v>45.8</v>
      </c>
      <c r="Z29" s="1">
        <v>40.799999999999997</v>
      </c>
      <c r="AA29" s="1"/>
      <c r="AB29" s="1">
        <f t="shared" si="3"/>
        <v>2.8199999999999932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32</v>
      </c>
      <c r="C30" s="1">
        <v>600</v>
      </c>
      <c r="D30" s="1">
        <v>352</v>
      </c>
      <c r="E30" s="1">
        <v>134</v>
      </c>
      <c r="F30" s="1">
        <v>817</v>
      </c>
      <c r="G30" s="6">
        <v>0.14000000000000001</v>
      </c>
      <c r="H30" s="1">
        <v>180</v>
      </c>
      <c r="I30" s="1">
        <v>9988391</v>
      </c>
      <c r="J30" s="1">
        <v>126</v>
      </c>
      <c r="K30" s="1">
        <f t="shared" si="2"/>
        <v>8</v>
      </c>
      <c r="L30" s="1"/>
      <c r="M30" s="1"/>
      <c r="N30" s="1">
        <v>0</v>
      </c>
      <c r="O30" s="1">
        <f t="shared" si="4"/>
        <v>26.8</v>
      </c>
      <c r="P30" s="5"/>
      <c r="Q30" s="5"/>
      <c r="R30" s="1"/>
      <c r="S30" s="1">
        <f t="shared" si="6"/>
        <v>30.485074626865671</v>
      </c>
      <c r="T30" s="1">
        <f t="shared" si="7"/>
        <v>30.485074626865671</v>
      </c>
      <c r="U30" s="1">
        <v>42.6</v>
      </c>
      <c r="V30" s="1">
        <v>57.6</v>
      </c>
      <c r="W30" s="1">
        <v>40.200000000000003</v>
      </c>
      <c r="X30" s="1">
        <v>58.4</v>
      </c>
      <c r="Y30" s="1">
        <v>52.4</v>
      </c>
      <c r="Z30" s="1">
        <v>54.8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32</v>
      </c>
      <c r="C31" s="1">
        <v>711</v>
      </c>
      <c r="D31" s="1"/>
      <c r="E31" s="1">
        <v>340</v>
      </c>
      <c r="F31" s="1">
        <v>371</v>
      </c>
      <c r="G31" s="6">
        <v>0.18</v>
      </c>
      <c r="H31" s="1">
        <v>270</v>
      </c>
      <c r="I31" s="1">
        <v>9988681</v>
      </c>
      <c r="J31" s="1">
        <v>303</v>
      </c>
      <c r="K31" s="1">
        <f t="shared" si="2"/>
        <v>37</v>
      </c>
      <c r="L31" s="1"/>
      <c r="M31" s="1"/>
      <c r="N31" s="1">
        <v>56.799999999999841</v>
      </c>
      <c r="O31" s="1">
        <f t="shared" si="4"/>
        <v>68</v>
      </c>
      <c r="P31" s="5">
        <f t="shared" si="9"/>
        <v>796.20000000000027</v>
      </c>
      <c r="Q31" s="5"/>
      <c r="R31" s="1"/>
      <c r="S31" s="1">
        <f t="shared" si="6"/>
        <v>18</v>
      </c>
      <c r="T31" s="1">
        <f t="shared" si="7"/>
        <v>6.2911764705882334</v>
      </c>
      <c r="U31" s="1">
        <v>62.6</v>
      </c>
      <c r="V31" s="1">
        <v>62.8</v>
      </c>
      <c r="W31" s="1">
        <v>67</v>
      </c>
      <c r="X31" s="1">
        <v>75.400000000000006</v>
      </c>
      <c r="Y31" s="1">
        <v>4.8</v>
      </c>
      <c r="Z31" s="1">
        <v>64.400000000000006</v>
      </c>
      <c r="AA31" s="1" t="s">
        <v>73</v>
      </c>
      <c r="AB31" s="1">
        <f t="shared" si="3"/>
        <v>143.31600000000003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251</v>
      </c>
      <c r="D32" s="1"/>
      <c r="E32" s="1">
        <v>36.456000000000003</v>
      </c>
      <c r="F32" s="1">
        <v>214.54400000000001</v>
      </c>
      <c r="G32" s="6">
        <v>1</v>
      </c>
      <c r="H32" s="1">
        <v>120</v>
      </c>
      <c r="I32" s="1">
        <v>8785228</v>
      </c>
      <c r="J32" s="1">
        <v>28</v>
      </c>
      <c r="K32" s="1">
        <f t="shared" si="2"/>
        <v>8.4560000000000031</v>
      </c>
      <c r="L32" s="1"/>
      <c r="M32" s="1"/>
      <c r="N32" s="1">
        <v>0</v>
      </c>
      <c r="O32" s="1">
        <f t="shared" si="4"/>
        <v>7.2912000000000008</v>
      </c>
      <c r="P32" s="5"/>
      <c r="Q32" s="5"/>
      <c r="R32" s="1"/>
      <c r="S32" s="1">
        <f t="shared" si="6"/>
        <v>29.425060346719331</v>
      </c>
      <c r="T32" s="1">
        <f t="shared" si="7"/>
        <v>29.425060346719331</v>
      </c>
      <c r="U32" s="1">
        <v>6.1344000000000003</v>
      </c>
      <c r="V32" s="1">
        <v>6.8471999999999991</v>
      </c>
      <c r="W32" s="1">
        <v>7.5377999999999998</v>
      </c>
      <c r="X32" s="1">
        <v>2.6827999999999999</v>
      </c>
      <c r="Y32" s="1">
        <v>2.8372000000000002</v>
      </c>
      <c r="Z32" s="1">
        <v>1.3315999999999999</v>
      </c>
      <c r="AA32" s="24" t="s">
        <v>41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37</v>
      </c>
      <c r="C33" s="1">
        <v>128.30000000000001</v>
      </c>
      <c r="D33" s="1"/>
      <c r="E33" s="1">
        <v>62.579000000000001</v>
      </c>
      <c r="F33" s="1">
        <v>59.375999999999998</v>
      </c>
      <c r="G33" s="6">
        <v>1</v>
      </c>
      <c r="H33" s="1">
        <v>120</v>
      </c>
      <c r="I33" s="1">
        <v>8785198</v>
      </c>
      <c r="J33" s="1">
        <v>55</v>
      </c>
      <c r="K33" s="1">
        <f t="shared" si="2"/>
        <v>7.5790000000000006</v>
      </c>
      <c r="L33" s="1"/>
      <c r="M33" s="1"/>
      <c r="N33" s="1">
        <v>30</v>
      </c>
      <c r="O33" s="1">
        <f t="shared" si="4"/>
        <v>12.5158</v>
      </c>
      <c r="P33" s="5">
        <f t="shared" si="9"/>
        <v>135.9084</v>
      </c>
      <c r="Q33" s="5"/>
      <c r="R33" s="1"/>
      <c r="S33" s="1">
        <f t="shared" si="6"/>
        <v>18</v>
      </c>
      <c r="T33" s="1">
        <f t="shared" si="7"/>
        <v>7.1410537081129455</v>
      </c>
      <c r="U33" s="1">
        <v>11.3908</v>
      </c>
      <c r="V33" s="1">
        <v>9.4038000000000004</v>
      </c>
      <c r="W33" s="1">
        <v>7.4261999999999997</v>
      </c>
      <c r="X33" s="1">
        <v>12.760199999999999</v>
      </c>
      <c r="Y33" s="1">
        <v>10.118</v>
      </c>
      <c r="Z33" s="1">
        <v>3.1833999999999998</v>
      </c>
      <c r="AA33" s="1" t="s">
        <v>76</v>
      </c>
      <c r="AB33" s="1">
        <f t="shared" si="3"/>
        <v>135.9084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32</v>
      </c>
      <c r="C34" s="1">
        <v>770</v>
      </c>
      <c r="D34" s="1">
        <v>216</v>
      </c>
      <c r="E34" s="1">
        <v>383</v>
      </c>
      <c r="F34" s="1">
        <v>599</v>
      </c>
      <c r="G34" s="6">
        <v>0.1</v>
      </c>
      <c r="H34" s="1">
        <v>60</v>
      </c>
      <c r="I34" s="1">
        <v>8444187</v>
      </c>
      <c r="J34" s="1">
        <v>376</v>
      </c>
      <c r="K34" s="1">
        <f t="shared" si="2"/>
        <v>7</v>
      </c>
      <c r="L34" s="1"/>
      <c r="M34" s="1"/>
      <c r="N34" s="1">
        <v>208</v>
      </c>
      <c r="O34" s="1">
        <f t="shared" si="4"/>
        <v>76.599999999999994</v>
      </c>
      <c r="P34" s="5">
        <f t="shared" si="9"/>
        <v>571.79999999999995</v>
      </c>
      <c r="Q34" s="5"/>
      <c r="R34" s="1"/>
      <c r="S34" s="1">
        <f t="shared" si="6"/>
        <v>18</v>
      </c>
      <c r="T34" s="1">
        <f t="shared" si="7"/>
        <v>10.535248041775457</v>
      </c>
      <c r="U34" s="1">
        <v>76</v>
      </c>
      <c r="V34" s="1">
        <v>69.8</v>
      </c>
      <c r="W34" s="1">
        <v>78.599999999999994</v>
      </c>
      <c r="X34" s="1">
        <v>52.2</v>
      </c>
      <c r="Y34" s="1">
        <v>54.4</v>
      </c>
      <c r="Z34" s="1">
        <v>76</v>
      </c>
      <c r="AA34" s="1"/>
      <c r="AB34" s="1">
        <f t="shared" si="3"/>
        <v>57.18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32</v>
      </c>
      <c r="C35" s="1">
        <v>800</v>
      </c>
      <c r="D35" s="1"/>
      <c r="E35" s="1">
        <v>368</v>
      </c>
      <c r="F35" s="1">
        <v>426</v>
      </c>
      <c r="G35" s="6">
        <v>0.1</v>
      </c>
      <c r="H35" s="1">
        <v>90</v>
      </c>
      <c r="I35" s="1">
        <v>8444194</v>
      </c>
      <c r="J35" s="1">
        <v>367</v>
      </c>
      <c r="K35" s="1">
        <f t="shared" si="2"/>
        <v>1</v>
      </c>
      <c r="L35" s="1"/>
      <c r="M35" s="1"/>
      <c r="N35" s="1">
        <v>425.59999999999991</v>
      </c>
      <c r="O35" s="1">
        <f t="shared" si="4"/>
        <v>73.599999999999994</v>
      </c>
      <c r="P35" s="5">
        <f t="shared" si="9"/>
        <v>473.20000000000005</v>
      </c>
      <c r="Q35" s="5"/>
      <c r="R35" s="1"/>
      <c r="S35" s="1">
        <f t="shared" si="6"/>
        <v>18</v>
      </c>
      <c r="T35" s="1">
        <f t="shared" si="7"/>
        <v>11.570652173913043</v>
      </c>
      <c r="U35" s="1">
        <v>76.599999999999994</v>
      </c>
      <c r="V35" s="1">
        <v>56.4</v>
      </c>
      <c r="W35" s="1">
        <v>76.2</v>
      </c>
      <c r="X35" s="1">
        <v>43</v>
      </c>
      <c r="Y35" s="1">
        <v>64.599999999999994</v>
      </c>
      <c r="Z35" s="1">
        <v>58.2</v>
      </c>
      <c r="AA35" s="1"/>
      <c r="AB35" s="1">
        <f t="shared" si="3"/>
        <v>47.320000000000007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79</v>
      </c>
      <c r="B36" s="22" t="s">
        <v>32</v>
      </c>
      <c r="C36" s="22">
        <v>47</v>
      </c>
      <c r="D36" s="22"/>
      <c r="E36" s="22">
        <v>46</v>
      </c>
      <c r="F36" s="22">
        <v>1</v>
      </c>
      <c r="G36" s="21">
        <v>0</v>
      </c>
      <c r="H36" s="22" t="e">
        <v>#N/A</v>
      </c>
      <c r="I36" s="22" t="s">
        <v>80</v>
      </c>
      <c r="J36" s="22">
        <v>52</v>
      </c>
      <c r="K36" s="22">
        <f t="shared" si="2"/>
        <v>-6</v>
      </c>
      <c r="L36" s="22"/>
      <c r="M36" s="22"/>
      <c r="N36" s="22"/>
      <c r="O36" s="22">
        <f t="shared" si="4"/>
        <v>9.1999999999999993</v>
      </c>
      <c r="P36" s="23">
        <f t="shared" si="9"/>
        <v>164.6</v>
      </c>
      <c r="Q36" s="23"/>
      <c r="R36" s="22"/>
      <c r="S36" s="22">
        <f t="shared" si="6"/>
        <v>18</v>
      </c>
      <c r="T36" s="22">
        <f t="shared" si="7"/>
        <v>0.10869565217391305</v>
      </c>
      <c r="U36" s="22">
        <v>28.4</v>
      </c>
      <c r="V36" s="22">
        <v>45.6</v>
      </c>
      <c r="W36" s="22">
        <v>31.4</v>
      </c>
      <c r="X36" s="22">
        <v>0</v>
      </c>
      <c r="Y36" s="22">
        <v>0</v>
      </c>
      <c r="Z36" s="22">
        <v>0</v>
      </c>
      <c r="AA36" s="22" t="s">
        <v>80</v>
      </c>
      <c r="AB36" s="22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32</v>
      </c>
      <c r="C37" s="1">
        <v>642</v>
      </c>
      <c r="D37" s="1">
        <v>630</v>
      </c>
      <c r="E37" s="1">
        <v>398</v>
      </c>
      <c r="F37" s="1">
        <v>874</v>
      </c>
      <c r="G37" s="6">
        <v>0.2</v>
      </c>
      <c r="H37" s="1">
        <v>120</v>
      </c>
      <c r="I37" s="1">
        <v>783798</v>
      </c>
      <c r="J37" s="1">
        <v>374</v>
      </c>
      <c r="K37" s="1">
        <f t="shared" si="2"/>
        <v>24</v>
      </c>
      <c r="L37" s="1"/>
      <c r="M37" s="1"/>
      <c r="N37" s="1">
        <v>355.59999999999991</v>
      </c>
      <c r="O37" s="1">
        <f t="shared" si="4"/>
        <v>79.599999999999994</v>
      </c>
      <c r="P37" s="5">
        <f t="shared" si="9"/>
        <v>203.20000000000005</v>
      </c>
      <c r="Q37" s="5"/>
      <c r="R37" s="1"/>
      <c r="S37" s="1">
        <f t="shared" si="6"/>
        <v>18</v>
      </c>
      <c r="T37" s="1">
        <f t="shared" si="7"/>
        <v>15.447236180904522</v>
      </c>
      <c r="U37" s="1">
        <v>101.6</v>
      </c>
      <c r="V37" s="1">
        <v>88.4</v>
      </c>
      <c r="W37" s="1">
        <v>60</v>
      </c>
      <c r="X37" s="1">
        <v>36</v>
      </c>
      <c r="Y37" s="1">
        <v>112</v>
      </c>
      <c r="Z37" s="1">
        <v>101.2</v>
      </c>
      <c r="AA37" s="1"/>
      <c r="AB37" s="1">
        <f t="shared" si="3"/>
        <v>40.640000000000015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82</v>
      </c>
      <c r="B38" s="1" t="s">
        <v>37</v>
      </c>
      <c r="C38" s="1"/>
      <c r="D38" s="1"/>
      <c r="E38" s="1"/>
      <c r="F38" s="1"/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>
        <v>625.22240000000011</v>
      </c>
      <c r="O38" s="1">
        <f t="shared" si="4"/>
        <v>0</v>
      </c>
      <c r="P38" s="5">
        <v>400</v>
      </c>
      <c r="Q38" s="5"/>
      <c r="R38" s="1"/>
      <c r="S38" s="1" t="e">
        <f t="shared" si="6"/>
        <v>#DIV/0!</v>
      </c>
      <c r="T38" s="1" t="e">
        <f t="shared" si="7"/>
        <v>#DIV/0!</v>
      </c>
      <c r="U38" s="1">
        <v>64.076400000000007</v>
      </c>
      <c r="V38" s="1">
        <v>12.148400000000001</v>
      </c>
      <c r="W38" s="1">
        <v>11.885999999999999</v>
      </c>
      <c r="X38" s="1">
        <v>20.7776</v>
      </c>
      <c r="Y38" s="1">
        <v>8.3488000000000007</v>
      </c>
      <c r="Z38" s="1">
        <v>0.68799999999999994</v>
      </c>
      <c r="AA38" s="13" t="s">
        <v>89</v>
      </c>
      <c r="AB38" s="1">
        <f t="shared" si="3"/>
        <v>400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32</v>
      </c>
      <c r="C39" s="1">
        <v>863</v>
      </c>
      <c r="D39" s="1"/>
      <c r="E39" s="1">
        <v>366</v>
      </c>
      <c r="F39" s="1">
        <v>495</v>
      </c>
      <c r="G39" s="6">
        <v>0.2</v>
      </c>
      <c r="H39" s="1">
        <v>120</v>
      </c>
      <c r="I39" s="1">
        <v>783804</v>
      </c>
      <c r="J39" s="1">
        <v>338</v>
      </c>
      <c r="K39" s="1">
        <f t="shared" si="2"/>
        <v>28</v>
      </c>
      <c r="L39" s="1"/>
      <c r="M39" s="1"/>
      <c r="N39" s="1">
        <v>292.2</v>
      </c>
      <c r="O39" s="1">
        <f t="shared" si="4"/>
        <v>73.2</v>
      </c>
      <c r="P39" s="5">
        <f t="shared" si="9"/>
        <v>530.40000000000009</v>
      </c>
      <c r="Q39" s="5"/>
      <c r="R39" s="1"/>
      <c r="S39" s="1">
        <f t="shared" si="6"/>
        <v>18</v>
      </c>
      <c r="T39" s="1">
        <f t="shared" si="7"/>
        <v>10.754098360655737</v>
      </c>
      <c r="U39" s="1">
        <v>72.2</v>
      </c>
      <c r="V39" s="1">
        <v>61.4</v>
      </c>
      <c r="W39" s="1">
        <v>37</v>
      </c>
      <c r="X39" s="1">
        <v>78</v>
      </c>
      <c r="Y39" s="1">
        <v>55.6</v>
      </c>
      <c r="Z39" s="1">
        <v>79.2</v>
      </c>
      <c r="AA39" s="1"/>
      <c r="AB39" s="1">
        <f t="shared" si="3"/>
        <v>106.08000000000003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37</v>
      </c>
      <c r="C40" s="1">
        <v>1817</v>
      </c>
      <c r="D40" s="1"/>
      <c r="E40" s="1">
        <v>698.88099999999997</v>
      </c>
      <c r="F40" s="1">
        <v>1111.2139999999999</v>
      </c>
      <c r="G40" s="6">
        <v>1</v>
      </c>
      <c r="H40" s="1">
        <v>120</v>
      </c>
      <c r="I40" s="1">
        <v>783828</v>
      </c>
      <c r="J40" s="1">
        <v>700.5</v>
      </c>
      <c r="K40" s="1">
        <f t="shared" si="2"/>
        <v>-1.6190000000000282</v>
      </c>
      <c r="L40" s="1"/>
      <c r="M40" s="1"/>
      <c r="N40" s="1">
        <v>0</v>
      </c>
      <c r="O40" s="1">
        <f t="shared" si="4"/>
        <v>139.77619999999999</v>
      </c>
      <c r="P40" s="5">
        <f t="shared" si="9"/>
        <v>1404.7575999999999</v>
      </c>
      <c r="Q40" s="5"/>
      <c r="R40" s="1"/>
      <c r="S40" s="1">
        <f t="shared" si="6"/>
        <v>18</v>
      </c>
      <c r="T40" s="1">
        <f t="shared" si="7"/>
        <v>7.9499514223451495</v>
      </c>
      <c r="U40" s="1">
        <v>89.391400000000004</v>
      </c>
      <c r="V40" s="1">
        <v>51.772399999999998</v>
      </c>
      <c r="W40" s="1">
        <v>4.2997999999999994</v>
      </c>
      <c r="X40" s="1">
        <v>100.01</v>
      </c>
      <c r="Y40" s="1">
        <v>88.202399999999997</v>
      </c>
      <c r="Z40" s="1">
        <v>71.453999999999994</v>
      </c>
      <c r="AA40" s="1" t="s">
        <v>85</v>
      </c>
      <c r="AB40" s="1">
        <f t="shared" si="3"/>
        <v>1404.7575999999999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32</v>
      </c>
      <c r="C42" s="1">
        <v>2760</v>
      </c>
      <c r="D42" s="1">
        <v>200</v>
      </c>
      <c r="E42" s="1">
        <v>770</v>
      </c>
      <c r="F42" s="1">
        <v>2190</v>
      </c>
      <c r="G42" s="6">
        <v>0.18</v>
      </c>
      <c r="H42" s="1">
        <v>120</v>
      </c>
      <c r="I42" s="1"/>
      <c r="J42" s="1">
        <v>777</v>
      </c>
      <c r="K42" s="1">
        <f>E42-J42</f>
        <v>-7</v>
      </c>
      <c r="L42" s="1"/>
      <c r="M42" s="1"/>
      <c r="N42" s="1"/>
      <c r="O42" s="1">
        <f>E42/5</f>
        <v>154</v>
      </c>
      <c r="P42" s="5"/>
      <c r="Q42" s="5"/>
      <c r="R42" s="1"/>
      <c r="S42" s="1">
        <f t="shared" ref="S42:S45" si="10">(F42+N42+P42)/O42</f>
        <v>14.220779220779221</v>
      </c>
      <c r="T42" s="1">
        <f t="shared" ref="T42:T45" si="11">(F42+N42)/O42</f>
        <v>14.220779220779221</v>
      </c>
      <c r="U42" s="1">
        <v>142</v>
      </c>
      <c r="V42" s="1">
        <v>177</v>
      </c>
      <c r="W42" s="1">
        <v>5</v>
      </c>
      <c r="X42" s="1">
        <v>0</v>
      </c>
      <c r="Y42" s="1">
        <v>0</v>
      </c>
      <c r="Z42" s="1">
        <v>36</v>
      </c>
      <c r="AA42" s="13" t="s">
        <v>86</v>
      </c>
      <c r="AB42" s="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39</v>
      </c>
      <c r="B43" s="1" t="s">
        <v>32</v>
      </c>
      <c r="C43" s="1">
        <v>9876</v>
      </c>
      <c r="D43" s="1"/>
      <c r="E43" s="1">
        <v>2605</v>
      </c>
      <c r="F43" s="1">
        <v>4330</v>
      </c>
      <c r="G43" s="6">
        <v>0.18</v>
      </c>
      <c r="H43" s="1">
        <v>60</v>
      </c>
      <c r="I43" s="1"/>
      <c r="J43" s="1">
        <v>2647</v>
      </c>
      <c r="K43" s="1">
        <f>E43-J43</f>
        <v>-42</v>
      </c>
      <c r="L43" s="1"/>
      <c r="M43" s="1"/>
      <c r="N43" s="1">
        <v>7500</v>
      </c>
      <c r="O43" s="1">
        <f>E43/5</f>
        <v>521</v>
      </c>
      <c r="P43" s="5"/>
      <c r="Q43" s="5"/>
      <c r="R43" s="1"/>
      <c r="S43" s="1">
        <f t="shared" si="10"/>
        <v>22.706333973128597</v>
      </c>
      <c r="T43" s="1">
        <f t="shared" si="11"/>
        <v>22.706333973128597</v>
      </c>
      <c r="U43" s="1">
        <v>520</v>
      </c>
      <c r="V43" s="1">
        <v>477.8</v>
      </c>
      <c r="W43" s="1">
        <v>590</v>
      </c>
      <c r="X43" s="1">
        <v>573</v>
      </c>
      <c r="Y43" s="1">
        <v>478</v>
      </c>
      <c r="Z43" s="1">
        <v>491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36</v>
      </c>
      <c r="B44" s="1" t="s">
        <v>37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>E44/5</f>
        <v>0</v>
      </c>
      <c r="P44" s="5"/>
      <c r="Q44" s="5"/>
      <c r="R44" s="1"/>
      <c r="S44" s="1" t="e">
        <f t="shared" si="10"/>
        <v>#DIV/0!</v>
      </c>
      <c r="T44" s="1" t="e">
        <f t="shared" si="11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38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44</v>
      </c>
      <c r="B45" s="1" t="s">
        <v>37</v>
      </c>
      <c r="C45" s="1"/>
      <c r="D45" s="1"/>
      <c r="E45" s="1"/>
      <c r="F45" s="1"/>
      <c r="G45" s="6">
        <v>1</v>
      </c>
      <c r="H45" s="1"/>
      <c r="I45" s="1"/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 t="shared" si="10"/>
        <v>#DIV/0!</v>
      </c>
      <c r="T45" s="1" t="e">
        <f t="shared" si="11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38</v>
      </c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4238F4AC-A48C-4602-B7AE-4D869E265F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2024-08-12T12:35:14Z</dcterms:created>
  <dcterms:modified xsi:type="dcterms:W3CDTF">2024-08-12T13:11:16Z</dcterms:modified>
</cp:coreProperties>
</file>