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40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1'!$A$9:$J$143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3" i="1"/>
  <c r="F143" i="1"/>
  <c r="E143" i="1"/>
  <c r="G142" i="1"/>
  <c r="A142" i="1"/>
  <c r="G141" i="1"/>
  <c r="A141" i="1"/>
  <c r="G140" i="1"/>
  <c r="A140" i="1"/>
  <c r="A139" i="1"/>
  <c r="A138" i="1"/>
  <c r="G137" i="1"/>
  <c r="A137" i="1"/>
  <c r="G136" i="1"/>
  <c r="A136" i="1"/>
  <c r="G135" i="1"/>
  <c r="A135" i="1"/>
  <c r="A134" i="1"/>
  <c r="G133" i="1"/>
  <c r="A133" i="1"/>
  <c r="A132" i="1"/>
  <c r="G131" i="1"/>
  <c r="A131" i="1"/>
  <c r="G130" i="1"/>
  <c r="A130" i="1"/>
  <c r="G129" i="1"/>
  <c r="A129" i="1"/>
  <c r="G128" i="1"/>
  <c r="A128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3" i="1" s="1"/>
  <c r="A11" i="1"/>
</calcChain>
</file>

<file path=xl/sharedStrings.xml><?xml version="1.0" encoding="utf-8"?>
<sst xmlns="http://schemas.openxmlformats.org/spreadsheetml/2006/main" count="363" uniqueCount="213">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</sst>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7"/>
  <sheetViews>
    <sheetView tabSelected="1" zoomScale="87" zoomScaleNormal="87" workbookViewId="0">
      <pane ySplit="9" topLeftCell="A118" activePane="bottomLeft" state="frozen"/>
      <selection pane="bottomLeft" activeCell="E143" sqref="E14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45613</v>
      </c>
      <c r="E3" s="7" t="s">
        <v>3</v>
      </c>
      <c r="F3" s="97"/>
      <c r="G3" s="101">
        <v>45616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RIGHT(D13:D143,4)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RIGHT(D14:D144,4)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RIGHT(D15:D145,4)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RIGHT(D16:D145,4)</f>
        <v>6325</v>
      </c>
      <c r="B16" s="27" t="s">
        <v>29</v>
      </c>
      <c r="C16" s="33" t="s">
        <v>26</v>
      </c>
      <c r="D16" s="28">
        <v>1001010106325</v>
      </c>
      <c r="E16" s="24">
        <v>40</v>
      </c>
      <c r="F16" s="23">
        <v>0.4</v>
      </c>
      <c r="G16" s="23">
        <f>E16*0.4</f>
        <v>16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RIGHT(D24:D156,4)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RIGHT(D25:D156,4)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RIGHT(D26:D157,4)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RIGHT(D27:D160,4)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RIGHT(D28:D161,4)</f>
        <v>6392</v>
      </c>
      <c r="B28" s="27" t="s">
        <v>41</v>
      </c>
      <c r="C28" s="33" t="s">
        <v>26</v>
      </c>
      <c r="D28" s="28">
        <v>1001012566392</v>
      </c>
      <c r="E28" s="24">
        <v>1000</v>
      </c>
      <c r="F28" s="23">
        <v>0.4</v>
      </c>
      <c r="G28" s="23">
        <f>E28*0.4</f>
        <v>400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RIGHT(D29:D162,4)</f>
        <v>6801</v>
      </c>
      <c r="B29" s="27" t="s">
        <v>42</v>
      </c>
      <c r="C29" s="33" t="s">
        <v>26</v>
      </c>
      <c r="D29" s="28">
        <v>1001012596801</v>
      </c>
      <c r="E29" s="24">
        <v>40</v>
      </c>
      <c r="F29" s="23">
        <v>0.4</v>
      </c>
      <c r="G29" s="23">
        <f>F29*E29</f>
        <v>16</v>
      </c>
      <c r="H29" s="14"/>
      <c r="I29" s="14"/>
      <c r="J29" s="39"/>
    </row>
    <row r="30" spans="1:10" ht="16.5" customHeight="1" x14ac:dyDescent="0.25">
      <c r="A30" s="94" t="str">
        <f>RIGHT(D30:D163,4)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RIGHT(D31:D163,4)</f>
        <v>5851</v>
      </c>
      <c r="B31" s="27" t="s">
        <v>44</v>
      </c>
      <c r="C31" s="30" t="s">
        <v>23</v>
      </c>
      <c r="D31" s="28">
        <v>1001012505851</v>
      </c>
      <c r="E31" s="24">
        <v>50</v>
      </c>
      <c r="F31" s="23">
        <v>1.366666666666666</v>
      </c>
      <c r="G31" s="23">
        <f>E31*1</f>
        <v>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RIGHT(D32:D164,4)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RIGHT(D33:D164,4)</f>
        <v>6158</v>
      </c>
      <c r="B33" s="27" t="s">
        <v>46</v>
      </c>
      <c r="C33" s="33" t="s">
        <v>26</v>
      </c>
      <c r="D33" s="28">
        <v>1001014486158</v>
      </c>
      <c r="E33" s="24">
        <v>600</v>
      </c>
      <c r="F33" s="23">
        <v>0.4</v>
      </c>
      <c r="G33" s="23">
        <f>E33*0.4</f>
        <v>240</v>
      </c>
      <c r="H33" s="14"/>
      <c r="I33" s="14">
        <v>60</v>
      </c>
      <c r="J33" s="39"/>
    </row>
    <row r="34" spans="1:11" ht="16.5" customHeight="1" x14ac:dyDescent="0.25">
      <c r="A34" s="94" t="str">
        <f>RIGHT(D34:D166,4)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RIGHT(D35:D164,4)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RIGHT(D36:D165,4)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RIGHT(D37:D168,4)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RIGHT(D38:D169,4)</f>
        <v>6869</v>
      </c>
      <c r="B38" s="27" t="s">
        <v>51</v>
      </c>
      <c r="C38" s="30" t="s">
        <v>23</v>
      </c>
      <c r="D38" s="28">
        <v>1001023856869</v>
      </c>
      <c r="E38" s="24">
        <v>20</v>
      </c>
      <c r="F38" s="23"/>
      <c r="G38" s="23">
        <f>E38</f>
        <v>20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RIGHT(D39:D169,4)</f>
        <v>6253</v>
      </c>
      <c r="B39" s="27" t="s">
        <v>52</v>
      </c>
      <c r="C39" s="30" t="s">
        <v>23</v>
      </c>
      <c r="D39" s="28">
        <v>1001020836253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RIGHT(D40:D168,4)</f>
        <v>6602</v>
      </c>
      <c r="B40" s="27" t="s">
        <v>53</v>
      </c>
      <c r="C40" s="33" t="s">
        <v>26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RIGHT(D41:D171,4)</f>
        <v>6768</v>
      </c>
      <c r="B41" s="27" t="s">
        <v>54</v>
      </c>
      <c r="C41" s="33" t="s">
        <v>26</v>
      </c>
      <c r="D41" s="28">
        <v>1001025176768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RIGHT(D42:D172,4)</f>
        <v>6770</v>
      </c>
      <c r="B42" s="27" t="s">
        <v>55</v>
      </c>
      <c r="C42" s="33" t="s">
        <v>26</v>
      </c>
      <c r="D42" s="28">
        <v>1001025486770</v>
      </c>
      <c r="E42" s="24"/>
      <c r="F42" s="23"/>
      <c r="G42" s="23">
        <f>E42*0.41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RIGHT(D43:D175,4)</f>
        <v>6829</v>
      </c>
      <c r="B43" s="27" t="s">
        <v>56</v>
      </c>
      <c r="C43" s="31" t="s">
        <v>23</v>
      </c>
      <c r="D43" s="28">
        <v>1001024976829</v>
      </c>
      <c r="E43" s="24">
        <v>90</v>
      </c>
      <c r="F43" s="23"/>
      <c r="G43" s="23">
        <f>E43*1</f>
        <v>90</v>
      </c>
      <c r="H43" s="14"/>
      <c r="I43" s="14"/>
      <c r="J43" s="39"/>
    </row>
    <row r="44" spans="1:11" ht="16.5" customHeight="1" x14ac:dyDescent="0.25">
      <c r="A44" s="94" t="str">
        <f>RIGHT(D44:D180,4)</f>
        <v>6854</v>
      </c>
      <c r="B44" s="27" t="s">
        <v>57</v>
      </c>
      <c r="C44" s="33" t="s">
        <v>26</v>
      </c>
      <c r="D44" s="28">
        <v>1001022656854</v>
      </c>
      <c r="E44" s="24"/>
      <c r="F44" s="23"/>
      <c r="G44" s="23">
        <f>E44*0.6</f>
        <v>0</v>
      </c>
      <c r="H44" s="14"/>
      <c r="I44" s="14"/>
      <c r="J44" s="39"/>
    </row>
    <row r="45" spans="1:11" ht="16.5" customHeight="1" x14ac:dyDescent="0.25">
      <c r="A45" s="94" t="str">
        <f>RIGHT(D45:D181,4)</f>
        <v>6852</v>
      </c>
      <c r="B45" s="27" t="s">
        <v>58</v>
      </c>
      <c r="C45" s="33" t="s">
        <v>26</v>
      </c>
      <c r="D45" s="28">
        <v>1001022656852</v>
      </c>
      <c r="E45" s="24">
        <v>480</v>
      </c>
      <c r="F45" s="23"/>
      <c r="G45" s="23">
        <f>E45*0.35</f>
        <v>168</v>
      </c>
      <c r="H45" s="14"/>
      <c r="I45" s="14"/>
      <c r="J45" s="39"/>
    </row>
    <row r="46" spans="1:11" ht="16.5" customHeight="1" x14ac:dyDescent="0.25">
      <c r="A46" s="94" t="str">
        <f>RIGHT(D46:D181,4)</f>
        <v>6853</v>
      </c>
      <c r="B46" s="27" t="s">
        <v>59</v>
      </c>
      <c r="C46" s="30" t="s">
        <v>23</v>
      </c>
      <c r="D46" s="28">
        <v>1001022656853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RIGHT(D47:D182,4)</f>
        <v>6759</v>
      </c>
      <c r="B47" s="27" t="s">
        <v>60</v>
      </c>
      <c r="C47" s="30" t="s">
        <v>26</v>
      </c>
      <c r="D47" s="28">
        <v>1001020836759</v>
      </c>
      <c r="E47" s="24"/>
      <c r="F47" s="23"/>
      <c r="G47" s="23">
        <f>E47*0.4</f>
        <v>0</v>
      </c>
      <c r="H47" s="14"/>
      <c r="I47" s="14"/>
      <c r="J47" s="39"/>
    </row>
    <row r="48" spans="1:11" ht="16.5" customHeight="1" x14ac:dyDescent="0.25">
      <c r="A48" s="94" t="str">
        <f>RIGHT(D48:D183,4)</f>
        <v>6901</v>
      </c>
      <c r="B48" s="27" t="s">
        <v>61</v>
      </c>
      <c r="C48" s="30" t="s">
        <v>62</v>
      </c>
      <c r="D48" s="28">
        <v>1001025526901</v>
      </c>
      <c r="E48" s="24"/>
      <c r="F48" s="23">
        <v>0.16</v>
      </c>
      <c r="G48" s="23">
        <f>E48*F48</f>
        <v>0</v>
      </c>
      <c r="H48" s="14"/>
      <c r="I48" s="14"/>
      <c r="J48" s="39"/>
    </row>
    <row r="49" spans="1:11" s="15" customFormat="1" ht="16.5" customHeight="1" x14ac:dyDescent="0.25">
      <c r="A49" s="94" t="str">
        <f>RIGHT(D49:D182,4)</f>
        <v>6303</v>
      </c>
      <c r="B49" s="70" t="s">
        <v>63</v>
      </c>
      <c r="C49" s="30" t="s">
        <v>23</v>
      </c>
      <c r="D49" s="28">
        <v>1001022726303</v>
      </c>
      <c r="E49" s="24">
        <v>80</v>
      </c>
      <c r="F49" s="23">
        <v>1.0666666666666671</v>
      </c>
      <c r="G49" s="23">
        <f>E49*1</f>
        <v>80</v>
      </c>
      <c r="H49" s="14">
        <v>3.2</v>
      </c>
      <c r="I49" s="14">
        <v>45</v>
      </c>
      <c r="J49" s="39"/>
      <c r="K49" s="82"/>
    </row>
    <row r="50" spans="1:11" s="15" customFormat="1" ht="16.5" customHeight="1" x14ac:dyDescent="0.25">
      <c r="A50" s="94" t="str">
        <f>RIGHT(D50:D183,4)</f>
        <v>6777</v>
      </c>
      <c r="B50" s="70" t="s">
        <v>64</v>
      </c>
      <c r="C50" s="33" t="s">
        <v>26</v>
      </c>
      <c r="D50" s="28">
        <v>1001025506777</v>
      </c>
      <c r="E50" s="24">
        <v>200</v>
      </c>
      <c r="F50" s="23"/>
      <c r="G50" s="23">
        <f>E50*0.4</f>
        <v>80</v>
      </c>
      <c r="H50" s="14"/>
      <c r="I50" s="14"/>
      <c r="J50" s="39"/>
      <c r="K50" s="82"/>
    </row>
    <row r="51" spans="1:11" ht="16.5" customHeight="1" x14ac:dyDescent="0.25">
      <c r="A51" s="94" t="str">
        <f>RIGHT(D51:D183,4)</f>
        <v>6726</v>
      </c>
      <c r="B51" s="45" t="s">
        <v>65</v>
      </c>
      <c r="C51" s="33" t="s">
        <v>26</v>
      </c>
      <c r="D51" s="28">
        <v>1001022466726</v>
      </c>
      <c r="E51" s="24">
        <v>700</v>
      </c>
      <c r="F51" s="23">
        <v>0.45</v>
      </c>
      <c r="G51" s="23">
        <f>E51*0.41</f>
        <v>287</v>
      </c>
      <c r="H51" s="14">
        <v>4.5</v>
      </c>
      <c r="I51" s="14">
        <v>45</v>
      </c>
      <c r="J51" s="39"/>
    </row>
    <row r="52" spans="1:11" ht="16.5" customHeight="1" x14ac:dyDescent="0.25">
      <c r="A52" s="94" t="str">
        <f>RIGHT(D52:D184,4)</f>
        <v>6762</v>
      </c>
      <c r="B52" s="45" t="s">
        <v>66</v>
      </c>
      <c r="C52" s="33" t="s">
        <v>26</v>
      </c>
      <c r="D52" s="28">
        <v>1001020846762</v>
      </c>
      <c r="E52" s="24">
        <v>80</v>
      </c>
      <c r="F52" s="23">
        <v>0.41</v>
      </c>
      <c r="G52" s="23">
        <f>E52*F52</f>
        <v>32.799999999999997</v>
      </c>
      <c r="H52" s="14"/>
      <c r="I52" s="14"/>
      <c r="J52" s="39"/>
    </row>
    <row r="53" spans="1:11" ht="16.5" customHeight="1" x14ac:dyDescent="0.25">
      <c r="A53" s="94" t="str">
        <f>RIGHT(D53:D184,4)</f>
        <v>5820</v>
      </c>
      <c r="B53" s="45" t="s">
        <v>67</v>
      </c>
      <c r="C53" s="30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39"/>
    </row>
    <row r="54" spans="1:11" ht="16.5" customHeight="1" x14ac:dyDescent="0.25">
      <c r="A54" s="94" t="str">
        <f>RIGHT(D54:D185,4)</f>
        <v>6951</v>
      </c>
      <c r="B54" s="45" t="s">
        <v>68</v>
      </c>
      <c r="C54" s="30" t="s">
        <v>23</v>
      </c>
      <c r="D54" s="28">
        <v>1001022466951</v>
      </c>
      <c r="E54" s="24">
        <v>20</v>
      </c>
      <c r="F54" s="23"/>
      <c r="G54" s="23">
        <f>E54*1</f>
        <v>20</v>
      </c>
      <c r="H54" s="14"/>
      <c r="I54" s="14"/>
      <c r="J54" s="39"/>
    </row>
    <row r="55" spans="1:11" ht="16.5" customHeight="1" x14ac:dyDescent="0.25">
      <c r="A55" s="94" t="str">
        <f>RIGHT(D55:D186,4)</f>
        <v>6764</v>
      </c>
      <c r="B55" s="45" t="s">
        <v>69</v>
      </c>
      <c r="C55" s="30" t="s">
        <v>23</v>
      </c>
      <c r="D55" s="28">
        <v>1001020846764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6761</v>
      </c>
      <c r="B56" s="45" t="s">
        <v>70</v>
      </c>
      <c r="C56" s="30" t="s">
        <v>23</v>
      </c>
      <c r="D56" s="28">
        <v>1001020836761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RIGHT(D57:D189,4)</f>
        <v>6767</v>
      </c>
      <c r="B57" s="45" t="s">
        <v>71</v>
      </c>
      <c r="C57" s="30" t="s">
        <v>23</v>
      </c>
      <c r="D57" s="28">
        <v>1001023696767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RIGHT(D58:D189,4)</f>
        <v>6765</v>
      </c>
      <c r="B58" s="45" t="s">
        <v>72</v>
      </c>
      <c r="C58" s="33" t="s">
        <v>26</v>
      </c>
      <c r="D58" s="28">
        <v>1001023696765</v>
      </c>
      <c r="E58" s="24">
        <v>40</v>
      </c>
      <c r="F58" s="23"/>
      <c r="G58" s="23">
        <f>E58*0.36</f>
        <v>14.399999999999999</v>
      </c>
      <c r="H58" s="14"/>
      <c r="I58" s="14"/>
      <c r="J58" s="39"/>
    </row>
    <row r="59" spans="1:11" ht="16.5" customHeight="1" x14ac:dyDescent="0.25">
      <c r="A59" s="94" t="str">
        <f>RIGHT(D59:D190,4)</f>
        <v>6909</v>
      </c>
      <c r="B59" s="45" t="s">
        <v>73</v>
      </c>
      <c r="C59" s="33" t="s">
        <v>26</v>
      </c>
      <c r="D59" s="28">
        <v>1001025766909</v>
      </c>
      <c r="E59" s="24">
        <v>90</v>
      </c>
      <c r="F59" s="23">
        <v>0.33</v>
      </c>
      <c r="G59" s="23">
        <f>E59*F59</f>
        <v>29.700000000000003</v>
      </c>
      <c r="H59" s="14"/>
      <c r="I59" s="14"/>
      <c r="J59" s="39"/>
    </row>
    <row r="60" spans="1:11" ht="16.5" customHeight="1" x14ac:dyDescent="0.25">
      <c r="A60" s="94" t="str">
        <f>RIGHT(D60:D189,4)</f>
        <v>6722</v>
      </c>
      <c r="B60" s="45" t="s">
        <v>74</v>
      </c>
      <c r="C60" s="33" t="s">
        <v>26</v>
      </c>
      <c r="D60" s="28">
        <v>1001022376722</v>
      </c>
      <c r="E60" s="24">
        <v>2400</v>
      </c>
      <c r="F60" s="23">
        <v>0.41</v>
      </c>
      <c r="G60" s="23">
        <f>E60*0.41</f>
        <v>983.99999999999989</v>
      </c>
      <c r="H60" s="14">
        <v>4.5</v>
      </c>
      <c r="I60" s="14">
        <v>45</v>
      </c>
      <c r="J60" s="39"/>
    </row>
    <row r="61" spans="1:11" ht="16.5" customHeight="1" x14ac:dyDescent="0.25">
      <c r="A61" s="94" t="str">
        <f>RIGHT(D61:D190,4)</f>
        <v>6837</v>
      </c>
      <c r="B61" s="45" t="s">
        <v>75</v>
      </c>
      <c r="C61" s="33" t="s">
        <v>26</v>
      </c>
      <c r="D61" s="28">
        <v>1001022556837</v>
      </c>
      <c r="E61" s="24"/>
      <c r="F61" s="23">
        <v>0.4</v>
      </c>
      <c r="G61" s="23">
        <f>E61*0.4</f>
        <v>0</v>
      </c>
      <c r="H61" s="14"/>
      <c r="I61" s="14"/>
      <c r="J61" s="39"/>
    </row>
    <row r="62" spans="1:11" ht="16.5" customHeight="1" x14ac:dyDescent="0.25">
      <c r="A62" s="94" t="str">
        <f>RIGHT(D62:D190,4)</f>
        <v>3812</v>
      </c>
      <c r="B62" s="45" t="s">
        <v>76</v>
      </c>
      <c r="C62" s="30" t="s">
        <v>23</v>
      </c>
      <c r="D62" s="28">
        <v>1001022373812</v>
      </c>
      <c r="E62" s="24">
        <v>200</v>
      </c>
      <c r="F62" s="23">
        <v>2.125</v>
      </c>
      <c r="G62" s="23">
        <f>E62*1</f>
        <v>200</v>
      </c>
      <c r="H62" s="14">
        <v>4.25</v>
      </c>
      <c r="I62" s="14">
        <v>45</v>
      </c>
      <c r="J62" s="39"/>
    </row>
    <row r="63" spans="1:11" s="15" customFormat="1" ht="16.5" customHeight="1" x14ac:dyDescent="0.25">
      <c r="A63" s="94" t="str">
        <f>RIGHT(D63:D191,4)</f>
        <v>6113</v>
      </c>
      <c r="B63" s="27" t="s">
        <v>77</v>
      </c>
      <c r="C63" s="30" t="s">
        <v>23</v>
      </c>
      <c r="D63" s="28">
        <v>1001022376113</v>
      </c>
      <c r="E63" s="24">
        <v>300</v>
      </c>
      <c r="F63" s="23">
        <v>1.033333333333333</v>
      </c>
      <c r="G63" s="23">
        <f>E63*1</f>
        <v>300</v>
      </c>
      <c r="H63" s="14">
        <v>6.2000000000000011</v>
      </c>
      <c r="I63" s="14">
        <v>45</v>
      </c>
      <c r="J63" s="39"/>
      <c r="K63" s="82"/>
    </row>
    <row r="64" spans="1:11" s="15" customFormat="1" ht="16.5" customHeight="1" x14ac:dyDescent="0.25">
      <c r="A64" s="94" t="str">
        <f>RIGHT(D64:D192,4)</f>
        <v>6661</v>
      </c>
      <c r="B64" s="27" t="s">
        <v>78</v>
      </c>
      <c r="C64" s="30" t="s">
        <v>23</v>
      </c>
      <c r="D64" s="28">
        <v>1001022246661</v>
      </c>
      <c r="E64" s="24"/>
      <c r="F64" s="23"/>
      <c r="G64" s="23">
        <f>E64*1</f>
        <v>0</v>
      </c>
      <c r="H64" s="14"/>
      <c r="I64" s="14"/>
      <c r="J64" s="39"/>
      <c r="K64" s="82"/>
    </row>
    <row r="65" spans="1:11" s="15" customFormat="1" ht="16.5" customHeight="1" thickBot="1" x14ac:dyDescent="0.3">
      <c r="A65" s="94" t="str">
        <f>RIGHT(D65:D193,4)</f>
        <v>6713</v>
      </c>
      <c r="B65" s="27" t="s">
        <v>79</v>
      </c>
      <c r="C65" s="35" t="s">
        <v>26</v>
      </c>
      <c r="D65" s="28">
        <v>1001022246713</v>
      </c>
      <c r="E65" s="24">
        <v>200</v>
      </c>
      <c r="F65" s="23"/>
      <c r="G65" s="23">
        <f>E65*0.41</f>
        <v>82</v>
      </c>
      <c r="H65" s="14"/>
      <c r="I65" s="14"/>
      <c r="J65" s="39"/>
      <c r="K65" s="82"/>
    </row>
    <row r="66" spans="1:11" ht="16.5" customHeight="1" thickTop="1" thickBot="1" x14ac:dyDescent="0.3">
      <c r="A66" s="94" t="str">
        <f>RIGHT(D66:D189,4)</f>
        <v/>
      </c>
      <c r="B66" s="74" t="s">
        <v>80</v>
      </c>
      <c r="C66" s="74"/>
      <c r="D66" s="74"/>
      <c r="E66" s="74"/>
      <c r="F66" s="73"/>
      <c r="G66" s="74"/>
      <c r="H66" s="74"/>
      <c r="I66" s="74"/>
      <c r="J66" s="75"/>
    </row>
    <row r="67" spans="1:11" ht="16.5" customHeight="1" thickTop="1" x14ac:dyDescent="0.25">
      <c r="A67" s="94" t="str">
        <f>RIGHT(D67:D190,4)</f>
        <v>5698</v>
      </c>
      <c r="B67" s="46" t="s">
        <v>81</v>
      </c>
      <c r="C67" s="30" t="s">
        <v>23</v>
      </c>
      <c r="D67" s="28">
        <v>1001034065698</v>
      </c>
      <c r="E67" s="24"/>
      <c r="F67" s="23">
        <v>1.013333333333333</v>
      </c>
      <c r="G67" s="23">
        <f>E67*1</f>
        <v>0</v>
      </c>
      <c r="H67" s="14">
        <v>3.04</v>
      </c>
      <c r="I67" s="14">
        <v>30</v>
      </c>
      <c r="J67" s="39"/>
    </row>
    <row r="68" spans="1:11" ht="16.5" customHeight="1" x14ac:dyDescent="0.25">
      <c r="A68" s="94" t="str">
        <f>RIGHT(D68:D193,4)</f>
        <v>6528</v>
      </c>
      <c r="B68" s="46" t="s">
        <v>82</v>
      </c>
      <c r="C68" s="33" t="s">
        <v>26</v>
      </c>
      <c r="D68" s="28">
        <v>1001031076528</v>
      </c>
      <c r="E68" s="24"/>
      <c r="F68" s="23"/>
      <c r="G68" s="23">
        <f>E68*0.4</f>
        <v>0</v>
      </c>
      <c r="H68" s="14"/>
      <c r="I68" s="14"/>
      <c r="J68" s="39"/>
    </row>
    <row r="69" spans="1:11" ht="16.5" customHeight="1" thickBot="1" x14ac:dyDescent="0.3">
      <c r="A69" s="94" t="str">
        <f>RIGHT(D69:D195,4)</f>
        <v>6527</v>
      </c>
      <c r="B69" s="46" t="s">
        <v>83</v>
      </c>
      <c r="C69" s="30" t="s">
        <v>23</v>
      </c>
      <c r="D69" s="28">
        <v>1001031076527</v>
      </c>
      <c r="E69" s="24">
        <v>30</v>
      </c>
      <c r="F69" s="23">
        <v>1.0166666666666671</v>
      </c>
      <c r="G69" s="23">
        <f>E69*1</f>
        <v>30</v>
      </c>
      <c r="H69" s="14">
        <v>3.05</v>
      </c>
      <c r="I69" s="14">
        <v>30</v>
      </c>
      <c r="J69" s="39"/>
    </row>
    <row r="70" spans="1:11" ht="16.5" customHeight="1" thickTop="1" thickBot="1" x14ac:dyDescent="0.3">
      <c r="A70" s="94" t="str">
        <f>RIGHT(D70:D196,4)</f>
        <v/>
      </c>
      <c r="B70" s="74" t="s">
        <v>84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RIGHT(D71:D197,4)</f>
        <v>6666</v>
      </c>
      <c r="B71" s="27" t="s">
        <v>85</v>
      </c>
      <c r="C71" s="33" t="s">
        <v>26</v>
      </c>
      <c r="D71" s="28">
        <v>1001302276666</v>
      </c>
      <c r="E71" s="24">
        <v>200</v>
      </c>
      <c r="F71" s="23">
        <v>0.28000000000000003</v>
      </c>
      <c r="G71" s="23">
        <f>E71*0.28</f>
        <v>56.000000000000007</v>
      </c>
      <c r="H71" s="14">
        <v>2.2400000000000002</v>
      </c>
      <c r="I71" s="14">
        <v>45</v>
      </c>
      <c r="J71" s="39"/>
    </row>
    <row r="72" spans="1:11" ht="16.5" customHeight="1" x14ac:dyDescent="0.25">
      <c r="A72" s="94" t="str">
        <f>RIGHT(D72:D198,4)</f>
        <v>6785</v>
      </c>
      <c r="B72" s="27" t="s">
        <v>86</v>
      </c>
      <c r="C72" s="33" t="s">
        <v>26</v>
      </c>
      <c r="D72" s="28">
        <v>1001300516785</v>
      </c>
      <c r="E72" s="24">
        <v>80</v>
      </c>
      <c r="F72" s="23"/>
      <c r="G72" s="23">
        <f>E72*0.33</f>
        <v>26.400000000000002</v>
      </c>
      <c r="H72" s="14"/>
      <c r="I72" s="14"/>
      <c r="J72" s="39"/>
    </row>
    <row r="73" spans="1:11" ht="16.5" customHeight="1" x14ac:dyDescent="0.25">
      <c r="A73" s="94" t="str">
        <f>RIGHT(D73:D199,4)</f>
        <v>6415</v>
      </c>
      <c r="B73" s="27" t="s">
        <v>87</v>
      </c>
      <c r="C73" s="33" t="s">
        <v>26</v>
      </c>
      <c r="D73" s="28">
        <v>1001303636415</v>
      </c>
      <c r="E73" s="24"/>
      <c r="F73" s="23">
        <v>0.84</v>
      </c>
      <c r="G73" s="23">
        <f>F73*E73</f>
        <v>0</v>
      </c>
      <c r="H73" s="14"/>
      <c r="I73" s="14"/>
      <c r="J73" s="39"/>
    </row>
    <row r="74" spans="1:11" ht="16.5" customHeight="1" x14ac:dyDescent="0.25">
      <c r="A74" s="94" t="str">
        <f>RIGHT(D74:D199,4)</f>
        <v>6786</v>
      </c>
      <c r="B74" s="27" t="s">
        <v>88</v>
      </c>
      <c r="C74" s="33" t="s">
        <v>23</v>
      </c>
      <c r="D74" s="28">
        <v>1001300516786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4" t="str">
        <f>RIGHT(D75:D200,4)</f>
        <v>4903</v>
      </c>
      <c r="B75" s="27" t="s">
        <v>89</v>
      </c>
      <c r="C75" s="33" t="s">
        <v>23</v>
      </c>
      <c r="D75" s="28">
        <v>1001040434903</v>
      </c>
      <c r="E75" s="24"/>
      <c r="F75" s="23"/>
      <c r="G75" s="23">
        <f>E75</f>
        <v>0</v>
      </c>
      <c r="H75" s="14"/>
      <c r="I75" s="14"/>
      <c r="J75" s="39"/>
    </row>
    <row r="76" spans="1:11" ht="16.5" customHeight="1" x14ac:dyDescent="0.25">
      <c r="A76" s="94" t="str">
        <f>RIGHT(D76:D200,4)</f>
        <v>6794</v>
      </c>
      <c r="B76" s="27" t="s">
        <v>90</v>
      </c>
      <c r="C76" s="33" t="s">
        <v>23</v>
      </c>
      <c r="D76" s="28">
        <v>1001303636794</v>
      </c>
      <c r="E76" s="24">
        <v>10</v>
      </c>
      <c r="F76" s="23"/>
      <c r="G76" s="23">
        <f>E76</f>
        <v>10</v>
      </c>
      <c r="H76" s="14"/>
      <c r="I76" s="14">
        <v>45</v>
      </c>
      <c r="J76" s="39"/>
    </row>
    <row r="77" spans="1:11" ht="16.5" customHeight="1" thickBot="1" x14ac:dyDescent="0.3">
      <c r="A77" s="94" t="str">
        <f>RIGHT(D77:D198,4)</f>
        <v>6773</v>
      </c>
      <c r="B77" s="27" t="s">
        <v>91</v>
      </c>
      <c r="C77" s="33" t="s">
        <v>26</v>
      </c>
      <c r="D77" s="28">
        <v>1001303106773</v>
      </c>
      <c r="E77" s="24">
        <v>200</v>
      </c>
      <c r="F77" s="23">
        <v>0.28000000000000003</v>
      </c>
      <c r="G77" s="23">
        <f>E77*0.28</f>
        <v>56.000000000000007</v>
      </c>
      <c r="H77" s="14">
        <v>2.2400000000000002</v>
      </c>
      <c r="I77" s="14">
        <v>45</v>
      </c>
      <c r="J77" s="39"/>
    </row>
    <row r="78" spans="1:11" ht="16.5" customHeight="1" thickTop="1" thickBot="1" x14ac:dyDescent="0.3">
      <c r="A78" s="94" t="str">
        <f>RIGHT(D78:D201,4)</f>
        <v/>
      </c>
      <c r="B78" s="74" t="s">
        <v>92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4" t="str">
        <f>RIGHT(D79:D202,4)</f>
        <v>6683</v>
      </c>
      <c r="B79" s="27" t="s">
        <v>93</v>
      </c>
      <c r="C79" s="33" t="s">
        <v>26</v>
      </c>
      <c r="D79" s="28">
        <v>1001300386683</v>
      </c>
      <c r="E79" s="24">
        <v>440</v>
      </c>
      <c r="F79" s="23">
        <v>0.35</v>
      </c>
      <c r="G79" s="23">
        <f>E79*0.35</f>
        <v>154</v>
      </c>
      <c r="H79" s="14">
        <v>2.8</v>
      </c>
      <c r="I79" s="14">
        <v>45</v>
      </c>
      <c r="J79" s="39"/>
    </row>
    <row r="80" spans="1:11" ht="16.5" customHeight="1" x14ac:dyDescent="0.25">
      <c r="A80" s="94" t="str">
        <f>RIGHT(D80:D204,4)</f>
        <v>6793</v>
      </c>
      <c r="B80" s="27" t="s">
        <v>94</v>
      </c>
      <c r="C80" s="33" t="s">
        <v>26</v>
      </c>
      <c r="D80" s="28">
        <v>1001303636793</v>
      </c>
      <c r="E80" s="24"/>
      <c r="F80" s="23"/>
      <c r="G80" s="23">
        <f>E80*0.33</f>
        <v>0</v>
      </c>
      <c r="H80" s="14"/>
      <c r="I80" s="14"/>
      <c r="J80" s="39"/>
    </row>
    <row r="81" spans="1:10" ht="16.5" customHeight="1" x14ac:dyDescent="0.25">
      <c r="A81" s="94" t="str">
        <f>RIGHT(D81:D205,4)</f>
        <v>6795</v>
      </c>
      <c r="B81" s="27" t="s">
        <v>95</v>
      </c>
      <c r="C81" s="33" t="s">
        <v>26</v>
      </c>
      <c r="D81" s="28">
        <v>1001302596795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RIGHT(D82:D205,4)</f>
        <v>6807</v>
      </c>
      <c r="B82" s="27" t="s">
        <v>96</v>
      </c>
      <c r="C82" s="33" t="s">
        <v>26</v>
      </c>
      <c r="D82" s="28">
        <v>1001300366807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RIGHT(D83:D205,4)</f>
        <v>6684</v>
      </c>
      <c r="B83" s="27" t="s">
        <v>97</v>
      </c>
      <c r="C83" s="33" t="s">
        <v>26</v>
      </c>
      <c r="D83" s="28">
        <v>1001304506684</v>
      </c>
      <c r="E83" s="24">
        <v>600</v>
      </c>
      <c r="F83" s="23">
        <v>0.28000000000000003</v>
      </c>
      <c r="G83" s="23">
        <f>E83*0.28</f>
        <v>168.00000000000003</v>
      </c>
      <c r="H83" s="14">
        <v>2.2400000000000002</v>
      </c>
      <c r="I83" s="14">
        <v>45</v>
      </c>
      <c r="J83" s="39"/>
    </row>
    <row r="84" spans="1:10" ht="16.5" customHeight="1" x14ac:dyDescent="0.25">
      <c r="A84" s="94" t="str">
        <f>RIGHT(D84:D207,4)</f>
        <v>6787</v>
      </c>
      <c r="B84" s="27" t="s">
        <v>98</v>
      </c>
      <c r="C84" s="33" t="s">
        <v>26</v>
      </c>
      <c r="D84" s="28">
        <v>1001300456787</v>
      </c>
      <c r="E84" s="24">
        <v>80</v>
      </c>
      <c r="F84" s="23"/>
      <c r="G84" s="23">
        <f>E84*0.33</f>
        <v>26.400000000000002</v>
      </c>
      <c r="H84" s="14"/>
      <c r="I84" s="14"/>
      <c r="J84" s="39"/>
    </row>
    <row r="85" spans="1:10" ht="16.5" customHeight="1" x14ac:dyDescent="0.25">
      <c r="A85" s="94" t="str">
        <f>RIGHT(D85:D208,4)</f>
        <v>6788</v>
      </c>
      <c r="B85" s="27" t="s">
        <v>99</v>
      </c>
      <c r="C85" s="33" t="s">
        <v>23</v>
      </c>
      <c r="D85" s="28">
        <v>1001300456788</v>
      </c>
      <c r="E85" s="24"/>
      <c r="F85" s="23"/>
      <c r="G85" s="23">
        <f>E85*1</f>
        <v>0</v>
      </c>
      <c r="H85" s="14"/>
      <c r="I85" s="14"/>
      <c r="J85" s="39"/>
    </row>
    <row r="86" spans="1:10" ht="16.5" customHeight="1" x14ac:dyDescent="0.25">
      <c r="A86" s="94" t="str">
        <f>RIGHT(D86:D209,4)</f>
        <v>6790</v>
      </c>
      <c r="B86" s="27" t="s">
        <v>100</v>
      </c>
      <c r="C86" s="33" t="s">
        <v>23</v>
      </c>
      <c r="D86" s="28">
        <v>1001300366790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RIGHT(D87:D208,4)</f>
        <v>6689</v>
      </c>
      <c r="B87" s="64" t="s">
        <v>101</v>
      </c>
      <c r="C87" s="33" t="s">
        <v>26</v>
      </c>
      <c r="D87" s="28">
        <v>1001303986689</v>
      </c>
      <c r="E87" s="24"/>
      <c r="F87" s="23">
        <v>0.35</v>
      </c>
      <c r="G87" s="23">
        <f>E87*0.35</f>
        <v>0</v>
      </c>
      <c r="H87" s="14">
        <v>2.8</v>
      </c>
      <c r="I87" s="14">
        <v>45</v>
      </c>
      <c r="J87" s="39"/>
    </row>
    <row r="88" spans="1:10" ht="16.5" customHeight="1" x14ac:dyDescent="0.25">
      <c r="A88" s="94" t="str">
        <f>RIGHT(D88:D209,4)</f>
        <v>6791</v>
      </c>
      <c r="B88" s="64" t="s">
        <v>102</v>
      </c>
      <c r="C88" s="33" t="s">
        <v>26</v>
      </c>
      <c r="D88" s="28">
        <v>1001304096791</v>
      </c>
      <c r="E88" s="24">
        <v>40</v>
      </c>
      <c r="F88" s="23"/>
      <c r="G88" s="23">
        <f>E88*0.33</f>
        <v>13.200000000000001</v>
      </c>
      <c r="H88" s="14"/>
      <c r="I88" s="14"/>
      <c r="J88" s="39"/>
    </row>
    <row r="89" spans="1:10" ht="16.5" customHeight="1" x14ac:dyDescent="0.25">
      <c r="A89" s="94" t="str">
        <f>RIGHT(D89:D210,4)</f>
        <v>5341</v>
      </c>
      <c r="B89" s="64" t="s">
        <v>103</v>
      </c>
      <c r="C89" s="30" t="s">
        <v>23</v>
      </c>
      <c r="D89" s="28">
        <v>1001053985341</v>
      </c>
      <c r="E89" s="24"/>
      <c r="F89" s="23">
        <v>0.71250000000000002</v>
      </c>
      <c r="G89" s="23">
        <f>E89*1</f>
        <v>0</v>
      </c>
      <c r="H89" s="14">
        <v>5.7</v>
      </c>
      <c r="I89" s="14">
        <v>45</v>
      </c>
      <c r="J89" s="39"/>
    </row>
    <row r="90" spans="1:10" ht="16.5" customHeight="1" x14ac:dyDescent="0.25">
      <c r="A90" s="94" t="str">
        <f>RIGHT(D90:D211,4)</f>
        <v>6459</v>
      </c>
      <c r="B90" s="64" t="s">
        <v>104</v>
      </c>
      <c r="C90" s="33" t="s">
        <v>26</v>
      </c>
      <c r="D90" s="28">
        <v>1001214196459</v>
      </c>
      <c r="E90" s="24">
        <v>60</v>
      </c>
      <c r="F90" s="23">
        <v>0.1</v>
      </c>
      <c r="G90" s="23">
        <f>E90*F90</f>
        <v>6</v>
      </c>
      <c r="H90" s="14"/>
      <c r="I90" s="14"/>
      <c r="J90" s="39"/>
    </row>
    <row r="91" spans="1:10" ht="16.5" customHeight="1" x14ac:dyDescent="0.25">
      <c r="A91" s="94" t="str">
        <f>RIGHT(D91:D212,4)</f>
        <v>6586</v>
      </c>
      <c r="B91" s="64" t="s">
        <v>105</v>
      </c>
      <c r="C91" s="33" t="s">
        <v>26</v>
      </c>
      <c r="D91" s="28">
        <v>1001215576586</v>
      </c>
      <c r="E91" s="24">
        <v>120</v>
      </c>
      <c r="F91" s="23"/>
      <c r="G91" s="23">
        <f>E91*0.09</f>
        <v>10.799999999999999</v>
      </c>
      <c r="H91" s="14"/>
      <c r="I91" s="14"/>
      <c r="J91" s="39"/>
    </row>
    <row r="92" spans="1:10" ht="16.5" customHeight="1" x14ac:dyDescent="0.25">
      <c r="A92" s="94" t="str">
        <f>RIGHT(D92:D210,4)</f>
        <v>6228</v>
      </c>
      <c r="B92" s="64" t="s">
        <v>106</v>
      </c>
      <c r="C92" s="33" t="s">
        <v>26</v>
      </c>
      <c r="D92" s="28">
        <v>1001225416228</v>
      </c>
      <c r="E92" s="24">
        <v>140</v>
      </c>
      <c r="F92" s="23"/>
      <c r="G92" s="23">
        <f>E92*0.09</f>
        <v>12.6</v>
      </c>
      <c r="H92" s="14"/>
      <c r="I92" s="14"/>
      <c r="J92" s="39"/>
    </row>
    <row r="93" spans="1:10" ht="16.5" customHeight="1" x14ac:dyDescent="0.25">
      <c r="A93" s="94" t="str">
        <f>RIGHT(D93:D210,4)</f>
        <v>5544</v>
      </c>
      <c r="B93" s="27" t="s">
        <v>107</v>
      </c>
      <c r="C93" s="30" t="s">
        <v>23</v>
      </c>
      <c r="D93" s="28">
        <v>1001051875544</v>
      </c>
      <c r="E93" s="24">
        <v>100</v>
      </c>
      <c r="F93" s="23">
        <v>0.85</v>
      </c>
      <c r="G93" s="23">
        <f>E93*1</f>
        <v>100</v>
      </c>
      <c r="H93" s="14">
        <v>5.0999999999999996</v>
      </c>
      <c r="I93" s="14">
        <v>45</v>
      </c>
      <c r="J93" s="39"/>
    </row>
    <row r="94" spans="1:10" ht="15.75" customHeight="1" thickBot="1" x14ac:dyDescent="0.3">
      <c r="A94" s="94" t="str">
        <f t="shared" ref="A94:A99" si="1">RIGHT(D94:D212,4)</f>
        <v>6697</v>
      </c>
      <c r="B94" s="27" t="s">
        <v>108</v>
      </c>
      <c r="C94" s="36" t="s">
        <v>26</v>
      </c>
      <c r="D94" s="28">
        <v>1001301876697</v>
      </c>
      <c r="E94" s="24">
        <v>600</v>
      </c>
      <c r="F94" s="23">
        <v>0.35</v>
      </c>
      <c r="G94" s="23">
        <f>E94*0.35</f>
        <v>210</v>
      </c>
      <c r="H94" s="14">
        <v>2.8</v>
      </c>
      <c r="I94" s="14">
        <v>45</v>
      </c>
      <c r="J94" s="39"/>
    </row>
    <row r="95" spans="1:10" ht="16.5" customHeight="1" thickTop="1" thickBot="1" x14ac:dyDescent="0.3">
      <c r="A95" s="94" t="str">
        <f t="shared" si="1"/>
        <v/>
      </c>
      <c r="B95" s="74" t="s">
        <v>109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4" t="str">
        <f t="shared" si="1"/>
        <v>5706</v>
      </c>
      <c r="B96" s="27" t="s">
        <v>110</v>
      </c>
      <c r="C96" s="33" t="s">
        <v>26</v>
      </c>
      <c r="D96" s="28">
        <v>1001061975706</v>
      </c>
      <c r="E96" s="24"/>
      <c r="F96" s="23">
        <v>0.25</v>
      </c>
      <c r="G96" s="23">
        <f>E96*0.25</f>
        <v>0</v>
      </c>
      <c r="H96" s="14">
        <v>2</v>
      </c>
      <c r="I96" s="14">
        <v>120</v>
      </c>
      <c r="J96" s="39"/>
    </row>
    <row r="97" spans="1:10" ht="16.5" customHeight="1" x14ac:dyDescent="0.25">
      <c r="A97" s="94" t="str">
        <f t="shared" si="1"/>
        <v>6454</v>
      </c>
      <c r="B97" s="27" t="s">
        <v>111</v>
      </c>
      <c r="C97" s="33" t="s">
        <v>26</v>
      </c>
      <c r="D97" s="28">
        <v>1001201976454</v>
      </c>
      <c r="E97" s="24">
        <v>420</v>
      </c>
      <c r="F97" s="23">
        <v>0.1</v>
      </c>
      <c r="G97" s="23">
        <f>E97*0.1</f>
        <v>42</v>
      </c>
      <c r="H97" s="14">
        <v>0.8</v>
      </c>
      <c r="I97" s="14">
        <v>60</v>
      </c>
      <c r="J97" s="39"/>
    </row>
    <row r="98" spans="1:10" ht="16.5" customHeight="1" x14ac:dyDescent="0.25">
      <c r="A98" s="94" t="str">
        <f t="shared" si="1"/>
        <v>6222</v>
      </c>
      <c r="B98" s="27" t="s">
        <v>112</v>
      </c>
      <c r="C98" s="33" t="s">
        <v>26</v>
      </c>
      <c r="D98" s="28">
        <v>1001205386222</v>
      </c>
      <c r="E98" s="24"/>
      <c r="F98" s="23"/>
      <c r="G98" s="23">
        <f>E98*0.09</f>
        <v>0</v>
      </c>
      <c r="H98" s="14"/>
      <c r="I98" s="14"/>
      <c r="J98" s="39"/>
    </row>
    <row r="99" spans="1:10" ht="16.5" customHeight="1" x14ac:dyDescent="0.25">
      <c r="A99" s="94" t="str">
        <f t="shared" si="1"/>
        <v>5931</v>
      </c>
      <c r="B99" s="27" t="s">
        <v>113</v>
      </c>
      <c r="C99" s="33" t="s">
        <v>26</v>
      </c>
      <c r="D99" s="28">
        <v>1001060755931</v>
      </c>
      <c r="E99" s="24">
        <v>200</v>
      </c>
      <c r="F99" s="23">
        <v>0.22</v>
      </c>
      <c r="G99" s="23">
        <f>E99*0.22</f>
        <v>44</v>
      </c>
      <c r="H99" s="14">
        <v>1.76</v>
      </c>
      <c r="I99" s="14">
        <v>120</v>
      </c>
      <c r="J99" s="39"/>
    </row>
    <row r="100" spans="1:10" ht="16.5" customHeight="1" x14ac:dyDescent="0.25">
      <c r="A100" s="94" t="str">
        <f>RIGHT(D100:D219,4)</f>
        <v>5708</v>
      </c>
      <c r="B100" s="27" t="s">
        <v>114</v>
      </c>
      <c r="C100" s="30" t="s">
        <v>23</v>
      </c>
      <c r="D100" s="28">
        <v>1001063145708</v>
      </c>
      <c r="E100" s="24"/>
      <c r="F100" s="23">
        <v>0.51249999999999996</v>
      </c>
      <c r="G100" s="23">
        <f>E100*1</f>
        <v>0</v>
      </c>
      <c r="H100" s="14">
        <v>4.0999999999999996</v>
      </c>
      <c r="I100" s="14">
        <v>120</v>
      </c>
      <c r="J100" s="39"/>
    </row>
    <row r="101" spans="1:10" ht="16.5" customHeight="1" x14ac:dyDescent="0.25">
      <c r="A101" s="94" t="str">
        <f>RIGHT(D101:D220,4)</f>
        <v>6834</v>
      </c>
      <c r="B101" s="27" t="s">
        <v>115</v>
      </c>
      <c r="C101" s="33" t="s">
        <v>26</v>
      </c>
      <c r="D101" s="28">
        <v>1001203146834</v>
      </c>
      <c r="E101" s="24">
        <v>50</v>
      </c>
      <c r="F101" s="23"/>
      <c r="G101" s="23">
        <f>E101*0.1</f>
        <v>5</v>
      </c>
      <c r="H101" s="14"/>
      <c r="I101" s="14"/>
      <c r="J101" s="39"/>
    </row>
    <row r="102" spans="1:10" ht="16.5" customHeight="1" x14ac:dyDescent="0.25">
      <c r="A102" s="94" t="str">
        <f>RIGHT(D102:D221,4)</f>
        <v>6448</v>
      </c>
      <c r="B102" s="27" t="s">
        <v>116</v>
      </c>
      <c r="C102" s="33" t="s">
        <v>26</v>
      </c>
      <c r="D102" s="28">
        <v>1001234146448</v>
      </c>
      <c r="E102" s="24">
        <v>120</v>
      </c>
      <c r="F102" s="23">
        <v>0.1</v>
      </c>
      <c r="G102" s="23">
        <f>F102*E102</f>
        <v>12</v>
      </c>
      <c r="H102" s="14"/>
      <c r="I102" s="14"/>
      <c r="J102" s="39"/>
    </row>
    <row r="103" spans="1:10" ht="16.5" customHeight="1" x14ac:dyDescent="0.25">
      <c r="A103" s="94" t="str">
        <f>RIGHT(D103:D222,4)</f>
        <v>6221</v>
      </c>
      <c r="B103" s="27" t="s">
        <v>117</v>
      </c>
      <c r="C103" s="33" t="s">
        <v>26</v>
      </c>
      <c r="D103" s="28">
        <v>1001205376221</v>
      </c>
      <c r="E103" s="24"/>
      <c r="F103" s="23">
        <v>0.09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RIGHT(D104:D222,4)</f>
        <v>5679</v>
      </c>
      <c r="B104" s="27" t="s">
        <v>118</v>
      </c>
      <c r="C104" s="33" t="s">
        <v>26</v>
      </c>
      <c r="D104" s="28">
        <v>1001190765679</v>
      </c>
      <c r="E104" s="24"/>
      <c r="F104" s="23">
        <v>0.15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RIGHT(D105:D224,4)</f>
        <v>4993</v>
      </c>
      <c r="B105" s="27" t="s">
        <v>119</v>
      </c>
      <c r="C105" s="33" t="s">
        <v>26</v>
      </c>
      <c r="D105" s="28">
        <v>1001060764993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39"/>
    </row>
    <row r="106" spans="1:10" ht="16.5" customHeight="1" x14ac:dyDescent="0.25">
      <c r="A106" s="94" t="str">
        <f>RIGHT(D106:D225,4)</f>
        <v>3684</v>
      </c>
      <c r="B106" s="27" t="s">
        <v>120</v>
      </c>
      <c r="C106" s="33" t="s">
        <v>26</v>
      </c>
      <c r="D106" s="28">
        <v>1001062353684</v>
      </c>
      <c r="E106" s="24">
        <v>120</v>
      </c>
      <c r="F106" s="23">
        <v>0.25</v>
      </c>
      <c r="G106" s="23">
        <f>F106*E106</f>
        <v>30</v>
      </c>
      <c r="H106" s="14"/>
      <c r="I106" s="14"/>
      <c r="J106" s="39"/>
    </row>
    <row r="107" spans="1:10" ht="16.5" customHeight="1" x14ac:dyDescent="0.25">
      <c r="A107" s="94" t="str">
        <f>RIGHT(D107:D225,4)</f>
        <v>5682</v>
      </c>
      <c r="B107" s="27" t="s">
        <v>121</v>
      </c>
      <c r="C107" s="33" t="s">
        <v>26</v>
      </c>
      <c r="D107" s="28">
        <v>1001193115682</v>
      </c>
      <c r="E107" s="24">
        <v>400</v>
      </c>
      <c r="F107" s="23">
        <v>0.12</v>
      </c>
      <c r="G107" s="23">
        <f>E107*0.12</f>
        <v>48</v>
      </c>
      <c r="H107" s="14">
        <v>0.96</v>
      </c>
      <c r="I107" s="14">
        <v>60</v>
      </c>
      <c r="J107" s="39"/>
    </row>
    <row r="108" spans="1:10" ht="16.5" customHeight="1" x14ac:dyDescent="0.25">
      <c r="A108" s="94" t="str">
        <f>RIGHT(D108:D228,4)</f>
        <v>4117</v>
      </c>
      <c r="B108" s="27" t="s">
        <v>122</v>
      </c>
      <c r="C108" s="30" t="s">
        <v>23</v>
      </c>
      <c r="D108" s="28">
        <v>1001062504117</v>
      </c>
      <c r="E108" s="24">
        <v>50</v>
      </c>
      <c r="F108" s="23">
        <v>0.48749999999999999</v>
      </c>
      <c r="G108" s="23">
        <f>E108*1</f>
        <v>50</v>
      </c>
      <c r="H108" s="14">
        <v>3.9</v>
      </c>
      <c r="I108" s="14">
        <v>120</v>
      </c>
      <c r="J108" s="39"/>
    </row>
    <row r="109" spans="1:10" ht="16.5" customHeight="1" x14ac:dyDescent="0.25">
      <c r="A109" s="94" t="str">
        <f>RIGHT(D109:D229,4)</f>
        <v>5483</v>
      </c>
      <c r="B109" s="27" t="s">
        <v>123</v>
      </c>
      <c r="C109" s="33" t="s">
        <v>26</v>
      </c>
      <c r="D109" s="28">
        <v>1001062505483</v>
      </c>
      <c r="E109" s="24"/>
      <c r="F109" s="23">
        <v>0.25</v>
      </c>
      <c r="G109" s="23">
        <f>E109*0.25</f>
        <v>0</v>
      </c>
      <c r="H109" s="14">
        <v>2</v>
      </c>
      <c r="I109" s="14">
        <v>120</v>
      </c>
      <c r="J109" s="39"/>
    </row>
    <row r="110" spans="1:10" ht="16.5" customHeight="1" thickBot="1" x14ac:dyDescent="0.3">
      <c r="A110" s="94" t="str">
        <f>RIGHT(D110:D230,4)</f>
        <v>6453</v>
      </c>
      <c r="B110" s="27" t="s">
        <v>124</v>
      </c>
      <c r="C110" s="33" t="s">
        <v>26</v>
      </c>
      <c r="D110" s="28">
        <v>1001202506453</v>
      </c>
      <c r="E110" s="24">
        <v>560</v>
      </c>
      <c r="F110" s="23">
        <v>0.1</v>
      </c>
      <c r="G110" s="23">
        <f>E110*0.1</f>
        <v>56</v>
      </c>
      <c r="H110" s="14">
        <v>0.8</v>
      </c>
      <c r="I110" s="14">
        <v>60</v>
      </c>
      <c r="J110" s="39"/>
    </row>
    <row r="111" spans="1:10" ht="16.5" customHeight="1" thickTop="1" thickBot="1" x14ac:dyDescent="0.3">
      <c r="A111" s="94" t="str">
        <f>RIGHT(D111:D231,4)</f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4" t="str">
        <f>RIGHT(D112:D235,4)</f>
        <v>6470</v>
      </c>
      <c r="B112" s="29" t="s">
        <v>126</v>
      </c>
      <c r="C112" s="32" t="s">
        <v>23</v>
      </c>
      <c r="D112" s="80">
        <v>1001092436470</v>
      </c>
      <c r="E112" s="24"/>
      <c r="F112" s="23"/>
      <c r="G112" s="23">
        <f>E112*1</f>
        <v>0</v>
      </c>
      <c r="H112" s="14"/>
      <c r="I112" s="14"/>
      <c r="J112" s="39"/>
    </row>
    <row r="113" spans="1:10" ht="16.5" customHeight="1" x14ac:dyDescent="0.25">
      <c r="A113" s="94" t="str">
        <f>RIGHT(D113:D236,4)</f>
        <v>6495</v>
      </c>
      <c r="B113" s="29" t="s">
        <v>127</v>
      </c>
      <c r="C113" s="32" t="s">
        <v>26</v>
      </c>
      <c r="D113" s="80">
        <v>1001092436495</v>
      </c>
      <c r="E113" s="24">
        <v>60</v>
      </c>
      <c r="F113" s="23">
        <v>0.3</v>
      </c>
      <c r="G113" s="23">
        <f>F113*E113</f>
        <v>18</v>
      </c>
      <c r="H113" s="14"/>
      <c r="I113" s="14"/>
      <c r="J113" s="39"/>
    </row>
    <row r="114" spans="1:10" ht="16.5" customHeight="1" x14ac:dyDescent="0.25">
      <c r="A114" s="94" t="str">
        <f>RIGHT(D114:D236,4)</f>
        <v>6866</v>
      </c>
      <c r="B114" s="29" t="s">
        <v>128</v>
      </c>
      <c r="C114" s="32" t="s">
        <v>23</v>
      </c>
      <c r="D114" s="80">
        <v>1001095716866</v>
      </c>
      <c r="E114" s="24">
        <v>20</v>
      </c>
      <c r="F114" s="23"/>
      <c r="G114" s="23">
        <f>E114*1</f>
        <v>20</v>
      </c>
      <c r="H114" s="14"/>
      <c r="I114" s="14"/>
      <c r="J114" s="39"/>
    </row>
    <row r="115" spans="1:10" ht="16.5" customHeight="1" thickBot="1" x14ac:dyDescent="0.3">
      <c r="A115" s="94" t="str">
        <f>RIGHT(D115:D233,4)</f>
        <v>3215</v>
      </c>
      <c r="B115" s="27" t="s">
        <v>129</v>
      </c>
      <c r="C115" s="37" t="s">
        <v>26</v>
      </c>
      <c r="D115" s="51">
        <v>1001094053215</v>
      </c>
      <c r="E115" s="24">
        <v>120</v>
      </c>
      <c r="F115" s="23">
        <v>0.4</v>
      </c>
      <c r="G115" s="23">
        <f>E115*0.4</f>
        <v>48</v>
      </c>
      <c r="H115" s="14">
        <v>3.2</v>
      </c>
      <c r="I115" s="14">
        <v>60</v>
      </c>
      <c r="J115" s="39"/>
    </row>
    <row r="116" spans="1:10" ht="16.5" customHeight="1" thickTop="1" thickBot="1" x14ac:dyDescent="0.3">
      <c r="A116" s="94" t="str">
        <f>RIGHT(D116:D236,4)</f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4" t="str">
        <f>RIGHT(D117:D239,4)</f>
        <v>6206</v>
      </c>
      <c r="B117" s="47" t="s">
        <v>131</v>
      </c>
      <c r="C117" s="35" t="s">
        <v>26</v>
      </c>
      <c r="D117" s="28">
        <v>1001084216206</v>
      </c>
      <c r="E117" s="24">
        <v>480</v>
      </c>
      <c r="F117" s="23">
        <v>0.3</v>
      </c>
      <c r="G117" s="23">
        <f>E117*0.3</f>
        <v>144</v>
      </c>
      <c r="H117" s="14">
        <v>1.8</v>
      </c>
      <c r="I117" s="14">
        <v>30</v>
      </c>
      <c r="J117" s="39"/>
    </row>
    <row r="118" spans="1:10" ht="16.5" customHeight="1" x14ac:dyDescent="0.25">
      <c r="A118" s="94" t="str">
        <f>RIGHT(D118:D240,4)</f>
        <v>4691</v>
      </c>
      <c r="B118" s="47" t="s">
        <v>132</v>
      </c>
      <c r="C118" s="35" t="s">
        <v>26</v>
      </c>
      <c r="D118" s="28">
        <v>1001083424691</v>
      </c>
      <c r="E118" s="24"/>
      <c r="F118" s="23">
        <v>0.3</v>
      </c>
      <c r="G118" s="23">
        <f t="shared" ref="G118:G124" si="2">F118*E118</f>
        <v>0</v>
      </c>
      <c r="H118" s="14"/>
      <c r="I118" s="14"/>
      <c r="J118" s="93"/>
    </row>
    <row r="119" spans="1:10" ht="16.5" customHeight="1" x14ac:dyDescent="0.25">
      <c r="A119" s="94" t="str">
        <f>RIGHT(D119:D241,4)</f>
        <v>6200</v>
      </c>
      <c r="B119" s="47" t="s">
        <v>133</v>
      </c>
      <c r="C119" s="35" t="s">
        <v>26</v>
      </c>
      <c r="D119" s="28">
        <v>1001085636200</v>
      </c>
      <c r="E119" s="24">
        <v>100</v>
      </c>
      <c r="F119" s="23">
        <v>0.3</v>
      </c>
      <c r="G119" s="23">
        <f t="shared" si="2"/>
        <v>30</v>
      </c>
      <c r="H119" s="14"/>
      <c r="I119" s="14"/>
      <c r="J119" s="93"/>
    </row>
    <row r="120" spans="1:10" ht="16.5" customHeight="1" x14ac:dyDescent="0.25">
      <c r="A120" s="94" t="str">
        <f>RIGHT(D120:D242,4)</f>
        <v>6842</v>
      </c>
      <c r="B120" s="47" t="s">
        <v>134</v>
      </c>
      <c r="C120" s="35" t="s">
        <v>26</v>
      </c>
      <c r="D120" s="28">
        <v>1001080216842</v>
      </c>
      <c r="E120" s="24">
        <v>120</v>
      </c>
      <c r="F120" s="23">
        <v>0.3</v>
      </c>
      <c r="G120" s="23">
        <f t="shared" si="2"/>
        <v>36</v>
      </c>
      <c r="H120" s="14"/>
      <c r="I120" s="14"/>
      <c r="J120" s="93"/>
    </row>
    <row r="121" spans="1:10" ht="16.5" customHeight="1" x14ac:dyDescent="0.25">
      <c r="A121" s="94" t="str">
        <f>RIGHT(D121:D242,4)</f>
        <v>6492</v>
      </c>
      <c r="B121" s="47" t="s">
        <v>135</v>
      </c>
      <c r="C121" s="35" t="s">
        <v>26</v>
      </c>
      <c r="D121" s="28">
        <v>1001084226492</v>
      </c>
      <c r="E121" s="24">
        <v>240</v>
      </c>
      <c r="F121" s="23">
        <v>0.3</v>
      </c>
      <c r="G121" s="23">
        <f t="shared" si="2"/>
        <v>72</v>
      </c>
      <c r="H121" s="14"/>
      <c r="I121" s="14"/>
      <c r="J121" s="93"/>
    </row>
    <row r="122" spans="1:10" ht="16.5" customHeight="1" x14ac:dyDescent="0.25">
      <c r="A122" s="94" t="str">
        <f>RIGHT(D122:D240,4)</f>
        <v>6279</v>
      </c>
      <c r="B122" s="47" t="s">
        <v>136</v>
      </c>
      <c r="C122" s="35" t="s">
        <v>26</v>
      </c>
      <c r="D122" s="28">
        <v>1001220286279</v>
      </c>
      <c r="E122" s="24"/>
      <c r="F122" s="23">
        <v>0.15</v>
      </c>
      <c r="G122" s="23">
        <f t="shared" si="2"/>
        <v>0</v>
      </c>
      <c r="H122" s="14"/>
      <c r="I122" s="14"/>
      <c r="J122" s="93"/>
    </row>
    <row r="123" spans="1:10" ht="16.5" customHeight="1" x14ac:dyDescent="0.25">
      <c r="A123" s="94" t="str">
        <f>RIGHT(D123:D241,4)</f>
        <v>4786</v>
      </c>
      <c r="B123" s="47" t="s">
        <v>137</v>
      </c>
      <c r="C123" s="35" t="s">
        <v>26</v>
      </c>
      <c r="D123" s="28">
        <v>1001053944786</v>
      </c>
      <c r="E123" s="24"/>
      <c r="F123" s="23">
        <v>7.0000000000000007E-2</v>
      </c>
      <c r="G123" s="23">
        <f t="shared" si="2"/>
        <v>0</v>
      </c>
      <c r="H123" s="14"/>
      <c r="I123" s="14"/>
      <c r="J123" s="93"/>
    </row>
    <row r="124" spans="1:10" ht="16.5" customHeight="1" x14ac:dyDescent="0.25">
      <c r="A124" s="94" t="str">
        <f>RIGHT(D124:D242,4)</f>
        <v>6921</v>
      </c>
      <c r="B124" s="27" t="s">
        <v>138</v>
      </c>
      <c r="C124" s="33" t="s">
        <v>26</v>
      </c>
      <c r="D124" s="28">
        <v>1001223296921</v>
      </c>
      <c r="E124" s="24">
        <v>200</v>
      </c>
      <c r="F124" s="23">
        <v>0.14000000000000001</v>
      </c>
      <c r="G124" s="23">
        <f t="shared" si="2"/>
        <v>28.000000000000004</v>
      </c>
      <c r="H124" s="14"/>
      <c r="I124" s="14"/>
      <c r="J124" s="39"/>
    </row>
    <row r="125" spans="1:10" ht="16.5" customHeight="1" thickBot="1" x14ac:dyDescent="0.3">
      <c r="A125" s="94" t="str">
        <f>RIGHT(D125:D240,4)</f>
        <v>6919</v>
      </c>
      <c r="B125" s="47" t="s">
        <v>139</v>
      </c>
      <c r="C125" s="35" t="s">
        <v>26</v>
      </c>
      <c r="D125" s="28">
        <v>1001223296919</v>
      </c>
      <c r="E125" s="24">
        <v>50</v>
      </c>
      <c r="F125" s="23"/>
      <c r="G125" s="23">
        <f>E125*0.18</f>
        <v>9</v>
      </c>
      <c r="H125" s="14"/>
      <c r="I125" s="14"/>
      <c r="J125" s="93"/>
    </row>
    <row r="126" spans="1:10" ht="16.5" customHeight="1" thickTop="1" thickBot="1" x14ac:dyDescent="0.3">
      <c r="A126" s="94" t="str">
        <f>RIGHT(D126:D241,4)</f>
        <v/>
      </c>
      <c r="B126" s="74" t="s">
        <v>140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thickBot="1" x14ac:dyDescent="0.3">
      <c r="A127" s="94" t="str">
        <f>RIGHT(D127:D244,4)</f>
        <v/>
      </c>
      <c r="B127" s="74" t="s">
        <v>141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RIGHT(D128:D245,4)</f>
        <v>6314</v>
      </c>
      <c r="B128" s="47" t="s">
        <v>142</v>
      </c>
      <c r="C128" s="33" t="s">
        <v>26</v>
      </c>
      <c r="D128" s="28">
        <v>1002112606314</v>
      </c>
      <c r="E128" s="24"/>
      <c r="F128" s="23">
        <v>0.5</v>
      </c>
      <c r="G128" s="23">
        <f>E128*0.5</f>
        <v>0</v>
      </c>
      <c r="H128" s="14">
        <v>8</v>
      </c>
      <c r="I128" s="72">
        <v>120</v>
      </c>
      <c r="J128" s="39"/>
    </row>
    <row r="129" spans="1:11" ht="16.5" customHeight="1" x14ac:dyDescent="0.25">
      <c r="A129" s="94" t="str">
        <f>RIGHT(D129:D246,4)</f>
        <v>6155</v>
      </c>
      <c r="B129" s="47" t="s">
        <v>143</v>
      </c>
      <c r="C129" s="33" t="s">
        <v>26</v>
      </c>
      <c r="D129" s="28">
        <v>1002115036155</v>
      </c>
      <c r="E129" s="24"/>
      <c r="F129" s="23"/>
      <c r="G129" s="23">
        <f>E129*0.45</f>
        <v>0</v>
      </c>
      <c r="H129" s="14"/>
      <c r="I129" s="72"/>
      <c r="J129" s="39"/>
    </row>
    <row r="130" spans="1:11" ht="16.5" customHeight="1" x14ac:dyDescent="0.25">
      <c r="A130" s="94" t="str">
        <f>RIGHT(D130:D247,4)</f>
        <v>6157</v>
      </c>
      <c r="B130" s="47" t="s">
        <v>144</v>
      </c>
      <c r="C130" s="33" t="s">
        <v>26</v>
      </c>
      <c r="D130" s="28">
        <v>1002115056157</v>
      </c>
      <c r="E130" s="24"/>
      <c r="F130" s="23"/>
      <c r="G130" s="23">
        <f>E130*0.45</f>
        <v>0</v>
      </c>
      <c r="H130" s="14"/>
      <c r="I130" s="72"/>
      <c r="J130" s="39"/>
    </row>
    <row r="131" spans="1:11" ht="16.5" customHeight="1" thickBot="1" x14ac:dyDescent="0.3">
      <c r="A131" s="94" t="str">
        <f t="shared" ref="A131:A142" si="3">RIGHT(D131:D246,4)</f>
        <v>6313</v>
      </c>
      <c r="B131" s="47" t="s">
        <v>145</v>
      </c>
      <c r="C131" s="36" t="s">
        <v>26</v>
      </c>
      <c r="D131" s="28">
        <v>1002112606313</v>
      </c>
      <c r="E131" s="24"/>
      <c r="F131" s="23">
        <v>0.9</v>
      </c>
      <c r="G131" s="23">
        <f>E131*0.9</f>
        <v>0</v>
      </c>
      <c r="H131" s="14">
        <v>9</v>
      </c>
      <c r="I131" s="72">
        <v>120</v>
      </c>
      <c r="J131" s="39"/>
    </row>
    <row r="132" spans="1:11" ht="16.5" customHeight="1" thickTop="1" thickBot="1" x14ac:dyDescent="0.3">
      <c r="A132" s="94" t="str">
        <f t="shared" si="3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1" ht="16.5" customHeight="1" thickTop="1" thickBot="1" x14ac:dyDescent="0.3">
      <c r="A133" s="94" t="str">
        <f t="shared" si="3"/>
        <v>4945</v>
      </c>
      <c r="B133" s="47" t="s">
        <v>147</v>
      </c>
      <c r="C133" s="36" t="s">
        <v>26</v>
      </c>
      <c r="D133" s="28">
        <v>1002151784945</v>
      </c>
      <c r="E133" s="24"/>
      <c r="F133" s="23">
        <v>0.5</v>
      </c>
      <c r="G133" s="23">
        <f>E133*0.5</f>
        <v>0</v>
      </c>
      <c r="H133" s="14">
        <v>8</v>
      </c>
      <c r="I133" s="72">
        <v>120</v>
      </c>
      <c r="J133" s="39"/>
    </row>
    <row r="134" spans="1:11" ht="16.5" customHeight="1" thickTop="1" thickBot="1" x14ac:dyDescent="0.3">
      <c r="A134" s="94" t="str">
        <f t="shared" si="3"/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s="88" customFormat="1" ht="16.5" customHeight="1" thickTop="1" thickBot="1" x14ac:dyDescent="0.3">
      <c r="A135" s="94" t="str">
        <f t="shared" si="3"/>
        <v>4956</v>
      </c>
      <c r="B135" s="89" t="s">
        <v>149</v>
      </c>
      <c r="C135" s="90" t="s">
        <v>26</v>
      </c>
      <c r="D135" s="83">
        <v>1002133974956</v>
      </c>
      <c r="E135" s="84"/>
      <c r="F135" s="85">
        <v>0.42</v>
      </c>
      <c r="G135" s="85">
        <f>E135*0.42</f>
        <v>0</v>
      </c>
      <c r="H135" s="86">
        <v>4.2</v>
      </c>
      <c r="I135" s="91">
        <v>120</v>
      </c>
      <c r="J135" s="86"/>
      <c r="K135" s="87"/>
    </row>
    <row r="136" spans="1:11" ht="16.5" customHeight="1" thickTop="1" x14ac:dyDescent="0.25">
      <c r="A136" s="94" t="str">
        <f t="shared" si="3"/>
        <v>1762</v>
      </c>
      <c r="B136" s="47" t="s">
        <v>150</v>
      </c>
      <c r="C136" s="33" t="s">
        <v>26</v>
      </c>
      <c r="D136" s="28">
        <v>1002131151762</v>
      </c>
      <c r="E136" s="24"/>
      <c r="F136" s="23">
        <v>0.42</v>
      </c>
      <c r="G136" s="23">
        <f>E136*0.42</f>
        <v>0</v>
      </c>
      <c r="H136" s="14">
        <v>4.2</v>
      </c>
      <c r="I136" s="72">
        <v>120</v>
      </c>
      <c r="J136" s="39"/>
    </row>
    <row r="137" spans="1:11" ht="16.5" customHeight="1" thickBot="1" x14ac:dyDescent="0.3">
      <c r="A137" s="94" t="str">
        <f t="shared" si="3"/>
        <v>1764</v>
      </c>
      <c r="B137" s="47" t="s">
        <v>151</v>
      </c>
      <c r="C137" s="36" t="s">
        <v>26</v>
      </c>
      <c r="D137" s="28">
        <v>1002131181764</v>
      </c>
      <c r="E137" s="24"/>
      <c r="F137" s="23">
        <v>0.42</v>
      </c>
      <c r="G137" s="23">
        <f>E137*0.42</f>
        <v>0</v>
      </c>
      <c r="H137" s="14">
        <v>4.2</v>
      </c>
      <c r="I137" s="72">
        <v>120</v>
      </c>
      <c r="J137" s="39"/>
    </row>
    <row r="138" spans="1:11" ht="16.5" customHeight="1" thickTop="1" thickBot="1" x14ac:dyDescent="0.3">
      <c r="A138" s="94" t="str">
        <f t="shared" si="3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ht="16.5" customHeight="1" thickTop="1" thickBot="1" x14ac:dyDescent="0.3">
      <c r="A139" s="94" t="str">
        <f t="shared" si="3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3"/>
        <v>6004</v>
      </c>
      <c r="B140" s="47" t="s">
        <v>154</v>
      </c>
      <c r="C140" s="36" t="s">
        <v>26</v>
      </c>
      <c r="D140" s="68" t="s">
        <v>155</v>
      </c>
      <c r="E140" s="24"/>
      <c r="F140" s="23">
        <v>1</v>
      </c>
      <c r="G140" s="23">
        <f>E140*1</f>
        <v>0</v>
      </c>
      <c r="H140" s="14">
        <v>8</v>
      </c>
      <c r="I140" s="72">
        <v>120</v>
      </c>
      <c r="J140" s="39"/>
    </row>
    <row r="141" spans="1:11" ht="15.75" customHeight="1" thickTop="1" x14ac:dyDescent="0.25">
      <c r="A141" s="94" t="str">
        <f t="shared" si="3"/>
        <v>5417</v>
      </c>
      <c r="B141" s="47" t="s">
        <v>156</v>
      </c>
      <c r="C141" s="30" t="s">
        <v>23</v>
      </c>
      <c r="D141" s="68" t="s">
        <v>157</v>
      </c>
      <c r="E141" s="24"/>
      <c r="F141" s="23">
        <v>2</v>
      </c>
      <c r="G141" s="23">
        <f>E141*1</f>
        <v>0</v>
      </c>
      <c r="H141" s="14">
        <v>6</v>
      </c>
      <c r="I141" s="72">
        <v>90</v>
      </c>
      <c r="J141" s="39"/>
    </row>
    <row r="142" spans="1:11" ht="15.75" customHeight="1" thickBot="1" x14ac:dyDescent="0.3">
      <c r="A142" s="94" t="str">
        <f t="shared" si="3"/>
        <v>6019</v>
      </c>
      <c r="B142" s="47" t="s">
        <v>158</v>
      </c>
      <c r="C142" s="36" t="s">
        <v>26</v>
      </c>
      <c r="D142" s="69" t="s">
        <v>159</v>
      </c>
      <c r="E142" s="24"/>
      <c r="F142" s="23">
        <v>1</v>
      </c>
      <c r="G142" s="23">
        <f>E142*1</f>
        <v>0</v>
      </c>
      <c r="H142" s="14">
        <v>12</v>
      </c>
      <c r="I142" s="72">
        <v>120</v>
      </c>
      <c r="J142" s="39"/>
    </row>
    <row r="143" spans="1:11" ht="16.5" customHeight="1" thickTop="1" thickBot="1" x14ac:dyDescent="0.3">
      <c r="A143" s="77"/>
      <c r="B143" s="77" t="s">
        <v>160</v>
      </c>
      <c r="C143" s="16"/>
      <c r="D143" s="48"/>
      <c r="E143" s="17">
        <f>SUM(E5:E142)</f>
        <v>13040</v>
      </c>
      <c r="F143" s="17">
        <f>SUM(F10:F142)</f>
        <v>39.534166666666671</v>
      </c>
      <c r="G143" s="17">
        <f>SUM(G11:G142)</f>
        <v>4801.3</v>
      </c>
      <c r="H143" s="17">
        <f>SUM(H10:H139)</f>
        <v>154.69999999999993</v>
      </c>
      <c r="I143" s="17"/>
      <c r="J143" s="17"/>
    </row>
    <row r="144" spans="1:11" ht="15.75" customHeight="1" thickTop="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</sheetData>
  <autoFilter ref="A9:J143"/>
  <mergeCells count="2">
    <mergeCell ref="E1:J1"/>
    <mergeCell ref="G3:J3"/>
  </mergeCells>
  <dataValidations disablePrompts="1" count="2">
    <dataValidation type="textLength" operator="lessThanOrEqual" showInputMessage="1" showErrorMessage="1" sqref="B136">
      <formula1>40</formula1>
    </dataValidation>
    <dataValidation type="textLength" operator="equal" showInputMessage="1" showErrorMessage="1" sqref="D140:D14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129</v>
      </c>
    </row>
    <row r="2" spans="2:3" x14ac:dyDescent="0.25">
      <c r="B2" s="58" t="s">
        <v>161</v>
      </c>
      <c r="C2" s="81"/>
    </row>
    <row r="3" spans="2:3" x14ac:dyDescent="0.25">
      <c r="B3" s="27" t="s">
        <v>76</v>
      </c>
      <c r="C3" s="63"/>
    </row>
    <row r="4" spans="2:3" x14ac:dyDescent="0.25">
      <c r="B4" s="44" t="s">
        <v>77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122</v>
      </c>
      <c r="C6" s="61"/>
    </row>
    <row r="7" spans="2:3" x14ac:dyDescent="0.25">
      <c r="B7" s="71" t="s">
        <v>162</v>
      </c>
      <c r="C7" s="81"/>
    </row>
    <row r="8" spans="2:3" x14ac:dyDescent="0.25">
      <c r="B8" s="27" t="s">
        <v>35</v>
      </c>
    </row>
    <row r="9" spans="2:3" x14ac:dyDescent="0.25">
      <c r="B9" s="79" t="s">
        <v>163</v>
      </c>
      <c r="C9" s="81"/>
    </row>
    <row r="10" spans="2:3" x14ac:dyDescent="0.25">
      <c r="B10" s="29" t="s">
        <v>164</v>
      </c>
    </row>
    <row r="11" spans="2:3" x14ac:dyDescent="0.25">
      <c r="B11" s="27" t="s">
        <v>40</v>
      </c>
    </row>
    <row r="12" spans="2:3" x14ac:dyDescent="0.25">
      <c r="B12" s="27" t="s">
        <v>119</v>
      </c>
    </row>
    <row r="13" spans="2:3" x14ac:dyDescent="0.25">
      <c r="B13" s="27" t="s">
        <v>165</v>
      </c>
    </row>
    <row r="14" spans="2:3" x14ac:dyDescent="0.25">
      <c r="B14" s="27" t="s">
        <v>166</v>
      </c>
    </row>
    <row r="15" spans="2:3" x14ac:dyDescent="0.25">
      <c r="B15" s="58" t="s">
        <v>22</v>
      </c>
      <c r="C15" s="61"/>
    </row>
    <row r="16" spans="2:3" x14ac:dyDescent="0.25">
      <c r="B16" s="58" t="s">
        <v>167</v>
      </c>
      <c r="C16" s="61"/>
    </row>
    <row r="17" spans="2:3" x14ac:dyDescent="0.25">
      <c r="B17" s="27" t="s">
        <v>168</v>
      </c>
    </row>
    <row r="18" spans="2:3" x14ac:dyDescent="0.25">
      <c r="B18" s="27" t="s">
        <v>169</v>
      </c>
      <c r="C18" s="62"/>
    </row>
    <row r="19" spans="2:3" x14ac:dyDescent="0.25">
      <c r="B19" s="58" t="s">
        <v>103</v>
      </c>
      <c r="C19" s="61"/>
    </row>
    <row r="20" spans="2:3" x14ac:dyDescent="0.25">
      <c r="B20" s="70" t="s">
        <v>123</v>
      </c>
    </row>
    <row r="21" spans="2:3" x14ac:dyDescent="0.25">
      <c r="B21" s="58" t="s">
        <v>170</v>
      </c>
      <c r="C21" s="81"/>
    </row>
    <row r="22" spans="2:3" x14ac:dyDescent="0.25">
      <c r="B22" s="67" t="s">
        <v>171</v>
      </c>
      <c r="C22" s="61"/>
    </row>
    <row r="23" spans="2:3" x14ac:dyDescent="0.25">
      <c r="B23" s="27" t="s">
        <v>107</v>
      </c>
    </row>
    <row r="24" spans="2:3" x14ac:dyDescent="0.25">
      <c r="B24" s="27" t="s">
        <v>121</v>
      </c>
    </row>
    <row r="25" spans="2:3" x14ac:dyDescent="0.25">
      <c r="B25" s="27" t="s">
        <v>110</v>
      </c>
    </row>
    <row r="26" spans="2:3" x14ac:dyDescent="0.25">
      <c r="B26" s="27" t="s">
        <v>114</v>
      </c>
    </row>
    <row r="27" spans="2:3" x14ac:dyDescent="0.25">
      <c r="B27" s="70" t="s">
        <v>172</v>
      </c>
    </row>
    <row r="28" spans="2:3" x14ac:dyDescent="0.25">
      <c r="B28" s="78" t="s">
        <v>67</v>
      </c>
      <c r="C28" s="61"/>
    </row>
    <row r="29" spans="2:3" x14ac:dyDescent="0.25">
      <c r="B29" s="45" t="s">
        <v>65</v>
      </c>
    </row>
    <row r="30" spans="2:3" x14ac:dyDescent="0.25">
      <c r="B30" s="70" t="s">
        <v>44</v>
      </c>
    </row>
    <row r="31" spans="2:3" x14ac:dyDescent="0.25">
      <c r="B31" s="66" t="s">
        <v>173</v>
      </c>
      <c r="C31" s="61"/>
    </row>
    <row r="32" spans="2:3" x14ac:dyDescent="0.25">
      <c r="B32" s="79" t="s">
        <v>174</v>
      </c>
      <c r="C32" s="81"/>
    </row>
    <row r="33" spans="2:3" x14ac:dyDescent="0.25">
      <c r="B33" s="79" t="s">
        <v>175</v>
      </c>
      <c r="C33" s="61"/>
    </row>
    <row r="34" spans="2:3" x14ac:dyDescent="0.25">
      <c r="B34" s="66" t="s">
        <v>176</v>
      </c>
      <c r="C34" s="61"/>
    </row>
    <row r="35" spans="2:3" x14ac:dyDescent="0.25">
      <c r="B35" s="27" t="s">
        <v>177</v>
      </c>
    </row>
    <row r="36" spans="2:3" x14ac:dyDescent="0.25">
      <c r="B36" s="27" t="s">
        <v>178</v>
      </c>
    </row>
    <row r="37" spans="2:3" x14ac:dyDescent="0.25">
      <c r="B37" s="79" t="s">
        <v>136</v>
      </c>
      <c r="C37" s="81"/>
    </row>
    <row r="38" spans="2:3" x14ac:dyDescent="0.25">
      <c r="B38" s="66" t="s">
        <v>179</v>
      </c>
      <c r="C38" s="61"/>
    </row>
    <row r="39" spans="2:3" x14ac:dyDescent="0.25">
      <c r="B39" s="27" t="s">
        <v>180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97</v>
      </c>
    </row>
    <row r="45" spans="2:3" x14ac:dyDescent="0.25">
      <c r="B45" s="27" t="s">
        <v>101</v>
      </c>
    </row>
    <row r="46" spans="2:3" x14ac:dyDescent="0.25">
      <c r="B46" s="66" t="s">
        <v>181</v>
      </c>
      <c r="C46" s="61"/>
    </row>
    <row r="47" spans="2:3" x14ac:dyDescent="0.25">
      <c r="B47" s="27" t="s">
        <v>85</v>
      </c>
    </row>
    <row r="48" spans="2:3" x14ac:dyDescent="0.25">
      <c r="B48" s="66" t="s">
        <v>182</v>
      </c>
      <c r="C48" s="61"/>
    </row>
    <row r="49" spans="2:3" x14ac:dyDescent="0.25">
      <c r="B49" s="66" t="s">
        <v>87</v>
      </c>
      <c r="C49" s="61"/>
    </row>
    <row r="50" spans="2:3" x14ac:dyDescent="0.25">
      <c r="B50" s="66" t="s">
        <v>183</v>
      </c>
      <c r="C50" s="61"/>
    </row>
    <row r="51" spans="2:3" x14ac:dyDescent="0.25">
      <c r="B51" s="27" t="s">
        <v>79</v>
      </c>
      <c r="C51" s="61"/>
    </row>
    <row r="52" spans="2:3" x14ac:dyDescent="0.25">
      <c r="B52" s="79" t="s">
        <v>184</v>
      </c>
      <c r="C52" s="61"/>
    </row>
    <row r="53" spans="2:3" x14ac:dyDescent="0.25">
      <c r="B53" s="79" t="s">
        <v>185</v>
      </c>
      <c r="C53" s="61"/>
    </row>
    <row r="54" spans="2:3" x14ac:dyDescent="0.25">
      <c r="B54" s="79" t="s">
        <v>116</v>
      </c>
      <c r="C54" s="61"/>
    </row>
    <row r="55" spans="2:3" x14ac:dyDescent="0.25">
      <c r="B55" s="79" t="s">
        <v>186</v>
      </c>
      <c r="C55" s="81"/>
    </row>
    <row r="56" spans="2:3" x14ac:dyDescent="0.25">
      <c r="B56" s="70" t="s">
        <v>124</v>
      </c>
    </row>
    <row r="57" spans="2:3" x14ac:dyDescent="0.25">
      <c r="B57" s="27" t="s">
        <v>111</v>
      </c>
    </row>
    <row r="58" spans="2:3" x14ac:dyDescent="0.25">
      <c r="B58" s="79" t="s">
        <v>187</v>
      </c>
      <c r="C58" s="61"/>
    </row>
    <row r="59" spans="2:3" x14ac:dyDescent="0.25">
      <c r="B59" s="79" t="s">
        <v>188</v>
      </c>
      <c r="C59" s="61"/>
    </row>
    <row r="60" spans="2:3" x14ac:dyDescent="0.25">
      <c r="B60" s="79" t="s">
        <v>189</v>
      </c>
      <c r="C60" s="81"/>
    </row>
    <row r="61" spans="2:3" x14ac:dyDescent="0.25">
      <c r="B61" s="27" t="s">
        <v>108</v>
      </c>
    </row>
    <row r="62" spans="2:3" x14ac:dyDescent="0.25">
      <c r="B62" s="66" t="s">
        <v>93</v>
      </c>
      <c r="C62" s="61"/>
    </row>
    <row r="63" spans="2:3" x14ac:dyDescent="0.25">
      <c r="B63" s="79" t="s">
        <v>190</v>
      </c>
      <c r="C63" s="81"/>
    </row>
    <row r="64" spans="2:3" x14ac:dyDescent="0.25">
      <c r="B64" s="55" t="s">
        <v>83</v>
      </c>
    </row>
    <row r="65" spans="2:3" x14ac:dyDescent="0.25">
      <c r="B65" s="55" t="s">
        <v>191</v>
      </c>
      <c r="C65" s="61"/>
    </row>
    <row r="66" spans="2:3" x14ac:dyDescent="0.25">
      <c r="B66" s="55" t="s">
        <v>192</v>
      </c>
      <c r="C66" s="61"/>
    </row>
    <row r="67" spans="2:3" x14ac:dyDescent="0.25">
      <c r="B67" s="79" t="s">
        <v>193</v>
      </c>
      <c r="C67" s="61"/>
    </row>
    <row r="68" spans="2:3" x14ac:dyDescent="0.25">
      <c r="B68" s="79" t="s">
        <v>194</v>
      </c>
      <c r="C68" s="61"/>
    </row>
    <row r="69" spans="2:3" x14ac:dyDescent="0.25">
      <c r="B69" s="79" t="s">
        <v>195</v>
      </c>
      <c r="C69" s="61"/>
    </row>
    <row r="70" spans="2:3" x14ac:dyDescent="0.25">
      <c r="B70" s="79" t="s">
        <v>196</v>
      </c>
      <c r="C70" s="61"/>
    </row>
    <row r="71" spans="2:3" x14ac:dyDescent="0.25">
      <c r="B71" s="79" t="s">
        <v>197</v>
      </c>
      <c r="C71" s="61"/>
    </row>
    <row r="72" spans="2:3" x14ac:dyDescent="0.25">
      <c r="B72" s="79" t="s">
        <v>198</v>
      </c>
      <c r="C72" s="81"/>
    </row>
    <row r="73" spans="2:3" x14ac:dyDescent="0.25">
      <c r="B73" s="79" t="s">
        <v>199</v>
      </c>
      <c r="C73" s="81"/>
    </row>
    <row r="74" spans="2:3" x14ac:dyDescent="0.25">
      <c r="B74" s="79" t="s">
        <v>200</v>
      </c>
      <c r="C74" s="81"/>
    </row>
    <row r="75" spans="2:3" x14ac:dyDescent="0.25">
      <c r="B75" s="79" t="s">
        <v>201</v>
      </c>
      <c r="C75" s="81"/>
    </row>
    <row r="76" spans="2:3" x14ac:dyDescent="0.25">
      <c r="B76" s="60" t="s">
        <v>202</v>
      </c>
      <c r="C76" s="61"/>
    </row>
    <row r="77" spans="2:3" x14ac:dyDescent="0.25">
      <c r="B77" s="60" t="s">
        <v>203</v>
      </c>
      <c r="C77" s="61"/>
    </row>
    <row r="78" spans="2:3" x14ac:dyDescent="0.25">
      <c r="B78" s="60" t="s">
        <v>204</v>
      </c>
      <c r="C78" s="61"/>
    </row>
    <row r="79" spans="2:3" x14ac:dyDescent="0.25">
      <c r="B79" s="60" t="s">
        <v>205</v>
      </c>
      <c r="C79" s="61"/>
    </row>
    <row r="80" spans="2:3" x14ac:dyDescent="0.25">
      <c r="B80" s="60" t="s">
        <v>206</v>
      </c>
      <c r="C80" s="61"/>
    </row>
    <row r="81" spans="2:4" x14ac:dyDescent="0.25">
      <c r="B81" s="60" t="s">
        <v>207</v>
      </c>
      <c r="C81" s="61"/>
    </row>
    <row r="82" spans="2:4" x14ac:dyDescent="0.25">
      <c r="B82" s="60" t="s">
        <v>208</v>
      </c>
      <c r="C82" s="61"/>
    </row>
    <row r="83" spans="2:4" x14ac:dyDescent="0.25">
      <c r="B83" s="60" t="s">
        <v>209</v>
      </c>
      <c r="C83" s="61"/>
    </row>
    <row r="84" spans="2:4" x14ac:dyDescent="0.25">
      <c r="B84" s="60" t="s">
        <v>210</v>
      </c>
      <c r="C84" s="61"/>
    </row>
    <row r="85" spans="2:4" x14ac:dyDescent="0.25">
      <c r="B85" s="60" t="s">
        <v>211</v>
      </c>
      <c r="C85" s="61"/>
    </row>
    <row r="86" spans="2:4" x14ac:dyDescent="0.25">
      <c r="B86" s="67" t="s">
        <v>212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2024-11-15T10:44:15Z</dcterms:modified>
</cp:coreProperties>
</file>