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11,24 Ост СЫР филиалы\"/>
    </mc:Choice>
  </mc:AlternateContent>
  <xr:revisionPtr revIDLastSave="0" documentId="13_ncr:1_{3F5381E9-9C2E-4376-A889-1FF0F1EC4D8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P15" i="1" l="1"/>
  <c r="P18" i="1"/>
  <c r="P29" i="1"/>
  <c r="P41" i="1"/>
  <c r="P39" i="1"/>
  <c r="P38" i="1"/>
  <c r="P37" i="1"/>
  <c r="P34" i="1"/>
  <c r="P17" i="1"/>
  <c r="P14" i="1"/>
  <c r="P13" i="1"/>
  <c r="P11" i="1"/>
  <c r="P8" i="1"/>
  <c r="P7" i="1"/>
  <c r="AB12" i="1" l="1"/>
  <c r="AB14" i="1"/>
  <c r="O50" i="1"/>
  <c r="T50" i="1" s="1"/>
  <c r="O49" i="1"/>
  <c r="S49" i="1" s="1"/>
  <c r="O48" i="1"/>
  <c r="T48" i="1" s="1"/>
  <c r="AB9" i="1"/>
  <c r="AB10" i="1"/>
  <c r="AB27" i="1"/>
  <c r="AB11" i="1"/>
  <c r="AB15" i="1"/>
  <c r="AB20" i="1"/>
  <c r="AB21" i="1"/>
  <c r="AB22" i="1"/>
  <c r="AB30" i="1"/>
  <c r="AB24" i="1"/>
  <c r="AB26" i="1"/>
  <c r="AB28" i="1"/>
  <c r="AB16" i="1"/>
  <c r="AB19" i="1"/>
  <c r="AB33" i="1"/>
  <c r="AB23" i="1"/>
  <c r="AB31" i="1"/>
  <c r="AB32" i="1"/>
  <c r="AB34" i="1"/>
  <c r="AB35" i="1"/>
  <c r="AB25" i="1"/>
  <c r="AB36" i="1"/>
  <c r="AB40" i="1"/>
  <c r="AB42" i="1"/>
  <c r="AB43" i="1"/>
  <c r="AB44" i="1"/>
  <c r="AB46" i="1"/>
  <c r="AB6" i="1"/>
  <c r="O7" i="1"/>
  <c r="T7" i="1" s="1"/>
  <c r="O8" i="1"/>
  <c r="T8" i="1" s="1"/>
  <c r="O9" i="1"/>
  <c r="T9" i="1" s="1"/>
  <c r="O10" i="1"/>
  <c r="T10" i="1" s="1"/>
  <c r="O27" i="1"/>
  <c r="T27" i="1" s="1"/>
  <c r="O11" i="1"/>
  <c r="T11" i="1" s="1"/>
  <c r="O12" i="1"/>
  <c r="T12" i="1" s="1"/>
  <c r="O13" i="1"/>
  <c r="T13" i="1" s="1"/>
  <c r="O14" i="1"/>
  <c r="T14" i="1" s="1"/>
  <c r="O15" i="1"/>
  <c r="T15" i="1" s="1"/>
  <c r="O17" i="1"/>
  <c r="T17" i="1" s="1"/>
  <c r="O18" i="1"/>
  <c r="O20" i="1"/>
  <c r="T20" i="1" s="1"/>
  <c r="O21" i="1"/>
  <c r="T21" i="1" s="1"/>
  <c r="O22" i="1"/>
  <c r="T22" i="1" s="1"/>
  <c r="O30" i="1"/>
  <c r="T30" i="1" s="1"/>
  <c r="O24" i="1"/>
  <c r="T24" i="1" s="1"/>
  <c r="O26" i="1"/>
  <c r="T26" i="1" s="1"/>
  <c r="O28" i="1"/>
  <c r="T28" i="1" s="1"/>
  <c r="O29" i="1"/>
  <c r="T29" i="1" s="1"/>
  <c r="O16" i="1"/>
  <c r="T16" i="1" s="1"/>
  <c r="O19" i="1"/>
  <c r="T19" i="1" s="1"/>
  <c r="O33" i="1"/>
  <c r="T33" i="1" s="1"/>
  <c r="O23" i="1"/>
  <c r="T23" i="1" s="1"/>
  <c r="O31" i="1"/>
  <c r="T31" i="1" s="1"/>
  <c r="O32" i="1"/>
  <c r="T32" i="1" s="1"/>
  <c r="O34" i="1"/>
  <c r="T34" i="1" s="1"/>
  <c r="O35" i="1"/>
  <c r="T35" i="1" s="1"/>
  <c r="O25" i="1"/>
  <c r="T25" i="1" s="1"/>
  <c r="O36" i="1"/>
  <c r="T36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T42" i="1" s="1"/>
  <c r="O43" i="1"/>
  <c r="T43" i="1" s="1"/>
  <c r="O44" i="1"/>
  <c r="T44" i="1" s="1"/>
  <c r="O45" i="1"/>
  <c r="T45" i="1" s="1"/>
  <c r="O46" i="1"/>
  <c r="T46" i="1" s="1"/>
  <c r="O6" i="1"/>
  <c r="K46" i="1"/>
  <c r="K45" i="1"/>
  <c r="K44" i="1"/>
  <c r="K43" i="1"/>
  <c r="K42" i="1"/>
  <c r="K41" i="1"/>
  <c r="K40" i="1"/>
  <c r="K39" i="1"/>
  <c r="K38" i="1"/>
  <c r="K37" i="1"/>
  <c r="K36" i="1"/>
  <c r="K25" i="1"/>
  <c r="K35" i="1"/>
  <c r="K34" i="1"/>
  <c r="K32" i="1"/>
  <c r="K31" i="1"/>
  <c r="K23" i="1"/>
  <c r="K33" i="1"/>
  <c r="K19" i="1"/>
  <c r="K16" i="1"/>
  <c r="K29" i="1"/>
  <c r="K28" i="1"/>
  <c r="K26" i="1"/>
  <c r="K24" i="1"/>
  <c r="K30" i="1"/>
  <c r="K22" i="1"/>
  <c r="K21" i="1"/>
  <c r="K20" i="1"/>
  <c r="K18" i="1"/>
  <c r="K17" i="1"/>
  <c r="K15" i="1"/>
  <c r="K14" i="1"/>
  <c r="K13" i="1"/>
  <c r="K12" i="1"/>
  <c r="K11" i="1"/>
  <c r="K27" i="1"/>
  <c r="K10" i="1"/>
  <c r="K9" i="1"/>
  <c r="K49" i="1"/>
  <c r="K50" i="1"/>
  <c r="K48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AB13" i="1" l="1"/>
  <c r="AB8" i="1"/>
  <c r="T18" i="1"/>
  <c r="AB18" i="1"/>
  <c r="AB7" i="1"/>
  <c r="AB17" i="1"/>
  <c r="AB37" i="1"/>
  <c r="AB38" i="1"/>
  <c r="S48" i="1"/>
  <c r="AB39" i="1"/>
  <c r="AB41" i="1"/>
  <c r="AB29" i="1"/>
  <c r="S50" i="1"/>
  <c r="AB45" i="1"/>
  <c r="S6" i="1"/>
  <c r="T6" i="1"/>
  <c r="S43" i="1"/>
  <c r="S33" i="1"/>
  <c r="S27" i="1"/>
  <c r="S17" i="1"/>
  <c r="S7" i="1"/>
  <c r="S45" i="1"/>
  <c r="S31" i="1"/>
  <c r="S25" i="1"/>
  <c r="S9" i="1"/>
  <c r="S35" i="1"/>
  <c r="S23" i="1"/>
  <c r="S21" i="1"/>
  <c r="S19" i="1"/>
  <c r="S15" i="1"/>
  <c r="S13" i="1"/>
  <c r="S11" i="1"/>
  <c r="S46" i="1"/>
  <c r="S44" i="1"/>
  <c r="S42" i="1"/>
  <c r="S40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T49" i="1"/>
  <c r="O5" i="1"/>
  <c r="K5" i="1"/>
  <c r="AB5" i="1" l="1"/>
  <c r="S41" i="1"/>
  <c r="S38" i="1"/>
  <c r="S29" i="1"/>
  <c r="S39" i="1"/>
  <c r="S37" i="1"/>
</calcChain>
</file>

<file path=xl/sharedStrings.xml><?xml version="1.0" encoding="utf-8"?>
<sst xmlns="http://schemas.openxmlformats.org/spreadsheetml/2006/main" count="150" uniqueCount="94">
  <si>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</si>
  <si>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</si>
  <si>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</si>
  <si>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</si>
  <si>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</si>
  <si>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</si>
  <si>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</si>
  <si>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</si>
  <si>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</si>
  <si>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</si>
  <si>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</si>
  <si>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</si>
  <si>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</si>
  <si>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</si>
  <si>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</si>
  <si>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</si>
  <si>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</si>
  <si>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</si>
  <si>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</si>
  <si>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</si>
  <si>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</si>
  <si>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</si>
  <si>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05,11,</t>
  </si>
  <si>
    <t>04,11,</t>
  </si>
  <si>
    <t>28,10,</t>
  </si>
  <si>
    <t>21,10,</t>
  </si>
  <si>
    <t>14,10,</t>
  </si>
  <si>
    <t>07,10,</t>
  </si>
  <si>
    <t>30,09,</t>
  </si>
  <si>
    <t>23,09,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</si>
  <si>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</si>
  <si>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</si>
  <si>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</si>
  <si>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</si>
  <si>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кг</t>
  </si>
  <si>
    <t>дубль</t>
  </si>
  <si>
    <t>Масло "Папа может" 82,5% 180гр  Останкино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</si>
  <si>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</si>
  <si>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</si>
  <si>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</si>
  <si>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</si>
  <si>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</si>
  <si>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</si>
  <si>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</si>
  <si>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</si>
  <si>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</si>
  <si>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</si>
  <si>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</si>
  <si>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</si>
  <si>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</si>
  <si>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</si>
  <si>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нужно ли заказывать??? / 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</si>
  <si>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</si>
  <si>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</si>
  <si>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</si>
  <si>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</si>
  <si>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 / 22,10,24 завод не отгрузил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</si>
  <si>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</si>
  <si>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</si>
  <si>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22,10,24 завод не отгрузил</t>
  </si>
  <si>
    <t>Сыр Папа Может Голландский  45% 200гр     Останкино</t>
  </si>
  <si>
    <t>Сыр Папа Может Папин Завтрак 50% 200г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</si>
  <si>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</si>
  <si>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</si>
  <si>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вывод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</si>
  <si>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</si>
  <si>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</si>
  <si>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</si>
  <si>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</si>
  <si>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</si>
  <si>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</si>
  <si>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</si>
  <si>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</si>
  <si>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</si>
  <si>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Сыр творожный Сливочный 140 гр.  Останкино</t>
  </si>
  <si>
    <t>не в матрице</t>
  </si>
  <si>
    <t>17,10,24 оприходовано как излишек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</si>
  <si>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</si>
  <si>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</si>
  <si>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18,10,24 недостача 345кг / 28,10,24 перемещение в Луганск 298кг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</si>
  <si>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</si>
  <si>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</si>
  <si>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</si>
  <si>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18,10,24 недостача 345кг / 28,10,24 перемещение в Луганск 209кг</t>
  </si>
  <si>
    <t>Сыч/Прод Коровино Тильзитер Оригин 50% ВЕС (5 кг брус) СЗМЖ  ОСТАНКИНО</t>
  </si>
  <si>
    <t>29,10,24 завод не отгрузил</t>
  </si>
  <si>
    <t>необходимо увеличить продажи</t>
  </si>
  <si>
    <t>завод выводит из производства</t>
  </si>
  <si>
    <t>05,11,24 завод не отгрузит / 29,10,24 завод не отгрузил / 22,10,24 завод не отгрузил</t>
  </si>
  <si>
    <t>05,11,24 завод не отгрузит / 29,10,24 завод не отгрузил</t>
  </si>
  <si>
    <t>заказ</t>
  </si>
  <si>
    <t>11,11,</t>
  </si>
  <si>
    <t>18,11 - 500</t>
  </si>
  <si>
    <t>18,11 - 1000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</si>
</sst>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2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4" fillId="7" borderId="1" xfId="1" applyNumberFormat="1" applyFont="1" applyFill="1"/>
    <xf numFmtId="164" fontId="1" fillId="7" borderId="1" xfId="1" applyNumberFormat="1" applyFill="1"/>
    <xf numFmtId="164" fontId="4" fillId="0" borderId="1" xfId="1" applyNumberFormat="1" applyFont="1"/>
    <xf numFmtId="164" fontId="1" fillId="7" borderId="2" xfId="1" applyNumberFormat="1" applyFill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6"/>
  <sheetViews>
    <sheetView tabSelected="1" zoomScale="85" workbookViewId="0">
      <pane xSplit="2" ySplit="5" topLeftCell="C18" activePane="bottomRight" state="frozen"/>
      <selection pane="topRight" activeCell="C1" sqref="C1"/>
      <selection pane="bottomLeft" activeCell="A6" sqref="A6"/>
      <selection pane="bottomRight" activeCell="P27" sqref="P27"/>
    </sheetView>
  </sheetViews>
  <sheetFormatPr defaultRowHeight="15" x14ac:dyDescent="0.25"/>
  <cols>
    <col min="1" max="1" width="60" customWidth="1"/>
    <col min="2" max="2" width="4.42578125" customWidth="1"/>
    <col min="3" max="6" width="6.140625" customWidth="1"/>
    <col min="7" max="7" width="4.42578125" style="14" customWidth="1"/>
    <col min="8" max="8" width="4.42578125" customWidth="1"/>
    <col min="9" max="9" width="12.7109375" bestFit="1" customWidth="1"/>
    <col min="10" max="11" width="6.140625" customWidth="1"/>
    <col min="12" max="13" width="0.5703125" customWidth="1"/>
    <col min="14" max="17" width="6.140625" customWidth="1"/>
    <col min="18" max="18" width="21.85546875" customWidth="1"/>
    <col min="19" max="20" width="5.140625" customWidth="1"/>
    <col min="21" max="26" width="6.140625" customWidth="1"/>
    <col min="27" max="27" width="57.7109375" customWidth="1"/>
    <col min="28" max="48" width="8" customWidth="1"/>
  </cols>
  <sheetData>
    <row r="1" spans="1:48" x14ac:dyDescent="0.25">
      <c r="A1" s="1"/>
      <c r="B1" s="1"/>
      <c r="C1" s="1"/>
      <c r="D1" s="1"/>
      <c r="E1" s="1"/>
      <c r="F1" s="1"/>
      <c r="G1" s="1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1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3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90</v>
      </c>
      <c r="Q3" s="17" t="s">
        <v>15</v>
      </c>
      <c r="R3" s="17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12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91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SUM(E6:E496)</f>
        <v>2194.1999999999998</v>
      </c>
      <c r="F5" s="4">
        <f>SUM(F6:F496)</f>
        <v>3924.0639999999999</v>
      </c>
      <c r="G5" s="12"/>
      <c r="H5" s="1"/>
      <c r="I5" s="1"/>
      <c r="J5" s="4">
        <f t="shared" ref="J5:Q5" si="0">SUM(J6:J496)</f>
        <v>2725.7</v>
      </c>
      <c r="K5" s="4">
        <f t="shared" si="0"/>
        <v>-531.5</v>
      </c>
      <c r="L5" s="4">
        <f t="shared" si="0"/>
        <v>0</v>
      </c>
      <c r="M5" s="4">
        <f t="shared" si="0"/>
        <v>0</v>
      </c>
      <c r="N5" s="4">
        <f t="shared" si="0"/>
        <v>2997.7080000000001</v>
      </c>
      <c r="O5" s="4">
        <f t="shared" si="0"/>
        <v>438.84000000000003</v>
      </c>
      <c r="P5" s="4">
        <f>SUM(P6:P46)</f>
        <v>3041.4780000000001</v>
      </c>
      <c r="Q5" s="4">
        <f t="shared" si="0"/>
        <v>1000</v>
      </c>
      <c r="R5" s="1"/>
      <c r="S5" s="1"/>
      <c r="T5" s="1"/>
      <c r="U5" s="4">
        <f t="shared" ref="U5:Z5" si="1">SUM(U6:U496)</f>
        <v>426.07039999999995</v>
      </c>
      <c r="V5" s="4">
        <f t="shared" si="1"/>
        <v>500.0376</v>
      </c>
      <c r="W5" s="4">
        <f t="shared" si="1"/>
        <v>391.26440000000002</v>
      </c>
      <c r="X5" s="4">
        <f t="shared" si="1"/>
        <v>471.32840000000004</v>
      </c>
      <c r="Y5" s="4">
        <f t="shared" si="1"/>
        <v>427.11480000000006</v>
      </c>
      <c r="Z5" s="4">
        <f t="shared" si="1"/>
        <v>327.70420000000001</v>
      </c>
      <c r="AA5" s="1"/>
      <c r="AB5" s="4">
        <f>SUM(AB6:AB496)</f>
        <v>1527.402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30</v>
      </c>
      <c r="B6" s="1" t="s">
        <v>31</v>
      </c>
      <c r="C6" s="1">
        <v>32</v>
      </c>
      <c r="D6" s="1"/>
      <c r="E6" s="1">
        <v>16</v>
      </c>
      <c r="F6" s="1"/>
      <c r="G6" s="12">
        <v>0.14000000000000001</v>
      </c>
      <c r="H6" s="1">
        <v>180</v>
      </c>
      <c r="I6" s="1">
        <v>9988421</v>
      </c>
      <c r="J6" s="1">
        <v>18</v>
      </c>
      <c r="K6" s="1">
        <f t="shared" ref="K6:K46" si="2">E6-J6</f>
        <v>-2</v>
      </c>
      <c r="L6" s="1"/>
      <c r="M6" s="1"/>
      <c r="N6" s="1">
        <v>92</v>
      </c>
      <c r="O6" s="1">
        <f>E6/5</f>
        <v>3.2</v>
      </c>
      <c r="P6" s="5"/>
      <c r="Q6" s="5"/>
      <c r="R6" s="1"/>
      <c r="S6" s="1">
        <f>(F6+N6+P6)/O6</f>
        <v>28.75</v>
      </c>
      <c r="T6" s="1">
        <f>(F6+N6)/O6</f>
        <v>28.75</v>
      </c>
      <c r="U6" s="1">
        <v>5.4</v>
      </c>
      <c r="V6" s="1">
        <v>1</v>
      </c>
      <c r="W6" s="1">
        <v>0</v>
      </c>
      <c r="X6" s="1">
        <v>1.8</v>
      </c>
      <c r="Y6" s="1">
        <v>3.8</v>
      </c>
      <c r="Z6" s="1">
        <v>1.8</v>
      </c>
      <c r="AA6" s="1"/>
      <c r="AB6" s="1">
        <f t="shared" ref="AB6:AB46" si="3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32</v>
      </c>
      <c r="B7" s="1" t="s">
        <v>31</v>
      </c>
      <c r="C7" s="1">
        <v>134</v>
      </c>
      <c r="D7" s="1"/>
      <c r="E7" s="1">
        <v>42</v>
      </c>
      <c r="F7" s="1">
        <v>28</v>
      </c>
      <c r="G7" s="12">
        <v>0.18</v>
      </c>
      <c r="H7" s="1">
        <v>270</v>
      </c>
      <c r="I7" s="1">
        <v>9988438</v>
      </c>
      <c r="J7" s="1">
        <v>42</v>
      </c>
      <c r="K7" s="1">
        <f t="shared" si="2"/>
        <v>0</v>
      </c>
      <c r="L7" s="1"/>
      <c r="M7" s="1"/>
      <c r="N7" s="1"/>
      <c r="O7" s="1">
        <f t="shared" ref="O7:O46" si="4">E7/5</f>
        <v>8.4</v>
      </c>
      <c r="P7" s="5">
        <f>20*O7-N7-F7</f>
        <v>140</v>
      </c>
      <c r="Q7" s="5"/>
      <c r="R7" s="1"/>
      <c r="S7" s="1">
        <f t="shared" ref="S7:S46" si="5">(F7+N7+P7)/O7</f>
        <v>20</v>
      </c>
      <c r="T7" s="1">
        <f t="shared" ref="T7:T46" si="6">(F7+N7)/O7</f>
        <v>3.333333333333333</v>
      </c>
      <c r="U7" s="1">
        <v>2</v>
      </c>
      <c r="V7" s="1">
        <v>0</v>
      </c>
      <c r="W7" s="1">
        <v>0.2</v>
      </c>
      <c r="X7" s="1">
        <v>7.8</v>
      </c>
      <c r="Y7" s="1">
        <v>2.4</v>
      </c>
      <c r="Z7" s="1">
        <v>4.8</v>
      </c>
      <c r="AA7" s="1"/>
      <c r="AB7" s="1">
        <f t="shared" si="3"/>
        <v>25.2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33</v>
      </c>
      <c r="B8" s="1" t="s">
        <v>31</v>
      </c>
      <c r="C8" s="1">
        <v>120</v>
      </c>
      <c r="D8" s="1"/>
      <c r="E8" s="1">
        <v>45</v>
      </c>
      <c r="F8" s="1">
        <v>75</v>
      </c>
      <c r="G8" s="12">
        <v>0.18</v>
      </c>
      <c r="H8" s="1">
        <v>270</v>
      </c>
      <c r="I8" s="1">
        <v>9988445</v>
      </c>
      <c r="J8" s="1">
        <v>45</v>
      </c>
      <c r="K8" s="1">
        <f t="shared" si="2"/>
        <v>0</v>
      </c>
      <c r="L8" s="1"/>
      <c r="M8" s="1"/>
      <c r="N8" s="1"/>
      <c r="O8" s="1">
        <f t="shared" si="4"/>
        <v>9</v>
      </c>
      <c r="P8" s="5">
        <f>20*O8-N8-F8</f>
        <v>105</v>
      </c>
      <c r="Q8" s="5"/>
      <c r="R8" s="1"/>
      <c r="S8" s="1">
        <f t="shared" si="5"/>
        <v>20</v>
      </c>
      <c r="T8" s="1">
        <f t="shared" si="6"/>
        <v>8.3333333333333339</v>
      </c>
      <c r="U8" s="1">
        <v>1.6</v>
      </c>
      <c r="V8" s="1">
        <v>0</v>
      </c>
      <c r="W8" s="1">
        <v>0</v>
      </c>
      <c r="X8" s="1">
        <v>7.6</v>
      </c>
      <c r="Y8" s="1">
        <v>2</v>
      </c>
      <c r="Z8" s="1">
        <v>4.5999999999999996</v>
      </c>
      <c r="AA8" s="1"/>
      <c r="AB8" s="1">
        <f t="shared" si="3"/>
        <v>18.899999999999999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39</v>
      </c>
      <c r="B9" s="1" t="s">
        <v>31</v>
      </c>
      <c r="C9" s="1">
        <v>49</v>
      </c>
      <c r="D9" s="1"/>
      <c r="E9" s="1">
        <v>6</v>
      </c>
      <c r="F9" s="1"/>
      <c r="G9" s="12">
        <v>0.4</v>
      </c>
      <c r="H9" s="1">
        <v>270</v>
      </c>
      <c r="I9" s="1">
        <v>9988452</v>
      </c>
      <c r="J9" s="1">
        <v>19</v>
      </c>
      <c r="K9" s="1">
        <f t="shared" si="2"/>
        <v>-13</v>
      </c>
      <c r="L9" s="1"/>
      <c r="M9" s="1"/>
      <c r="N9" s="1"/>
      <c r="O9" s="1">
        <f t="shared" si="4"/>
        <v>1.2</v>
      </c>
      <c r="P9" s="5">
        <v>40</v>
      </c>
      <c r="Q9" s="5"/>
      <c r="R9" s="1"/>
      <c r="S9" s="1">
        <f t="shared" si="5"/>
        <v>33.333333333333336</v>
      </c>
      <c r="T9" s="1">
        <f t="shared" si="6"/>
        <v>0</v>
      </c>
      <c r="U9" s="1">
        <v>0.4</v>
      </c>
      <c r="V9" s="1">
        <v>1.8</v>
      </c>
      <c r="W9" s="1">
        <v>6</v>
      </c>
      <c r="X9" s="1">
        <v>2.4</v>
      </c>
      <c r="Y9" s="1">
        <v>4.2</v>
      </c>
      <c r="Z9" s="1">
        <v>5.8</v>
      </c>
      <c r="AA9" s="1"/>
      <c r="AB9" s="1">
        <f t="shared" si="3"/>
        <v>16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40</v>
      </c>
      <c r="B10" s="1" t="s">
        <v>31</v>
      </c>
      <c r="C10" s="1"/>
      <c r="D10" s="1">
        <v>56</v>
      </c>
      <c r="E10" s="1"/>
      <c r="F10" s="1">
        <v>56</v>
      </c>
      <c r="G10" s="12">
        <v>0.4</v>
      </c>
      <c r="H10" s="1">
        <v>270</v>
      </c>
      <c r="I10" s="1">
        <v>9988476</v>
      </c>
      <c r="J10" s="1"/>
      <c r="K10" s="1">
        <f t="shared" si="2"/>
        <v>0</v>
      </c>
      <c r="L10" s="1"/>
      <c r="M10" s="1"/>
      <c r="N10" s="1"/>
      <c r="O10" s="1">
        <f t="shared" si="4"/>
        <v>0</v>
      </c>
      <c r="P10" s="5"/>
      <c r="Q10" s="5"/>
      <c r="R10" s="1"/>
      <c r="S10" s="1" t="e">
        <f t="shared" si="5"/>
        <v>#DIV/0!</v>
      </c>
      <c r="T10" s="1" t="e">
        <f t="shared" si="6"/>
        <v>#DIV/0!</v>
      </c>
      <c r="U10" s="1">
        <v>0</v>
      </c>
      <c r="V10" s="1">
        <v>3.4</v>
      </c>
      <c r="W10" s="1">
        <v>2</v>
      </c>
      <c r="X10" s="1">
        <v>0.2</v>
      </c>
      <c r="Y10" s="1">
        <v>1</v>
      </c>
      <c r="Z10" s="1">
        <v>3.6</v>
      </c>
      <c r="AA10" s="1"/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42</v>
      </c>
      <c r="B11" s="1" t="s">
        <v>31</v>
      </c>
      <c r="C11" s="1">
        <v>43</v>
      </c>
      <c r="D11" s="1">
        <v>66</v>
      </c>
      <c r="E11" s="1">
        <v>25</v>
      </c>
      <c r="F11" s="1">
        <v>83</v>
      </c>
      <c r="G11" s="12">
        <v>0.18</v>
      </c>
      <c r="H11" s="1">
        <v>150</v>
      </c>
      <c r="I11" s="1">
        <v>5034819</v>
      </c>
      <c r="J11" s="1">
        <v>26</v>
      </c>
      <c r="K11" s="1">
        <f t="shared" si="2"/>
        <v>-1</v>
      </c>
      <c r="L11" s="1"/>
      <c r="M11" s="1"/>
      <c r="N11" s="1"/>
      <c r="O11" s="1">
        <f t="shared" si="4"/>
        <v>5</v>
      </c>
      <c r="P11" s="5">
        <f>20*O11-N11-F11</f>
        <v>17</v>
      </c>
      <c r="Q11" s="5"/>
      <c r="R11" s="1"/>
      <c r="S11" s="1">
        <f t="shared" si="5"/>
        <v>20</v>
      </c>
      <c r="T11" s="1">
        <f t="shared" si="6"/>
        <v>16.600000000000001</v>
      </c>
      <c r="U11" s="1">
        <v>4.5999999999999996</v>
      </c>
      <c r="V11" s="1">
        <v>7.2</v>
      </c>
      <c r="W11" s="1">
        <v>5</v>
      </c>
      <c r="X11" s="1">
        <v>5</v>
      </c>
      <c r="Y11" s="1">
        <v>5.8</v>
      </c>
      <c r="Z11" s="1">
        <v>3.8</v>
      </c>
      <c r="AA11" s="1"/>
      <c r="AB11" s="1">
        <f t="shared" si="3"/>
        <v>3.06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25" t="s">
        <v>43</v>
      </c>
      <c r="B12" s="1" t="s">
        <v>34</v>
      </c>
      <c r="C12" s="1"/>
      <c r="D12" s="1"/>
      <c r="E12" s="1"/>
      <c r="F12" s="1"/>
      <c r="G12" s="12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25">
        <v>20</v>
      </c>
      <c r="O12" s="1">
        <f t="shared" si="4"/>
        <v>0</v>
      </c>
      <c r="P12" s="27">
        <v>20</v>
      </c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24" t="s">
        <v>88</v>
      </c>
      <c r="AB12" s="1">
        <f t="shared" si="3"/>
        <v>20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44</v>
      </c>
      <c r="B13" s="1" t="s">
        <v>31</v>
      </c>
      <c r="C13" s="1">
        <v>147</v>
      </c>
      <c r="D13" s="1">
        <v>208</v>
      </c>
      <c r="E13" s="1">
        <v>128</v>
      </c>
      <c r="F13" s="1">
        <v>220</v>
      </c>
      <c r="G13" s="12">
        <v>0.1</v>
      </c>
      <c r="H13" s="1">
        <v>90</v>
      </c>
      <c r="I13" s="1">
        <v>8444163</v>
      </c>
      <c r="J13" s="1">
        <v>131</v>
      </c>
      <c r="K13" s="1">
        <f t="shared" si="2"/>
        <v>-3</v>
      </c>
      <c r="L13" s="1"/>
      <c r="M13" s="1"/>
      <c r="N13" s="1"/>
      <c r="O13" s="1">
        <f t="shared" si="4"/>
        <v>25.6</v>
      </c>
      <c r="P13" s="5">
        <f t="shared" ref="P13:P14" si="7">20*O13-N13-F13</f>
        <v>292</v>
      </c>
      <c r="Q13" s="5"/>
      <c r="R13" s="1"/>
      <c r="S13" s="1">
        <f t="shared" si="5"/>
        <v>20</v>
      </c>
      <c r="T13" s="1">
        <f t="shared" si="6"/>
        <v>8.59375</v>
      </c>
      <c r="U13" s="1">
        <v>17.8</v>
      </c>
      <c r="V13" s="1">
        <v>24.4</v>
      </c>
      <c r="W13" s="1">
        <v>19.8</v>
      </c>
      <c r="X13" s="1">
        <v>19.2</v>
      </c>
      <c r="Y13" s="1">
        <v>23.4</v>
      </c>
      <c r="Z13" s="1">
        <v>16.600000000000001</v>
      </c>
      <c r="AA13" s="1"/>
      <c r="AB13" s="1">
        <f t="shared" si="3"/>
        <v>29.200000000000003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ht="15.75" thickBot="1" x14ac:dyDescent="0.3">
      <c r="A14" s="1" t="s">
        <v>45</v>
      </c>
      <c r="B14" s="1" t="s">
        <v>31</v>
      </c>
      <c r="C14" s="1">
        <v>67</v>
      </c>
      <c r="D14" s="1">
        <v>90</v>
      </c>
      <c r="E14" s="1">
        <v>48</v>
      </c>
      <c r="F14" s="1">
        <v>108</v>
      </c>
      <c r="G14" s="12">
        <v>0.18</v>
      </c>
      <c r="H14" s="1">
        <v>150</v>
      </c>
      <c r="I14" s="1">
        <v>5038411</v>
      </c>
      <c r="J14" s="1">
        <v>48</v>
      </c>
      <c r="K14" s="1">
        <f t="shared" si="2"/>
        <v>0</v>
      </c>
      <c r="L14" s="1"/>
      <c r="M14" s="1"/>
      <c r="N14" s="1">
        <v>67.599999999999966</v>
      </c>
      <c r="O14" s="1">
        <f t="shared" si="4"/>
        <v>9.6</v>
      </c>
      <c r="P14" s="5">
        <f t="shared" si="7"/>
        <v>16.400000000000034</v>
      </c>
      <c r="Q14" s="5"/>
      <c r="R14" s="1"/>
      <c r="S14" s="1">
        <f t="shared" si="5"/>
        <v>20</v>
      </c>
      <c r="T14" s="1">
        <f t="shared" si="6"/>
        <v>18.291666666666664</v>
      </c>
      <c r="U14" s="1">
        <v>11.4</v>
      </c>
      <c r="V14" s="1">
        <v>12.4</v>
      </c>
      <c r="W14" s="1">
        <v>10.6</v>
      </c>
      <c r="X14" s="1">
        <v>7.4</v>
      </c>
      <c r="Y14" s="1">
        <v>0.6</v>
      </c>
      <c r="Z14" s="1">
        <v>0</v>
      </c>
      <c r="AA14" s="1"/>
      <c r="AB14" s="1">
        <f t="shared" si="3"/>
        <v>2.9520000000000062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6" t="s">
        <v>46</v>
      </c>
      <c r="B15" s="7" t="s">
        <v>31</v>
      </c>
      <c r="C15" s="7">
        <v>14</v>
      </c>
      <c r="D15" s="7">
        <v>110</v>
      </c>
      <c r="E15" s="7">
        <v>34</v>
      </c>
      <c r="F15" s="8">
        <v>88</v>
      </c>
      <c r="G15" s="12">
        <v>0.18</v>
      </c>
      <c r="H15" s="1">
        <v>150</v>
      </c>
      <c r="I15" s="1">
        <v>5038459</v>
      </c>
      <c r="J15" s="1">
        <v>49</v>
      </c>
      <c r="K15" s="1">
        <f t="shared" si="2"/>
        <v>-15</v>
      </c>
      <c r="L15" s="1"/>
      <c r="M15" s="1"/>
      <c r="N15" s="1">
        <v>12.400000000000009</v>
      </c>
      <c r="O15" s="1">
        <f t="shared" si="4"/>
        <v>6.8</v>
      </c>
      <c r="P15" s="5">
        <f>20*(O15+O16)-N16-F15-F16</f>
        <v>25</v>
      </c>
      <c r="Q15" s="5"/>
      <c r="R15" s="1"/>
      <c r="S15" s="1">
        <f t="shared" si="5"/>
        <v>18.441176470588236</v>
      </c>
      <c r="T15" s="1">
        <f t="shared" si="6"/>
        <v>14.764705882352942</v>
      </c>
      <c r="U15" s="1">
        <v>9.1999999999999993</v>
      </c>
      <c r="V15" s="1">
        <v>12</v>
      </c>
      <c r="W15" s="1">
        <v>11.8</v>
      </c>
      <c r="X15" s="1">
        <v>10.8</v>
      </c>
      <c r="Y15" s="1">
        <v>4.2</v>
      </c>
      <c r="Z15" s="1">
        <v>1</v>
      </c>
      <c r="AA15" s="1"/>
      <c r="AB15" s="1">
        <f t="shared" si="3"/>
        <v>4.5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ht="15.75" thickBot="1" x14ac:dyDescent="0.3">
      <c r="A16" s="28" t="s">
        <v>60</v>
      </c>
      <c r="B16" s="29" t="s">
        <v>31</v>
      </c>
      <c r="C16" s="29">
        <v>79</v>
      </c>
      <c r="D16" s="29"/>
      <c r="E16" s="29">
        <v>11</v>
      </c>
      <c r="F16" s="30">
        <v>67</v>
      </c>
      <c r="G16" s="31">
        <v>0</v>
      </c>
      <c r="H16" s="32" t="e">
        <v>#N/A</v>
      </c>
      <c r="I16" s="32" t="s">
        <v>35</v>
      </c>
      <c r="J16" s="32">
        <v>11</v>
      </c>
      <c r="K16" s="32">
        <f>E16-J16</f>
        <v>0</v>
      </c>
      <c r="L16" s="32"/>
      <c r="M16" s="32"/>
      <c r="N16" s="32"/>
      <c r="O16" s="32">
        <f>E16/5</f>
        <v>2.2000000000000002</v>
      </c>
      <c r="P16" s="33"/>
      <c r="Q16" s="33"/>
      <c r="R16" s="32"/>
      <c r="S16" s="32">
        <f t="shared" si="5"/>
        <v>30.454545454545453</v>
      </c>
      <c r="T16" s="32">
        <f t="shared" si="6"/>
        <v>30.454545454545453</v>
      </c>
      <c r="U16" s="32">
        <v>1.4</v>
      </c>
      <c r="V16" s="32">
        <v>2</v>
      </c>
      <c r="W16" s="32">
        <v>0</v>
      </c>
      <c r="X16" s="32">
        <v>0.6</v>
      </c>
      <c r="Y16" s="32">
        <v>9.4</v>
      </c>
      <c r="Z16" s="32">
        <v>11.8</v>
      </c>
      <c r="AA16" s="32"/>
      <c r="AB16" s="32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ht="15.75" thickBot="1" x14ac:dyDescent="0.3">
      <c r="A17" s="1" t="s">
        <v>47</v>
      </c>
      <c r="B17" s="1" t="s">
        <v>31</v>
      </c>
      <c r="C17" s="1">
        <v>47</v>
      </c>
      <c r="D17" s="1"/>
      <c r="E17" s="1">
        <v>28</v>
      </c>
      <c r="F17" s="1">
        <v>18</v>
      </c>
      <c r="G17" s="12">
        <v>0.18</v>
      </c>
      <c r="H17" s="1">
        <v>150</v>
      </c>
      <c r="I17" s="1">
        <v>5038831</v>
      </c>
      <c r="J17" s="1">
        <v>28</v>
      </c>
      <c r="K17" s="1">
        <f t="shared" si="2"/>
        <v>0</v>
      </c>
      <c r="L17" s="1"/>
      <c r="M17" s="1"/>
      <c r="N17" s="1">
        <v>36</v>
      </c>
      <c r="O17" s="1">
        <f t="shared" si="4"/>
        <v>5.6</v>
      </c>
      <c r="P17" s="5">
        <f>20*O17-N17-F17</f>
        <v>58</v>
      </c>
      <c r="Q17" s="5"/>
      <c r="R17" s="1"/>
      <c r="S17" s="1">
        <f t="shared" si="5"/>
        <v>20</v>
      </c>
      <c r="T17" s="1">
        <f t="shared" si="6"/>
        <v>9.6428571428571441</v>
      </c>
      <c r="U17" s="1">
        <v>4.5999999999999996</v>
      </c>
      <c r="V17" s="1">
        <v>4</v>
      </c>
      <c r="W17" s="1">
        <v>4.8</v>
      </c>
      <c r="X17" s="1">
        <v>3.2</v>
      </c>
      <c r="Y17" s="1">
        <v>0</v>
      </c>
      <c r="Z17" s="1">
        <v>0</v>
      </c>
      <c r="AA17" s="26" t="s">
        <v>85</v>
      </c>
      <c r="AB17" s="1">
        <f t="shared" si="3"/>
        <v>10.44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6" t="s">
        <v>48</v>
      </c>
      <c r="B18" s="7" t="s">
        <v>31</v>
      </c>
      <c r="C18" s="7">
        <v>20</v>
      </c>
      <c r="D18" s="7"/>
      <c r="E18" s="7">
        <v>12</v>
      </c>
      <c r="F18" s="8">
        <v>6</v>
      </c>
      <c r="G18" s="12">
        <v>0.18</v>
      </c>
      <c r="H18" s="1">
        <v>120</v>
      </c>
      <c r="I18" s="1">
        <v>5038855</v>
      </c>
      <c r="J18" s="1">
        <v>18</v>
      </c>
      <c r="K18" s="1">
        <f t="shared" si="2"/>
        <v>-6</v>
      </c>
      <c r="L18" s="1"/>
      <c r="M18" s="1"/>
      <c r="N18" s="25">
        <v>48.800000000000011</v>
      </c>
      <c r="O18" s="1">
        <f t="shared" si="4"/>
        <v>2.4</v>
      </c>
      <c r="P18" s="5">
        <f>20*(O18+O19)-N19-F18-F19</f>
        <v>37.999999999999993</v>
      </c>
      <c r="Q18" s="5"/>
      <c r="R18" s="1"/>
      <c r="S18" s="1">
        <f t="shared" si="5"/>
        <v>38.666666666666671</v>
      </c>
      <c r="T18" s="1">
        <f t="shared" si="6"/>
        <v>22.833333333333339</v>
      </c>
      <c r="U18" s="1">
        <v>5.8</v>
      </c>
      <c r="V18" s="1">
        <v>5.6</v>
      </c>
      <c r="W18" s="1">
        <v>4.2</v>
      </c>
      <c r="X18" s="1">
        <v>6.2</v>
      </c>
      <c r="Y18" s="1">
        <v>0.2</v>
      </c>
      <c r="Z18" s="1">
        <v>5.2</v>
      </c>
      <c r="AA18" s="24" t="s">
        <v>89</v>
      </c>
      <c r="AB18" s="1">
        <f t="shared" si="3"/>
        <v>6.8399999999999981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ht="15.75" thickBot="1" x14ac:dyDescent="0.3">
      <c r="A19" s="28" t="s">
        <v>61</v>
      </c>
      <c r="B19" s="29" t="s">
        <v>31</v>
      </c>
      <c r="C19" s="29">
        <v>-1</v>
      </c>
      <c r="D19" s="29">
        <v>1</v>
      </c>
      <c r="E19" s="29">
        <v>-1</v>
      </c>
      <c r="F19" s="30"/>
      <c r="G19" s="31">
        <v>0</v>
      </c>
      <c r="H19" s="32" t="e">
        <v>#N/A</v>
      </c>
      <c r="I19" s="32" t="s">
        <v>35</v>
      </c>
      <c r="J19" s="32"/>
      <c r="K19" s="32">
        <f>E19-J19</f>
        <v>-1</v>
      </c>
      <c r="L19" s="32"/>
      <c r="M19" s="32"/>
      <c r="N19" s="32"/>
      <c r="O19" s="32">
        <f>E19/5</f>
        <v>-0.2</v>
      </c>
      <c r="P19" s="33"/>
      <c r="Q19" s="33"/>
      <c r="R19" s="32"/>
      <c r="S19" s="32">
        <f t="shared" si="5"/>
        <v>0</v>
      </c>
      <c r="T19" s="32">
        <f t="shared" si="6"/>
        <v>0</v>
      </c>
      <c r="U19" s="32">
        <v>0.2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32"/>
      <c r="AB19" s="32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49</v>
      </c>
      <c r="B20" s="1" t="s">
        <v>31</v>
      </c>
      <c r="C20" s="1">
        <v>64</v>
      </c>
      <c r="D20" s="1">
        <v>150</v>
      </c>
      <c r="E20" s="1">
        <v>52</v>
      </c>
      <c r="F20" s="1">
        <v>160</v>
      </c>
      <c r="G20" s="12">
        <v>0.18</v>
      </c>
      <c r="H20" s="1">
        <v>150</v>
      </c>
      <c r="I20" s="1">
        <v>5038435</v>
      </c>
      <c r="J20" s="1">
        <v>58</v>
      </c>
      <c r="K20" s="1">
        <f t="shared" si="2"/>
        <v>-6</v>
      </c>
      <c r="L20" s="1"/>
      <c r="M20" s="1"/>
      <c r="N20" s="1">
        <v>118.6</v>
      </c>
      <c r="O20" s="1">
        <f t="shared" si="4"/>
        <v>10.4</v>
      </c>
      <c r="P20" s="5"/>
      <c r="Q20" s="5"/>
      <c r="R20" s="1"/>
      <c r="S20" s="1">
        <f t="shared" si="5"/>
        <v>26.78846153846154</v>
      </c>
      <c r="T20" s="1">
        <f t="shared" si="6"/>
        <v>26.78846153846154</v>
      </c>
      <c r="U20" s="1">
        <v>16.600000000000001</v>
      </c>
      <c r="V20" s="1">
        <v>16.399999999999999</v>
      </c>
      <c r="W20" s="1">
        <v>12.6</v>
      </c>
      <c r="X20" s="1">
        <v>12.2</v>
      </c>
      <c r="Y20" s="1">
        <v>3.4</v>
      </c>
      <c r="Z20" s="1">
        <v>13.6</v>
      </c>
      <c r="AA20" s="37" t="s">
        <v>86</v>
      </c>
      <c r="AB20" s="1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ht="15.75" thickBot="1" x14ac:dyDescent="0.3">
      <c r="A21" s="34" t="s">
        <v>50</v>
      </c>
      <c r="B21" s="34" t="s">
        <v>31</v>
      </c>
      <c r="C21" s="34">
        <v>15</v>
      </c>
      <c r="D21" s="34"/>
      <c r="E21" s="34">
        <v>5</v>
      </c>
      <c r="F21" s="34">
        <v>10</v>
      </c>
      <c r="G21" s="35">
        <v>0.4</v>
      </c>
      <c r="H21" s="34" t="e">
        <v>#N/A</v>
      </c>
      <c r="I21" s="34">
        <v>5039609</v>
      </c>
      <c r="J21" s="34">
        <v>5</v>
      </c>
      <c r="K21" s="34">
        <f t="shared" si="2"/>
        <v>0</v>
      </c>
      <c r="L21" s="34"/>
      <c r="M21" s="34"/>
      <c r="N21" s="34"/>
      <c r="O21" s="34">
        <f t="shared" si="4"/>
        <v>1</v>
      </c>
      <c r="P21" s="36"/>
      <c r="Q21" s="36"/>
      <c r="R21" s="34"/>
      <c r="S21" s="34">
        <f t="shared" si="5"/>
        <v>10</v>
      </c>
      <c r="T21" s="34">
        <f t="shared" si="6"/>
        <v>10</v>
      </c>
      <c r="U21" s="34">
        <v>2.8</v>
      </c>
      <c r="V21" s="34">
        <v>0.6</v>
      </c>
      <c r="W21" s="34">
        <v>28.6</v>
      </c>
      <c r="X21" s="34">
        <v>6.8</v>
      </c>
      <c r="Y21" s="34">
        <v>1.2</v>
      </c>
      <c r="Z21" s="34">
        <v>0.4</v>
      </c>
      <c r="AA21" s="34" t="s">
        <v>51</v>
      </c>
      <c r="AB21" s="34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6" t="s">
        <v>52</v>
      </c>
      <c r="B22" s="7" t="s">
        <v>31</v>
      </c>
      <c r="C22" s="7">
        <v>7</v>
      </c>
      <c r="D22" s="7">
        <v>70</v>
      </c>
      <c r="E22" s="7">
        <v>13</v>
      </c>
      <c r="F22" s="8">
        <v>64</v>
      </c>
      <c r="G22" s="12">
        <v>0.18</v>
      </c>
      <c r="H22" s="1">
        <v>120</v>
      </c>
      <c r="I22" s="1">
        <v>5038398</v>
      </c>
      <c r="J22" s="1">
        <v>23</v>
      </c>
      <c r="K22" s="1">
        <f t="shared" si="2"/>
        <v>-10</v>
      </c>
      <c r="L22" s="1"/>
      <c r="M22" s="1"/>
      <c r="N22" s="1">
        <v>26.399999999999991</v>
      </c>
      <c r="O22" s="1">
        <f t="shared" si="4"/>
        <v>2.6</v>
      </c>
      <c r="P22" s="5"/>
      <c r="Q22" s="5"/>
      <c r="R22" s="1"/>
      <c r="S22" s="1">
        <f t="shared" si="5"/>
        <v>34.769230769230766</v>
      </c>
      <c r="T22" s="1">
        <f t="shared" si="6"/>
        <v>34.769230769230766</v>
      </c>
      <c r="U22" s="1">
        <v>1.6</v>
      </c>
      <c r="V22" s="1">
        <v>3</v>
      </c>
      <c r="W22" s="1">
        <v>1.8</v>
      </c>
      <c r="X22" s="1">
        <v>-0.6</v>
      </c>
      <c r="Y22" s="1">
        <v>0</v>
      </c>
      <c r="Z22" s="1">
        <v>0</v>
      </c>
      <c r="AA22" s="1"/>
      <c r="AB22" s="1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ht="15.75" thickBot="1" x14ac:dyDescent="0.3">
      <c r="A23" s="28" t="s">
        <v>63</v>
      </c>
      <c r="B23" s="29" t="s">
        <v>31</v>
      </c>
      <c r="C23" s="29">
        <v>24</v>
      </c>
      <c r="D23" s="29"/>
      <c r="E23" s="29">
        <v>8</v>
      </c>
      <c r="F23" s="30">
        <v>15</v>
      </c>
      <c r="G23" s="31">
        <v>0</v>
      </c>
      <c r="H23" s="32" t="e">
        <v>#N/A</v>
      </c>
      <c r="I23" s="32" t="s">
        <v>35</v>
      </c>
      <c r="J23" s="32">
        <v>20</v>
      </c>
      <c r="K23" s="32">
        <f>E23-J23</f>
        <v>-12</v>
      </c>
      <c r="L23" s="32"/>
      <c r="M23" s="32"/>
      <c r="N23" s="32"/>
      <c r="O23" s="32">
        <f>E23/5</f>
        <v>1.6</v>
      </c>
      <c r="P23" s="33"/>
      <c r="Q23" s="33"/>
      <c r="R23" s="32"/>
      <c r="S23" s="32">
        <f t="shared" si="5"/>
        <v>9.375</v>
      </c>
      <c r="T23" s="32">
        <f t="shared" si="6"/>
        <v>9.375</v>
      </c>
      <c r="U23" s="32">
        <v>4.5999999999999996</v>
      </c>
      <c r="V23" s="32">
        <v>4.2</v>
      </c>
      <c r="W23" s="32">
        <v>1.4</v>
      </c>
      <c r="X23" s="32">
        <v>6</v>
      </c>
      <c r="Y23" s="32">
        <v>8.4</v>
      </c>
      <c r="Z23" s="32">
        <v>8.6</v>
      </c>
      <c r="AA23" s="32"/>
      <c r="AB23" s="32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6" t="s">
        <v>54</v>
      </c>
      <c r="B24" s="7" t="s">
        <v>34</v>
      </c>
      <c r="C24" s="7">
        <v>12.62</v>
      </c>
      <c r="D24" s="7">
        <v>14.74</v>
      </c>
      <c r="E24" s="7">
        <v>2.59</v>
      </c>
      <c r="F24" s="8">
        <v>9.64</v>
      </c>
      <c r="G24" s="12">
        <v>1</v>
      </c>
      <c r="H24" s="1">
        <v>150</v>
      </c>
      <c r="I24" s="1">
        <v>5038596</v>
      </c>
      <c r="J24" s="1">
        <v>17</v>
      </c>
      <c r="K24" s="1">
        <f t="shared" si="2"/>
        <v>-14.41</v>
      </c>
      <c r="L24" s="1"/>
      <c r="M24" s="1"/>
      <c r="N24" s="1">
        <v>92.66</v>
      </c>
      <c r="O24" s="1">
        <f t="shared" si="4"/>
        <v>0.51800000000000002</v>
      </c>
      <c r="P24" s="5"/>
      <c r="Q24" s="5"/>
      <c r="R24" s="1"/>
      <c r="S24" s="1">
        <f t="shared" si="5"/>
        <v>197.49034749034749</v>
      </c>
      <c r="T24" s="1">
        <f t="shared" si="6"/>
        <v>197.49034749034749</v>
      </c>
      <c r="U24" s="1">
        <v>5.3940000000000001</v>
      </c>
      <c r="V24" s="1">
        <v>3.016</v>
      </c>
      <c r="W24" s="1">
        <v>3.226</v>
      </c>
      <c r="X24" s="1">
        <v>4.4912000000000001</v>
      </c>
      <c r="Y24" s="1">
        <v>1.6020000000000001</v>
      </c>
      <c r="Z24" s="1">
        <v>5.6360000000000001</v>
      </c>
      <c r="AA24" s="1"/>
      <c r="AB24" s="1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ht="15.75" thickBot="1" x14ac:dyDescent="0.3">
      <c r="A25" s="28" t="s">
        <v>69</v>
      </c>
      <c r="B25" s="29" t="s">
        <v>34</v>
      </c>
      <c r="C25" s="29">
        <v>3.9159999999999999</v>
      </c>
      <c r="D25" s="29">
        <v>2.5099999999999998</v>
      </c>
      <c r="E25" s="29">
        <v>2.5099999999999998</v>
      </c>
      <c r="F25" s="30"/>
      <c r="G25" s="31">
        <v>0</v>
      </c>
      <c r="H25" s="32" t="e">
        <v>#N/A</v>
      </c>
      <c r="I25" s="32" t="s">
        <v>35</v>
      </c>
      <c r="J25" s="32">
        <v>14.5</v>
      </c>
      <c r="K25" s="32">
        <f>E25-J25</f>
        <v>-11.99</v>
      </c>
      <c r="L25" s="32"/>
      <c r="M25" s="32"/>
      <c r="N25" s="32"/>
      <c r="O25" s="32">
        <f>E25/5</f>
        <v>0.502</v>
      </c>
      <c r="P25" s="33"/>
      <c r="Q25" s="33"/>
      <c r="R25" s="32"/>
      <c r="S25" s="32">
        <f t="shared" si="5"/>
        <v>0</v>
      </c>
      <c r="T25" s="32">
        <f t="shared" si="6"/>
        <v>0</v>
      </c>
      <c r="U25" s="32">
        <v>0</v>
      </c>
      <c r="V25" s="32">
        <v>0</v>
      </c>
      <c r="W25" s="32">
        <v>0</v>
      </c>
      <c r="X25" s="32">
        <v>0</v>
      </c>
      <c r="Y25" s="32">
        <v>1.492</v>
      </c>
      <c r="Z25" s="32">
        <v>0</v>
      </c>
      <c r="AA25" s="32"/>
      <c r="AB25" s="32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21" t="s">
        <v>55</v>
      </c>
      <c r="B26" s="22" t="s">
        <v>34</v>
      </c>
      <c r="C26" s="22"/>
      <c r="D26" s="22"/>
      <c r="E26" s="22"/>
      <c r="F26" s="23"/>
      <c r="G26" s="19">
        <v>1</v>
      </c>
      <c r="H26" s="18">
        <v>120</v>
      </c>
      <c r="I26" s="18">
        <v>8785204</v>
      </c>
      <c r="J26" s="18"/>
      <c r="K26" s="18">
        <f t="shared" si="2"/>
        <v>0</v>
      </c>
      <c r="L26" s="18"/>
      <c r="M26" s="18"/>
      <c r="N26" s="18"/>
      <c r="O26" s="18">
        <f t="shared" si="4"/>
        <v>0</v>
      </c>
      <c r="P26" s="20">
        <v>130</v>
      </c>
      <c r="Q26" s="20"/>
      <c r="R26" s="18"/>
      <c r="S26" s="18" t="e">
        <f t="shared" si="5"/>
        <v>#DIV/0!</v>
      </c>
      <c r="T26" s="18" t="e">
        <f t="shared" si="6"/>
        <v>#DIV/0!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 t="s">
        <v>56</v>
      </c>
      <c r="AB26" s="18">
        <f t="shared" si="3"/>
        <v>130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ht="15.75" thickBot="1" x14ac:dyDescent="0.3">
      <c r="A27" s="28" t="s">
        <v>41</v>
      </c>
      <c r="B27" s="29" t="s">
        <v>34</v>
      </c>
      <c r="C27" s="29">
        <v>2.4239999999999999</v>
      </c>
      <c r="D27" s="29">
        <v>0.16400000000000001</v>
      </c>
      <c r="E27" s="29">
        <v>2.5880000000000001</v>
      </c>
      <c r="F27" s="30"/>
      <c r="G27" s="31">
        <v>0</v>
      </c>
      <c r="H27" s="32" t="e">
        <v>#N/A</v>
      </c>
      <c r="I27" s="32" t="s">
        <v>35</v>
      </c>
      <c r="J27" s="32">
        <v>7.5</v>
      </c>
      <c r="K27" s="32">
        <f>E27-J27</f>
        <v>-4.9119999999999999</v>
      </c>
      <c r="L27" s="32"/>
      <c r="M27" s="32"/>
      <c r="N27" s="32"/>
      <c r="O27" s="32">
        <f>E27/5</f>
        <v>0.51760000000000006</v>
      </c>
      <c r="P27" s="33"/>
      <c r="Q27" s="33"/>
      <c r="R27" s="32"/>
      <c r="S27" s="32">
        <f t="shared" si="5"/>
        <v>0</v>
      </c>
      <c r="T27" s="32">
        <f t="shared" si="6"/>
        <v>0</v>
      </c>
      <c r="U27" s="32">
        <v>1.7088000000000001</v>
      </c>
      <c r="V27" s="32">
        <v>5.147199999999998</v>
      </c>
      <c r="W27" s="32">
        <v>3.5455999999999999</v>
      </c>
      <c r="X27" s="32">
        <v>4.8117999999999999</v>
      </c>
      <c r="Y27" s="32">
        <v>1.9077999999999999</v>
      </c>
      <c r="Z27" s="32">
        <v>0</v>
      </c>
      <c r="AA27" s="32"/>
      <c r="AB27" s="32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ht="15.75" thickBot="1" x14ac:dyDescent="0.3">
      <c r="A28" s="1" t="s">
        <v>57</v>
      </c>
      <c r="B28" s="1" t="s">
        <v>34</v>
      </c>
      <c r="C28" s="1"/>
      <c r="D28" s="1"/>
      <c r="E28" s="1"/>
      <c r="F28" s="1"/>
      <c r="G28" s="12">
        <v>1</v>
      </c>
      <c r="H28" s="1">
        <v>180</v>
      </c>
      <c r="I28" s="1">
        <v>5038619</v>
      </c>
      <c r="J28" s="1"/>
      <c r="K28" s="1">
        <f t="shared" si="2"/>
        <v>0</v>
      </c>
      <c r="L28" s="1"/>
      <c r="M28" s="1"/>
      <c r="N28" s="1"/>
      <c r="O28" s="1">
        <f t="shared" si="4"/>
        <v>0</v>
      </c>
      <c r="P28" s="27">
        <v>15</v>
      </c>
      <c r="Q28" s="5"/>
      <c r="R28" s="1"/>
      <c r="S28" s="1" t="e">
        <f t="shared" si="5"/>
        <v>#DIV/0!</v>
      </c>
      <c r="T28" s="1" t="e">
        <f t="shared" si="6"/>
        <v>#DIV/0!</v>
      </c>
      <c r="U28" s="1">
        <v>0</v>
      </c>
      <c r="V28" s="1">
        <v>0.51800000000000002</v>
      </c>
      <c r="W28" s="1">
        <v>1.8560000000000001</v>
      </c>
      <c r="X28" s="1">
        <v>1.462</v>
      </c>
      <c r="Y28" s="1">
        <v>1.6164000000000001</v>
      </c>
      <c r="Z28" s="1">
        <v>0.45800000000000002</v>
      </c>
      <c r="AA28" s="26" t="s">
        <v>85</v>
      </c>
      <c r="AB28" s="1">
        <f t="shared" si="3"/>
        <v>15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6" t="s">
        <v>58</v>
      </c>
      <c r="B29" s="7" t="s">
        <v>34</v>
      </c>
      <c r="C29" s="7"/>
      <c r="D29" s="7">
        <v>7.45</v>
      </c>
      <c r="E29" s="7"/>
      <c r="F29" s="8"/>
      <c r="G29" s="12">
        <v>1</v>
      </c>
      <c r="H29" s="1">
        <v>150</v>
      </c>
      <c r="I29" s="1">
        <v>5038572</v>
      </c>
      <c r="J29" s="1"/>
      <c r="K29" s="1">
        <f t="shared" si="2"/>
        <v>0</v>
      </c>
      <c r="L29" s="1"/>
      <c r="M29" s="1"/>
      <c r="N29" s="1"/>
      <c r="O29" s="1">
        <f t="shared" si="4"/>
        <v>0</v>
      </c>
      <c r="P29" s="5">
        <f>20*(O29+O30)-N29-N30-F29-F30</f>
        <v>17.09</v>
      </c>
      <c r="Q29" s="5"/>
      <c r="R29" s="1"/>
      <c r="S29" s="1" t="e">
        <f t="shared" si="5"/>
        <v>#DIV/0!</v>
      </c>
      <c r="T29" s="1" t="e">
        <f t="shared" si="6"/>
        <v>#DIV/0!</v>
      </c>
      <c r="U29" s="1">
        <v>-0.45479999999999998</v>
      </c>
      <c r="V29" s="1">
        <v>0</v>
      </c>
      <c r="W29" s="1">
        <v>1.5569999999999999</v>
      </c>
      <c r="X29" s="1">
        <v>0.45340000000000003</v>
      </c>
      <c r="Y29" s="1">
        <v>2.4403999999999999</v>
      </c>
      <c r="Z29" s="1">
        <v>2.371</v>
      </c>
      <c r="AA29" s="1" t="s">
        <v>59</v>
      </c>
      <c r="AB29" s="1">
        <f t="shared" si="3"/>
        <v>17.09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ht="15.75" thickBot="1" x14ac:dyDescent="0.3">
      <c r="A30" s="28" t="s">
        <v>53</v>
      </c>
      <c r="B30" s="29" t="s">
        <v>34</v>
      </c>
      <c r="C30" s="29">
        <v>17.600000000000001</v>
      </c>
      <c r="D30" s="29">
        <v>14.81</v>
      </c>
      <c r="E30" s="29">
        <v>9.9</v>
      </c>
      <c r="F30" s="30">
        <v>22.51</v>
      </c>
      <c r="G30" s="31">
        <v>0</v>
      </c>
      <c r="H30" s="32" t="e">
        <v>#N/A</v>
      </c>
      <c r="I30" s="32" t="s">
        <v>35</v>
      </c>
      <c r="J30" s="32">
        <v>18</v>
      </c>
      <c r="K30" s="32">
        <f>E30-J30</f>
        <v>-8.1</v>
      </c>
      <c r="L30" s="32"/>
      <c r="M30" s="32"/>
      <c r="N30" s="32"/>
      <c r="O30" s="32">
        <f>E30/5</f>
        <v>1.98</v>
      </c>
      <c r="P30" s="33"/>
      <c r="Q30" s="33"/>
      <c r="R30" s="32"/>
      <c r="S30" s="32">
        <f t="shared" si="5"/>
        <v>11.36868686868687</v>
      </c>
      <c r="T30" s="32">
        <f t="shared" si="6"/>
        <v>11.36868686868687</v>
      </c>
      <c r="U30" s="32">
        <v>0</v>
      </c>
      <c r="V30" s="32">
        <v>1.9019999999999979</v>
      </c>
      <c r="W30" s="32">
        <v>0</v>
      </c>
      <c r="X30" s="32">
        <v>-0.51500000000000001</v>
      </c>
      <c r="Y30" s="32">
        <v>0</v>
      </c>
      <c r="Z30" s="32">
        <v>0.51600000000000001</v>
      </c>
      <c r="AA30" s="32"/>
      <c r="AB30" s="32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ht="15.75" thickBot="1" x14ac:dyDescent="0.3">
      <c r="A31" s="1" t="s">
        <v>65</v>
      </c>
      <c r="B31" s="1" t="s">
        <v>31</v>
      </c>
      <c r="C31" s="1">
        <v>1</v>
      </c>
      <c r="D31" s="1">
        <v>328</v>
      </c>
      <c r="E31" s="1">
        <v>55</v>
      </c>
      <c r="F31" s="1">
        <v>273</v>
      </c>
      <c r="G31" s="12">
        <v>0.1</v>
      </c>
      <c r="H31" s="1">
        <v>60</v>
      </c>
      <c r="I31" s="1">
        <v>8444170</v>
      </c>
      <c r="J31" s="1">
        <v>91</v>
      </c>
      <c r="K31" s="1">
        <f t="shared" si="2"/>
        <v>-36</v>
      </c>
      <c r="L31" s="1"/>
      <c r="M31" s="1"/>
      <c r="N31" s="1">
        <v>100</v>
      </c>
      <c r="O31" s="1">
        <f t="shared" si="4"/>
        <v>11</v>
      </c>
      <c r="P31" s="5">
        <v>50</v>
      </c>
      <c r="Q31" s="5"/>
      <c r="R31" s="1"/>
      <c r="S31" s="1">
        <f t="shared" si="5"/>
        <v>38.454545454545453</v>
      </c>
      <c r="T31" s="1">
        <f t="shared" si="6"/>
        <v>33.909090909090907</v>
      </c>
      <c r="U31" s="1">
        <v>10.8</v>
      </c>
      <c r="V31" s="1">
        <v>21.2</v>
      </c>
      <c r="W31" s="1">
        <v>0</v>
      </c>
      <c r="X31" s="1">
        <v>21.6</v>
      </c>
      <c r="Y31" s="1">
        <v>27.8</v>
      </c>
      <c r="Z31" s="1">
        <v>21.8</v>
      </c>
      <c r="AA31" s="1"/>
      <c r="AB31" s="1">
        <f t="shared" si="3"/>
        <v>5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6" t="s">
        <v>66</v>
      </c>
      <c r="B32" s="7" t="s">
        <v>34</v>
      </c>
      <c r="C32" s="7">
        <v>41.262</v>
      </c>
      <c r="D32" s="7">
        <v>59.9</v>
      </c>
      <c r="E32" s="7">
        <v>21.696000000000002</v>
      </c>
      <c r="F32" s="8">
        <v>51.045999999999999</v>
      </c>
      <c r="G32" s="12">
        <v>1</v>
      </c>
      <c r="H32" s="1">
        <v>120</v>
      </c>
      <c r="I32" s="1">
        <v>5522704</v>
      </c>
      <c r="J32" s="1">
        <v>34</v>
      </c>
      <c r="K32" s="1">
        <f t="shared" si="2"/>
        <v>-12.303999999999998</v>
      </c>
      <c r="L32" s="1"/>
      <c r="M32" s="1"/>
      <c r="N32" s="1">
        <v>182.44800000000001</v>
      </c>
      <c r="O32" s="1">
        <f t="shared" si="4"/>
        <v>4.3391999999999999</v>
      </c>
      <c r="P32" s="5"/>
      <c r="Q32" s="5"/>
      <c r="R32" s="1"/>
      <c r="S32" s="1">
        <f t="shared" si="5"/>
        <v>53.810379793510322</v>
      </c>
      <c r="T32" s="1">
        <f t="shared" si="6"/>
        <v>53.810379793510322</v>
      </c>
      <c r="U32" s="1">
        <v>12.547000000000001</v>
      </c>
      <c r="V32" s="1">
        <v>8.9990000000000006</v>
      </c>
      <c r="W32" s="1">
        <v>6.0579999999999998</v>
      </c>
      <c r="X32" s="1">
        <v>6.15</v>
      </c>
      <c r="Y32" s="1">
        <v>2.4523999999999999</v>
      </c>
      <c r="Z32" s="1">
        <v>0.60660000000000003</v>
      </c>
      <c r="AA32" s="1"/>
      <c r="AB32" s="1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ht="15.75" thickBot="1" x14ac:dyDescent="0.3">
      <c r="A33" s="28" t="s">
        <v>62</v>
      </c>
      <c r="B33" s="29" t="s">
        <v>34</v>
      </c>
      <c r="C33" s="29"/>
      <c r="D33" s="29">
        <v>3.258</v>
      </c>
      <c r="E33" s="29">
        <v>3.258</v>
      </c>
      <c r="F33" s="30"/>
      <c r="G33" s="31">
        <v>0</v>
      </c>
      <c r="H33" s="32" t="e">
        <v>#N/A</v>
      </c>
      <c r="I33" s="32" t="s">
        <v>35</v>
      </c>
      <c r="J33" s="32"/>
      <c r="K33" s="32">
        <f>E33-J33</f>
        <v>3.258</v>
      </c>
      <c r="L33" s="32"/>
      <c r="M33" s="32"/>
      <c r="N33" s="32"/>
      <c r="O33" s="32">
        <f>E33/5</f>
        <v>0.65159999999999996</v>
      </c>
      <c r="P33" s="33"/>
      <c r="Q33" s="33"/>
      <c r="R33" s="32"/>
      <c r="S33" s="32">
        <f t="shared" si="5"/>
        <v>0</v>
      </c>
      <c r="T33" s="32">
        <f t="shared" si="6"/>
        <v>0</v>
      </c>
      <c r="U33" s="32">
        <v>0.59360000000000002</v>
      </c>
      <c r="V33" s="32">
        <v>0</v>
      </c>
      <c r="W33" s="32">
        <v>0</v>
      </c>
      <c r="X33" s="32">
        <v>0</v>
      </c>
      <c r="Y33" s="32">
        <v>0</v>
      </c>
      <c r="Z33" s="32">
        <v>0</v>
      </c>
      <c r="AA33" s="32"/>
      <c r="AB33" s="32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67</v>
      </c>
      <c r="B34" s="1" t="s">
        <v>31</v>
      </c>
      <c r="C34" s="1"/>
      <c r="D34" s="1">
        <v>32</v>
      </c>
      <c r="E34" s="1">
        <v>19</v>
      </c>
      <c r="F34" s="1">
        <v>13</v>
      </c>
      <c r="G34" s="12">
        <v>0.14000000000000001</v>
      </c>
      <c r="H34" s="1">
        <v>180</v>
      </c>
      <c r="I34" s="1">
        <v>9988391</v>
      </c>
      <c r="J34" s="1">
        <v>21</v>
      </c>
      <c r="K34" s="1">
        <f t="shared" si="2"/>
        <v>-2</v>
      </c>
      <c r="L34" s="1"/>
      <c r="M34" s="1"/>
      <c r="N34" s="1">
        <v>48.2</v>
      </c>
      <c r="O34" s="1">
        <f t="shared" si="4"/>
        <v>3.8</v>
      </c>
      <c r="P34" s="5">
        <f>20*O34-N34-F34</f>
        <v>14.799999999999997</v>
      </c>
      <c r="Q34" s="5"/>
      <c r="R34" s="1"/>
      <c r="S34" s="1">
        <f t="shared" si="5"/>
        <v>20</v>
      </c>
      <c r="T34" s="1">
        <f t="shared" si="6"/>
        <v>16.10526315789474</v>
      </c>
      <c r="U34" s="1">
        <v>3.8</v>
      </c>
      <c r="V34" s="1">
        <v>2.6</v>
      </c>
      <c r="W34" s="1">
        <v>0</v>
      </c>
      <c r="X34" s="1">
        <v>5</v>
      </c>
      <c r="Y34" s="1">
        <v>7.2</v>
      </c>
      <c r="Z34" s="1">
        <v>2.6</v>
      </c>
      <c r="AA34" s="1"/>
      <c r="AB34" s="1">
        <f t="shared" si="3"/>
        <v>2.0719999999999996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68</v>
      </c>
      <c r="B35" s="1" t="s">
        <v>31</v>
      </c>
      <c r="C35" s="1">
        <v>2</v>
      </c>
      <c r="D35" s="1">
        <v>81</v>
      </c>
      <c r="E35" s="1">
        <v>27</v>
      </c>
      <c r="F35" s="1">
        <v>56</v>
      </c>
      <c r="G35" s="12">
        <v>0.18</v>
      </c>
      <c r="H35" s="1">
        <v>270</v>
      </c>
      <c r="I35" s="1">
        <v>9988681</v>
      </c>
      <c r="J35" s="1">
        <v>41</v>
      </c>
      <c r="K35" s="1">
        <f t="shared" si="2"/>
        <v>-14</v>
      </c>
      <c r="L35" s="1"/>
      <c r="M35" s="1"/>
      <c r="N35" s="1">
        <v>188.8</v>
      </c>
      <c r="O35" s="1">
        <f t="shared" si="4"/>
        <v>5.4</v>
      </c>
      <c r="P35" s="5">
        <v>50</v>
      </c>
      <c r="Q35" s="5"/>
      <c r="R35" s="1"/>
      <c r="S35" s="1">
        <f t="shared" si="5"/>
        <v>54.592592592592588</v>
      </c>
      <c r="T35" s="1">
        <f t="shared" si="6"/>
        <v>45.333333333333336</v>
      </c>
      <c r="U35" s="1">
        <v>13.6</v>
      </c>
      <c r="V35" s="1">
        <v>8.4</v>
      </c>
      <c r="W35" s="1">
        <v>0</v>
      </c>
      <c r="X35" s="1">
        <v>9.4</v>
      </c>
      <c r="Y35" s="1">
        <v>11.8</v>
      </c>
      <c r="Z35" s="1">
        <v>7</v>
      </c>
      <c r="AA35" s="1"/>
      <c r="AB35" s="1">
        <f t="shared" si="3"/>
        <v>9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32" t="s">
        <v>70</v>
      </c>
      <c r="B36" s="32" t="s">
        <v>34</v>
      </c>
      <c r="C36" s="32">
        <v>27.221</v>
      </c>
      <c r="D36" s="32"/>
      <c r="E36" s="32"/>
      <c r="F36" s="32"/>
      <c r="G36" s="31">
        <v>0</v>
      </c>
      <c r="H36" s="32">
        <v>120</v>
      </c>
      <c r="I36" s="32" t="s">
        <v>64</v>
      </c>
      <c r="J36" s="32">
        <v>12.7</v>
      </c>
      <c r="K36" s="32">
        <f t="shared" si="2"/>
        <v>-12.7</v>
      </c>
      <c r="L36" s="32"/>
      <c r="M36" s="32"/>
      <c r="N36" s="32"/>
      <c r="O36" s="32">
        <f t="shared" si="4"/>
        <v>0</v>
      </c>
      <c r="P36" s="33"/>
      <c r="Q36" s="33"/>
      <c r="R36" s="32"/>
      <c r="S36" s="32" t="e">
        <f t="shared" si="5"/>
        <v>#DIV/0!</v>
      </c>
      <c r="T36" s="32" t="e">
        <f t="shared" si="6"/>
        <v>#DIV/0!</v>
      </c>
      <c r="U36" s="32">
        <v>0.66100000000000003</v>
      </c>
      <c r="V36" s="32">
        <v>0</v>
      </c>
      <c r="W36" s="32">
        <v>2.403</v>
      </c>
      <c r="X36" s="32">
        <v>2.7109999999999999</v>
      </c>
      <c r="Y36" s="32">
        <v>1.212</v>
      </c>
      <c r="Z36" s="32">
        <v>1.169</v>
      </c>
      <c r="AA36" s="38" t="s">
        <v>87</v>
      </c>
      <c r="AB36" s="32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71</v>
      </c>
      <c r="B37" s="1" t="s">
        <v>34</v>
      </c>
      <c r="C37" s="1">
        <v>126.259</v>
      </c>
      <c r="D37" s="1">
        <v>16.175000000000001</v>
      </c>
      <c r="E37" s="1">
        <v>47.61</v>
      </c>
      <c r="F37" s="1">
        <v>79.052000000000007</v>
      </c>
      <c r="G37" s="12">
        <v>1</v>
      </c>
      <c r="H37" s="1">
        <v>120</v>
      </c>
      <c r="I37" s="1">
        <v>8785198</v>
      </c>
      <c r="J37" s="1">
        <v>52.5</v>
      </c>
      <c r="K37" s="1">
        <f t="shared" si="2"/>
        <v>-4.8900000000000006</v>
      </c>
      <c r="L37" s="1"/>
      <c r="M37" s="1"/>
      <c r="N37" s="1"/>
      <c r="O37" s="1">
        <f t="shared" si="4"/>
        <v>9.5220000000000002</v>
      </c>
      <c r="P37" s="5">
        <f t="shared" ref="P37:P39" si="8">20*O37-N37-F37</f>
        <v>111.38799999999999</v>
      </c>
      <c r="Q37" s="5"/>
      <c r="R37" s="1"/>
      <c r="S37" s="1">
        <f t="shared" si="5"/>
        <v>20</v>
      </c>
      <c r="T37" s="1">
        <f t="shared" si="6"/>
        <v>8.3020373871035495</v>
      </c>
      <c r="U37" s="1">
        <v>4.9908000000000001</v>
      </c>
      <c r="V37" s="1">
        <v>7.3073999999999986</v>
      </c>
      <c r="W37" s="1">
        <v>9.8775999999999993</v>
      </c>
      <c r="X37" s="1">
        <v>12.890599999999999</v>
      </c>
      <c r="Y37" s="1">
        <v>11.031000000000001</v>
      </c>
      <c r="Z37" s="1">
        <v>13.124000000000001</v>
      </c>
      <c r="AA37" s="1"/>
      <c r="AB37" s="1">
        <f t="shared" si="3"/>
        <v>111.38799999999999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72</v>
      </c>
      <c r="B38" s="1" t="s">
        <v>31</v>
      </c>
      <c r="C38" s="1">
        <v>461</v>
      </c>
      <c r="D38" s="1"/>
      <c r="E38" s="1">
        <v>200</v>
      </c>
      <c r="F38" s="1">
        <v>259</v>
      </c>
      <c r="G38" s="12">
        <v>0.1</v>
      </c>
      <c r="H38" s="1">
        <v>60</v>
      </c>
      <c r="I38" s="1">
        <v>8444187</v>
      </c>
      <c r="J38" s="1">
        <v>198</v>
      </c>
      <c r="K38" s="1">
        <f t="shared" si="2"/>
        <v>2</v>
      </c>
      <c r="L38" s="1"/>
      <c r="M38" s="1"/>
      <c r="N38" s="1"/>
      <c r="O38" s="1">
        <f t="shared" si="4"/>
        <v>40</v>
      </c>
      <c r="P38" s="5">
        <f t="shared" si="8"/>
        <v>541</v>
      </c>
      <c r="Q38" s="5"/>
      <c r="R38" s="1"/>
      <c r="S38" s="1">
        <f t="shared" si="5"/>
        <v>20</v>
      </c>
      <c r="T38" s="1">
        <f t="shared" si="6"/>
        <v>6.4749999999999996</v>
      </c>
      <c r="U38" s="1">
        <v>11.6</v>
      </c>
      <c r="V38" s="1">
        <v>24.2</v>
      </c>
      <c r="W38" s="1">
        <v>35.6</v>
      </c>
      <c r="X38" s="1">
        <v>32.200000000000003</v>
      </c>
      <c r="Y38" s="1">
        <v>26.8</v>
      </c>
      <c r="Z38" s="1">
        <v>26.6</v>
      </c>
      <c r="AA38" s="1"/>
      <c r="AB38" s="1">
        <f t="shared" si="3"/>
        <v>54.1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73</v>
      </c>
      <c r="B39" s="1" t="s">
        <v>31</v>
      </c>
      <c r="C39" s="1">
        <v>410</v>
      </c>
      <c r="D39" s="1"/>
      <c r="E39" s="1">
        <v>133</v>
      </c>
      <c r="F39" s="1">
        <v>277</v>
      </c>
      <c r="G39" s="12">
        <v>0.1</v>
      </c>
      <c r="H39" s="1">
        <v>90</v>
      </c>
      <c r="I39" s="1">
        <v>8444194</v>
      </c>
      <c r="J39" s="1">
        <v>131</v>
      </c>
      <c r="K39" s="1">
        <f t="shared" si="2"/>
        <v>2</v>
      </c>
      <c r="L39" s="1"/>
      <c r="M39" s="1"/>
      <c r="N39" s="1"/>
      <c r="O39" s="1">
        <f t="shared" si="4"/>
        <v>26.6</v>
      </c>
      <c r="P39" s="5">
        <f t="shared" si="8"/>
        <v>255</v>
      </c>
      <c r="Q39" s="5"/>
      <c r="R39" s="1"/>
      <c r="S39" s="1">
        <f t="shared" si="5"/>
        <v>20</v>
      </c>
      <c r="T39" s="1">
        <f t="shared" si="6"/>
        <v>10.413533834586465</v>
      </c>
      <c r="U39" s="1">
        <v>8.1999999999999993</v>
      </c>
      <c r="V39" s="1">
        <v>24.6</v>
      </c>
      <c r="W39" s="1">
        <v>31.8</v>
      </c>
      <c r="X39" s="1">
        <v>25.2</v>
      </c>
      <c r="Y39" s="1">
        <v>20.399999999999999</v>
      </c>
      <c r="Z39" s="1">
        <v>27</v>
      </c>
      <c r="AA39" s="1"/>
      <c r="AB39" s="1">
        <f t="shared" si="3"/>
        <v>25.5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32" t="s">
        <v>74</v>
      </c>
      <c r="B40" s="32" t="s">
        <v>31</v>
      </c>
      <c r="C40" s="32">
        <v>3</v>
      </c>
      <c r="D40" s="32">
        <v>4</v>
      </c>
      <c r="E40" s="32">
        <v>3</v>
      </c>
      <c r="F40" s="32"/>
      <c r="G40" s="31">
        <v>0</v>
      </c>
      <c r="H40" s="32" t="e">
        <v>#N/A</v>
      </c>
      <c r="I40" s="32" t="s">
        <v>75</v>
      </c>
      <c r="J40" s="32">
        <v>19</v>
      </c>
      <c r="K40" s="32">
        <f t="shared" si="2"/>
        <v>-16</v>
      </c>
      <c r="L40" s="32"/>
      <c r="M40" s="32"/>
      <c r="N40" s="32"/>
      <c r="O40" s="32">
        <f t="shared" si="4"/>
        <v>0.6</v>
      </c>
      <c r="P40" s="33"/>
      <c r="Q40" s="33"/>
      <c r="R40" s="32"/>
      <c r="S40" s="32">
        <f t="shared" si="5"/>
        <v>0</v>
      </c>
      <c r="T40" s="32">
        <f t="shared" si="6"/>
        <v>0</v>
      </c>
      <c r="U40" s="32">
        <v>2.2000000000000002</v>
      </c>
      <c r="V40" s="32">
        <v>0.2</v>
      </c>
      <c r="W40" s="32">
        <v>0</v>
      </c>
      <c r="X40" s="32">
        <v>0</v>
      </c>
      <c r="Y40" s="32">
        <v>0</v>
      </c>
      <c r="Z40" s="32">
        <v>0</v>
      </c>
      <c r="AA40" s="32" t="s">
        <v>76</v>
      </c>
      <c r="AB40" s="32">
        <f t="shared" si="3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ht="15.75" thickBot="1" x14ac:dyDescent="0.3">
      <c r="A41" s="1" t="s">
        <v>77</v>
      </c>
      <c r="B41" s="1" t="s">
        <v>31</v>
      </c>
      <c r="C41" s="1">
        <v>102</v>
      </c>
      <c r="D41" s="1">
        <v>18</v>
      </c>
      <c r="E41" s="1">
        <v>57</v>
      </c>
      <c r="F41" s="1">
        <v>63</v>
      </c>
      <c r="G41" s="12">
        <v>0.2</v>
      </c>
      <c r="H41" s="1">
        <v>120</v>
      </c>
      <c r="I41" s="1">
        <v>783798</v>
      </c>
      <c r="J41" s="1">
        <v>57</v>
      </c>
      <c r="K41" s="1">
        <f t="shared" si="2"/>
        <v>0</v>
      </c>
      <c r="L41" s="1"/>
      <c r="M41" s="1"/>
      <c r="N41" s="1">
        <v>59.199999999999989</v>
      </c>
      <c r="O41" s="1">
        <f t="shared" si="4"/>
        <v>11.4</v>
      </c>
      <c r="P41" s="5">
        <f>20*O41-N41-F41</f>
        <v>105.80000000000001</v>
      </c>
      <c r="Q41" s="5"/>
      <c r="R41" s="1"/>
      <c r="S41" s="1">
        <f t="shared" si="5"/>
        <v>20</v>
      </c>
      <c r="T41" s="1">
        <f t="shared" si="6"/>
        <v>10.719298245614034</v>
      </c>
      <c r="U41" s="1">
        <v>9.4</v>
      </c>
      <c r="V41" s="1">
        <v>10.8</v>
      </c>
      <c r="W41" s="1">
        <v>11.2</v>
      </c>
      <c r="X41" s="1">
        <v>10</v>
      </c>
      <c r="Y41" s="1">
        <v>8.1999999999999993</v>
      </c>
      <c r="Z41" s="1">
        <v>8</v>
      </c>
      <c r="AA41" s="1"/>
      <c r="AB41" s="1">
        <f t="shared" si="3"/>
        <v>21.160000000000004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6" t="s">
        <v>78</v>
      </c>
      <c r="B42" s="7" t="s">
        <v>34</v>
      </c>
      <c r="C42" s="7"/>
      <c r="D42" s="7"/>
      <c r="E42" s="7"/>
      <c r="F42" s="8"/>
      <c r="G42" s="12">
        <v>1</v>
      </c>
      <c r="H42" s="1">
        <v>120</v>
      </c>
      <c r="I42" s="1">
        <v>783811</v>
      </c>
      <c r="J42" s="1"/>
      <c r="K42" s="1">
        <f t="shared" si="2"/>
        <v>0</v>
      </c>
      <c r="L42" s="1"/>
      <c r="M42" s="1"/>
      <c r="N42" s="1">
        <v>350</v>
      </c>
      <c r="O42" s="1">
        <f t="shared" si="4"/>
        <v>0</v>
      </c>
      <c r="P42" s="5"/>
      <c r="Q42" s="5"/>
      <c r="R42" s="1"/>
      <c r="S42" s="1" t="e">
        <f t="shared" si="5"/>
        <v>#DIV/0!</v>
      </c>
      <c r="T42" s="1" t="e">
        <f t="shared" si="6"/>
        <v>#DIV/0!</v>
      </c>
      <c r="U42" s="1">
        <v>0</v>
      </c>
      <c r="V42" s="1">
        <v>0.68439999999999368</v>
      </c>
      <c r="W42" s="1">
        <v>0</v>
      </c>
      <c r="X42" s="1">
        <v>1.228</v>
      </c>
      <c r="Y42" s="1">
        <v>7.3944000000000001</v>
      </c>
      <c r="Z42" s="1">
        <v>2.2524000000000002</v>
      </c>
      <c r="AA42" s="1" t="s">
        <v>79</v>
      </c>
      <c r="AB42" s="1">
        <f t="shared" si="3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ht="15.75" thickBot="1" x14ac:dyDescent="0.3">
      <c r="A43" s="28" t="s">
        <v>80</v>
      </c>
      <c r="B43" s="29" t="s">
        <v>34</v>
      </c>
      <c r="C43" s="29">
        <v>361.45400000000001</v>
      </c>
      <c r="D43" s="29"/>
      <c r="E43" s="29">
        <v>5.8780000000000001</v>
      </c>
      <c r="F43" s="30">
        <v>56.905999999999999</v>
      </c>
      <c r="G43" s="31">
        <v>0</v>
      </c>
      <c r="H43" s="32" t="e">
        <v>#N/A</v>
      </c>
      <c r="I43" s="32" t="s">
        <v>35</v>
      </c>
      <c r="J43" s="32">
        <v>17.5</v>
      </c>
      <c r="K43" s="32">
        <f t="shared" si="2"/>
        <v>-11.622</v>
      </c>
      <c r="L43" s="32"/>
      <c r="M43" s="32"/>
      <c r="N43" s="32"/>
      <c r="O43" s="32">
        <f t="shared" si="4"/>
        <v>1.1756</v>
      </c>
      <c r="P43" s="33"/>
      <c r="Q43" s="33"/>
      <c r="R43" s="32"/>
      <c r="S43" s="32">
        <f t="shared" si="5"/>
        <v>48.405920381081998</v>
      </c>
      <c r="T43" s="32">
        <f t="shared" si="6"/>
        <v>48.405920381081998</v>
      </c>
      <c r="U43" s="32">
        <v>2.4548000000000001</v>
      </c>
      <c r="V43" s="32">
        <v>4.4955999999999996</v>
      </c>
      <c r="W43" s="32">
        <v>0</v>
      </c>
      <c r="X43" s="32">
        <v>0</v>
      </c>
      <c r="Y43" s="32">
        <v>0</v>
      </c>
      <c r="Z43" s="32">
        <v>0</v>
      </c>
      <c r="AA43" s="32"/>
      <c r="AB43" s="32">
        <f t="shared" si="3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ht="15.75" thickBot="1" x14ac:dyDescent="0.3">
      <c r="A44" s="1" t="s">
        <v>81</v>
      </c>
      <c r="B44" s="1" t="s">
        <v>31</v>
      </c>
      <c r="C44" s="1">
        <v>74</v>
      </c>
      <c r="D44" s="1">
        <v>72</v>
      </c>
      <c r="E44" s="1">
        <v>32</v>
      </c>
      <c r="F44" s="1">
        <v>114</v>
      </c>
      <c r="G44" s="12">
        <v>0.2</v>
      </c>
      <c r="H44" s="1">
        <v>120</v>
      </c>
      <c r="I44" s="1">
        <v>783804</v>
      </c>
      <c r="J44" s="1">
        <v>57</v>
      </c>
      <c r="K44" s="1">
        <f t="shared" si="2"/>
        <v>-25</v>
      </c>
      <c r="L44" s="1"/>
      <c r="M44" s="1"/>
      <c r="N44" s="1">
        <v>54.600000000000023</v>
      </c>
      <c r="O44" s="1">
        <f t="shared" si="4"/>
        <v>6.4</v>
      </c>
      <c r="P44" s="5"/>
      <c r="Q44" s="5"/>
      <c r="R44" s="1"/>
      <c r="S44" s="1">
        <f t="shared" si="5"/>
        <v>26.343750000000004</v>
      </c>
      <c r="T44" s="1">
        <f t="shared" si="6"/>
        <v>26.343750000000004</v>
      </c>
      <c r="U44" s="1">
        <v>10</v>
      </c>
      <c r="V44" s="1">
        <v>11.2</v>
      </c>
      <c r="W44" s="1">
        <v>10.4</v>
      </c>
      <c r="X44" s="1">
        <v>10.199999999999999</v>
      </c>
      <c r="Y44" s="1">
        <v>15</v>
      </c>
      <c r="Z44" s="1">
        <v>5.2</v>
      </c>
      <c r="AA44" s="1"/>
      <c r="AB44" s="1">
        <f t="shared" si="3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6" t="s">
        <v>82</v>
      </c>
      <c r="B45" s="7" t="s">
        <v>34</v>
      </c>
      <c r="C45" s="7"/>
      <c r="D45" s="7">
        <v>1027.5340000000001</v>
      </c>
      <c r="E45" s="7">
        <v>6.6639999999999997</v>
      </c>
      <c r="F45" s="8">
        <v>742.91</v>
      </c>
      <c r="G45" s="12">
        <v>1</v>
      </c>
      <c r="H45" s="1">
        <v>120</v>
      </c>
      <c r="I45" s="1">
        <v>783828</v>
      </c>
      <c r="J45" s="1">
        <v>7</v>
      </c>
      <c r="K45" s="1">
        <f t="shared" si="2"/>
        <v>-0.3360000000000003</v>
      </c>
      <c r="L45" s="1"/>
      <c r="M45" s="1"/>
      <c r="N45" s="1">
        <v>500</v>
      </c>
      <c r="O45" s="1">
        <f t="shared" si="4"/>
        <v>1.3328</v>
      </c>
      <c r="P45" s="5">
        <v>1000</v>
      </c>
      <c r="Q45" s="5"/>
      <c r="R45" s="1"/>
      <c r="S45" s="1">
        <f t="shared" si="5"/>
        <v>1682.8556422569027</v>
      </c>
      <c r="T45" s="1">
        <f t="shared" si="6"/>
        <v>932.55552220888342</v>
      </c>
      <c r="U45" s="1">
        <v>0</v>
      </c>
      <c r="V45" s="1">
        <v>18.6328</v>
      </c>
      <c r="W45" s="1">
        <v>22.040800000000001</v>
      </c>
      <c r="X45" s="1">
        <v>106.1634</v>
      </c>
      <c r="Y45" s="1">
        <v>84.359200000000001</v>
      </c>
      <c r="Z45" s="1">
        <v>29.340800000000002</v>
      </c>
      <c r="AA45" s="1" t="s">
        <v>83</v>
      </c>
      <c r="AB45" s="1">
        <f t="shared" si="3"/>
        <v>1000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ht="15.75" thickBot="1" x14ac:dyDescent="0.3">
      <c r="A46" s="28" t="s">
        <v>84</v>
      </c>
      <c r="B46" s="29" t="s">
        <v>34</v>
      </c>
      <c r="C46" s="29">
        <v>377.27800000000002</v>
      </c>
      <c r="D46" s="29">
        <v>261.01499999999999</v>
      </c>
      <c r="E46" s="29">
        <v>425.50599999999997</v>
      </c>
      <c r="F46" s="30"/>
      <c r="G46" s="31">
        <v>0</v>
      </c>
      <c r="H46" s="32" t="e">
        <v>#N/A</v>
      </c>
      <c r="I46" s="32" t="s">
        <v>35</v>
      </c>
      <c r="J46" s="32">
        <v>588</v>
      </c>
      <c r="K46" s="32">
        <f t="shared" si="2"/>
        <v>-162.49400000000003</v>
      </c>
      <c r="L46" s="32"/>
      <c r="M46" s="32"/>
      <c r="N46" s="32"/>
      <c r="O46" s="32">
        <f t="shared" si="4"/>
        <v>85.101199999999992</v>
      </c>
      <c r="P46" s="33"/>
      <c r="Q46" s="33"/>
      <c r="R46" s="32"/>
      <c r="S46" s="32">
        <f t="shared" si="5"/>
        <v>0</v>
      </c>
      <c r="T46" s="32">
        <f t="shared" si="6"/>
        <v>0</v>
      </c>
      <c r="U46" s="32">
        <v>85.17519999999999</v>
      </c>
      <c r="V46" s="32">
        <v>98.535200000000003</v>
      </c>
      <c r="W46" s="32">
        <v>34.300400000000003</v>
      </c>
      <c r="X46" s="32">
        <v>12.082000000000001</v>
      </c>
      <c r="Y46" s="32">
        <v>12.007199999999999</v>
      </c>
      <c r="Z46" s="32">
        <v>2.0304000000000002</v>
      </c>
      <c r="AA46" s="32"/>
      <c r="AB46" s="32">
        <f t="shared" si="3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ht="15.75" thickBot="1" x14ac:dyDescent="0.3">
      <c r="A47" s="15"/>
      <c r="B47" s="15"/>
      <c r="C47" s="15"/>
      <c r="D47" s="15"/>
      <c r="E47" s="15"/>
      <c r="F47" s="15"/>
      <c r="G47" s="16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6" t="s">
        <v>36</v>
      </c>
      <c r="B48" s="7" t="s">
        <v>31</v>
      </c>
      <c r="C48" s="7">
        <v>51</v>
      </c>
      <c r="D48" s="7">
        <v>970</v>
      </c>
      <c r="E48" s="7">
        <v>310</v>
      </c>
      <c r="F48" s="8">
        <v>711</v>
      </c>
      <c r="G48" s="12">
        <v>0.18</v>
      </c>
      <c r="H48" s="1">
        <v>120</v>
      </c>
      <c r="I48" s="1"/>
      <c r="J48" s="1">
        <v>474</v>
      </c>
      <c r="K48" s="1">
        <f>E48-J48</f>
        <v>-164</v>
      </c>
      <c r="L48" s="1"/>
      <c r="M48" s="1"/>
      <c r="N48" s="1">
        <v>500</v>
      </c>
      <c r="O48" s="1">
        <f t="shared" ref="O48:O50" si="9">E48/5</f>
        <v>62</v>
      </c>
      <c r="P48" s="5"/>
      <c r="Q48" s="5"/>
      <c r="R48" s="1">
        <v>500</v>
      </c>
      <c r="S48" s="1">
        <f t="shared" ref="S48:S50" si="10">(F48+N48+P48)/O48</f>
        <v>19.532258064516128</v>
      </c>
      <c r="T48" s="1">
        <f t="shared" ref="T48:T50" si="11">(F48+N48)/O48</f>
        <v>19.532258064516128</v>
      </c>
      <c r="U48" s="1">
        <v>87.2</v>
      </c>
      <c r="V48" s="1">
        <v>84.2</v>
      </c>
      <c r="W48" s="1">
        <v>56.6</v>
      </c>
      <c r="X48" s="1">
        <v>68.2</v>
      </c>
      <c r="Y48" s="1">
        <v>58.8</v>
      </c>
      <c r="Z48" s="1">
        <v>50.6</v>
      </c>
      <c r="AA48" s="1" t="s">
        <v>92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ht="15.75" thickBot="1" x14ac:dyDescent="0.3">
      <c r="A49" s="9" t="s">
        <v>38</v>
      </c>
      <c r="B49" s="10" t="s">
        <v>31</v>
      </c>
      <c r="C49" s="10"/>
      <c r="D49" s="10"/>
      <c r="E49" s="10">
        <v>10</v>
      </c>
      <c r="F49" s="11">
        <v>-10</v>
      </c>
      <c r="G49" s="12">
        <v>0</v>
      </c>
      <c r="H49" s="1" t="e">
        <v>#N/A</v>
      </c>
      <c r="I49" s="1"/>
      <c r="J49" s="1"/>
      <c r="K49" s="1">
        <f>E49-J49</f>
        <v>10</v>
      </c>
      <c r="L49" s="1"/>
      <c r="M49" s="1"/>
      <c r="N49" s="1"/>
      <c r="O49" s="1">
        <f t="shared" si="9"/>
        <v>2</v>
      </c>
      <c r="P49" s="5"/>
      <c r="Q49" s="5"/>
      <c r="R49" s="1"/>
      <c r="S49" s="1">
        <f t="shared" si="10"/>
        <v>-5</v>
      </c>
      <c r="T49" s="1">
        <f t="shared" si="11"/>
        <v>-5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37</v>
      </c>
      <c r="B50" s="1" t="s">
        <v>31</v>
      </c>
      <c r="C50" s="1">
        <v>556</v>
      </c>
      <c r="D50" s="1"/>
      <c r="E50" s="1">
        <v>348</v>
      </c>
      <c r="F50" s="1">
        <v>208</v>
      </c>
      <c r="G50" s="12">
        <v>0.18</v>
      </c>
      <c r="H50" s="1">
        <v>120</v>
      </c>
      <c r="I50" s="1"/>
      <c r="J50" s="1">
        <v>327</v>
      </c>
      <c r="K50" s="1">
        <f>E50-J50</f>
        <v>21</v>
      </c>
      <c r="L50" s="1"/>
      <c r="M50" s="1"/>
      <c r="N50" s="1">
        <v>500</v>
      </c>
      <c r="O50" s="1">
        <f t="shared" si="9"/>
        <v>69.599999999999994</v>
      </c>
      <c r="P50" s="5">
        <v>300</v>
      </c>
      <c r="Q50" s="5">
        <v>1000</v>
      </c>
      <c r="R50" s="1">
        <v>1000</v>
      </c>
      <c r="S50" s="1">
        <f t="shared" si="10"/>
        <v>14.482758620689657</v>
      </c>
      <c r="T50" s="1">
        <f t="shared" si="11"/>
        <v>10.172413793103448</v>
      </c>
      <c r="U50" s="1">
        <v>66.2</v>
      </c>
      <c r="V50" s="1">
        <v>65.400000000000006</v>
      </c>
      <c r="W50" s="1">
        <v>52</v>
      </c>
      <c r="X50" s="1">
        <v>41</v>
      </c>
      <c r="Y50" s="1">
        <v>53.6</v>
      </c>
      <c r="Z50" s="1">
        <v>39.799999999999997</v>
      </c>
      <c r="AA50" s="1" t="s">
        <v>93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2" spans="1:48" x14ac:dyDescent="0.25">
      <c r="A52" s="1"/>
      <c r="B52" s="1"/>
      <c r="C52" s="1"/>
      <c r="D52" s="1"/>
      <c r="E52" s="1"/>
      <c r="F52" s="1"/>
      <c r="G52" s="1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/>
      <c r="B53" s="1"/>
      <c r="C53" s="1"/>
      <c r="D53" s="1"/>
      <c r="E53" s="1"/>
      <c r="F53" s="1"/>
      <c r="G53" s="1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/>
      <c r="B54" s="1"/>
      <c r="C54" s="1"/>
      <c r="D54" s="1"/>
      <c r="E54" s="1"/>
      <c r="F54" s="1"/>
      <c r="G54" s="1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/>
      <c r="B55" s="1"/>
      <c r="C55" s="1"/>
      <c r="D55" s="1"/>
      <c r="E55" s="1"/>
      <c r="F55" s="1"/>
      <c r="G55" s="1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/>
      <c r="B56" s="1"/>
      <c r="C56" s="1"/>
      <c r="D56" s="1"/>
      <c r="E56" s="1"/>
      <c r="F56" s="1"/>
      <c r="G56" s="1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/>
      <c r="B57" s="1"/>
      <c r="C57" s="1"/>
      <c r="D57" s="1"/>
      <c r="E57" s="1"/>
      <c r="F57" s="1"/>
      <c r="G57" s="1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/>
      <c r="B58" s="1"/>
      <c r="C58" s="1"/>
      <c r="D58" s="1"/>
      <c r="E58" s="1"/>
      <c r="F58" s="1"/>
      <c r="G58" s="1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/>
      <c r="B59" s="1"/>
      <c r="C59" s="1"/>
      <c r="D59" s="1"/>
      <c r="E59" s="1"/>
      <c r="F59" s="1"/>
      <c r="G59" s="1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/>
      <c r="B60" s="1"/>
      <c r="C60" s="1"/>
      <c r="D60" s="1"/>
      <c r="E60" s="1"/>
      <c r="F60" s="1"/>
      <c r="G60" s="1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/>
      <c r="B61" s="1"/>
      <c r="C61" s="1"/>
      <c r="D61" s="1"/>
      <c r="E61" s="1"/>
      <c r="F61" s="1"/>
      <c r="G61" s="1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/>
      <c r="B62" s="1"/>
      <c r="C62" s="1"/>
      <c r="D62" s="1"/>
      <c r="E62" s="1"/>
      <c r="F62" s="1"/>
      <c r="G62" s="1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/>
      <c r="B63" s="1"/>
      <c r="C63" s="1"/>
      <c r="D63" s="1"/>
      <c r="E63" s="1"/>
      <c r="F63" s="1"/>
      <c r="G63" s="1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/>
      <c r="B64" s="1"/>
      <c r="C64" s="1"/>
      <c r="D64" s="1"/>
      <c r="E64" s="1"/>
      <c r="F64" s="1"/>
      <c r="G64" s="1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/>
      <c r="B65" s="1"/>
      <c r="C65" s="1"/>
      <c r="D65" s="1"/>
      <c r="E65" s="1"/>
      <c r="F65" s="1"/>
      <c r="G65" s="1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/>
      <c r="B66" s="1"/>
      <c r="C66" s="1"/>
      <c r="D66" s="1"/>
      <c r="E66" s="1"/>
      <c r="F66" s="1"/>
      <c r="G66" s="1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/>
      <c r="B67" s="1"/>
      <c r="C67" s="1"/>
      <c r="D67" s="1"/>
      <c r="E67" s="1"/>
      <c r="F67" s="1"/>
      <c r="G67" s="1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/>
      <c r="B68" s="1"/>
      <c r="C68" s="1"/>
      <c r="D68" s="1"/>
      <c r="E68" s="1"/>
      <c r="F68" s="1"/>
      <c r="G68" s="1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/>
      <c r="B69" s="1"/>
      <c r="C69" s="1"/>
      <c r="D69" s="1"/>
      <c r="E69" s="1"/>
      <c r="F69" s="1"/>
      <c r="G69" s="1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/>
      <c r="B70" s="1"/>
      <c r="C70" s="1"/>
      <c r="D70" s="1"/>
      <c r="E70" s="1"/>
      <c r="F70" s="1"/>
      <c r="G70" s="1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/>
      <c r="B71" s="1"/>
      <c r="C71" s="1"/>
      <c r="D71" s="1"/>
      <c r="E71" s="1"/>
      <c r="F71" s="1"/>
      <c r="G71" s="1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/>
      <c r="B72" s="1"/>
      <c r="C72" s="1"/>
      <c r="D72" s="1"/>
      <c r="E72" s="1"/>
      <c r="F72" s="1"/>
      <c r="G72" s="1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/>
      <c r="B73" s="1"/>
      <c r="C73" s="1"/>
      <c r="D73" s="1"/>
      <c r="E73" s="1"/>
      <c r="F73" s="1"/>
      <c r="G73" s="1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/>
      <c r="B74" s="1"/>
      <c r="C74" s="1"/>
      <c r="D74" s="1"/>
      <c r="E74" s="1"/>
      <c r="F74" s="1"/>
      <c r="G74" s="1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/>
      <c r="B75" s="1"/>
      <c r="C75" s="1"/>
      <c r="D75" s="1"/>
      <c r="E75" s="1"/>
      <c r="F75" s="1"/>
      <c r="G75" s="1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/>
      <c r="B76" s="1"/>
      <c r="C76" s="1"/>
      <c r="D76" s="1"/>
      <c r="E76" s="1"/>
      <c r="F76" s="1"/>
      <c r="G76" s="1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/>
      <c r="B77" s="1"/>
      <c r="C77" s="1"/>
      <c r="D77" s="1"/>
      <c r="E77" s="1"/>
      <c r="F77" s="1"/>
      <c r="G77" s="1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/>
      <c r="B78" s="1"/>
      <c r="C78" s="1"/>
      <c r="D78" s="1"/>
      <c r="E78" s="1"/>
      <c r="F78" s="1"/>
      <c r="G78" s="1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/>
      <c r="B79" s="1"/>
      <c r="C79" s="1"/>
      <c r="D79" s="1"/>
      <c r="E79" s="1"/>
      <c r="F79" s="1"/>
      <c r="G79" s="1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/>
      <c r="B80" s="1"/>
      <c r="C80" s="1"/>
      <c r="D80" s="1"/>
      <c r="E80" s="1"/>
      <c r="F80" s="1"/>
      <c r="G80" s="1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/>
      <c r="B81" s="1"/>
      <c r="C81" s="1"/>
      <c r="D81" s="1"/>
      <c r="E81" s="1"/>
      <c r="F81" s="1"/>
      <c r="G81" s="1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/>
      <c r="B82" s="1"/>
      <c r="C82" s="1"/>
      <c r="D82" s="1"/>
      <c r="E82" s="1"/>
      <c r="F82" s="1"/>
      <c r="G82" s="1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/>
      <c r="B83" s="1"/>
      <c r="C83" s="1"/>
      <c r="D83" s="1"/>
      <c r="E83" s="1"/>
      <c r="F83" s="1"/>
      <c r="G83" s="1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/>
      <c r="B84" s="1"/>
      <c r="C84" s="1"/>
      <c r="D84" s="1"/>
      <c r="E84" s="1"/>
      <c r="F84" s="1"/>
      <c r="G84" s="1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1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1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1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1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1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1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1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1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1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1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1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1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1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1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1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1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1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1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1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1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1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1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1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1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1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1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1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1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1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1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1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1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1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1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1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1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1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1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1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1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1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1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1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1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1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1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1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1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1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1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1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1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1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1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1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1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1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1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1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1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1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1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1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1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1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1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1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1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1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1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1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1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1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1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1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1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1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1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1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1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1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1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1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1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1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1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1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1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1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1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1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1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1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1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1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1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1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1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1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1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1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1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1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1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1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1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1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1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1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1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1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1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1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1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1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1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1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1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1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1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1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1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1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1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1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1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1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1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1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1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1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1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1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1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1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1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1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1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1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1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1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1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1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1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1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1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1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1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1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1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1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1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1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1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1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1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1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1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1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1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1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1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1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1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1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1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1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1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1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1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1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1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1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1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1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1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1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1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1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1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1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1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1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1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1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1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1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1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1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1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1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1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1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1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1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1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1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1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1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1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1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1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1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1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1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1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1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1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1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1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1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1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1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1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1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1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1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1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1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1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1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1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1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1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1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1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1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1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1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1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1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1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1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1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1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1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1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1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1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1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1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1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1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1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1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1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1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1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1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1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1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1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1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1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1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1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1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1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1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1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1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1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1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1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1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1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1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1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1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1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1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1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1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1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1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1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1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1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1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1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1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1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1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1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1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1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1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1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1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1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1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1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1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1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1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1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1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1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1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1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1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1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1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1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1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1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1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1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1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1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1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1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1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1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1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1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1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1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1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1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1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1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1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1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1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1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1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1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1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1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1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1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1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1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1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1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1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1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1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1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1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1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1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1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1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1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1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1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1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1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1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1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1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1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1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1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1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1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1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1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1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1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1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1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1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1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1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1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1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1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1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1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1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1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1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1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1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1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1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1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1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1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1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1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1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1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1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1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1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1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1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1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1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1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1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1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1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1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1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1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1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1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1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1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1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1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1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1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1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1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</sheetData>
  <autoFilter ref="A3:AB46" xr:uid="{154003BC-336C-4CFA-B950-C5ADA4D80E8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2024-11-04T09:34:25Z</dcterms:created>
  <dcterms:modified xsi:type="dcterms:W3CDTF">2024-11-11T11:04:05Z</dcterms:modified>
</cp:coreProperties>
</file>