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Заказ - 23.12\"/>
    </mc:Choice>
  </mc:AlternateContent>
  <xr:revisionPtr revIDLastSave="0" documentId="13_ncr:1_{D1B98029-9F2E-4EDB-9078-4779C9049CF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" sheetId="1" r:id="rId1"/>
  </sheets>
  <definedNames>
    <definedName name="_xlnm._FilterDatabase" localSheetId="0" hidden="1">Sheet!$A$3:$AD$36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AD35" i="1"/>
  <c r="T8" i="1"/>
  <c r="T19" i="1"/>
  <c r="T22" i="1"/>
  <c r="T31" i="1"/>
  <c r="T34" i="1"/>
  <c r="S32" i="1"/>
  <c r="S33" i="1"/>
  <c r="S34" i="1"/>
  <c r="O7" i="1"/>
  <c r="S7" i="1" s="1"/>
  <c r="O8" i="1"/>
  <c r="S8" i="1" s="1"/>
  <c r="O9" i="1"/>
  <c r="S9" i="1" s="1"/>
  <c r="O10" i="1"/>
  <c r="S10" i="1" s="1"/>
  <c r="O11" i="1"/>
  <c r="S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S18" i="1" s="1"/>
  <c r="O19" i="1"/>
  <c r="S19" i="1" s="1"/>
  <c r="O20" i="1"/>
  <c r="S20" i="1" s="1"/>
  <c r="O22" i="1"/>
  <c r="S22" i="1" s="1"/>
  <c r="O23" i="1"/>
  <c r="S23" i="1" s="1"/>
  <c r="O24" i="1"/>
  <c r="T24" i="1" s="1"/>
  <c r="O25" i="1"/>
  <c r="T25" i="1" s="1"/>
  <c r="O26" i="1"/>
  <c r="T26" i="1" s="1"/>
  <c r="O27" i="1"/>
  <c r="T27" i="1" s="1"/>
  <c r="O28" i="1"/>
  <c r="T28" i="1" s="1"/>
  <c r="O21" i="1"/>
  <c r="S21" i="1" s="1"/>
  <c r="O29" i="1"/>
  <c r="S29" i="1" s="1"/>
  <c r="O30" i="1"/>
  <c r="T30" i="1" s="1"/>
  <c r="O31" i="1"/>
  <c r="S31" i="1" s="1"/>
  <c r="O32" i="1"/>
  <c r="T32" i="1" s="1"/>
  <c r="O33" i="1"/>
  <c r="T33" i="1" s="1"/>
  <c r="O35" i="1"/>
  <c r="S35" i="1" s="1"/>
  <c r="O36" i="1"/>
  <c r="T36" i="1" s="1"/>
  <c r="O6" i="1"/>
  <c r="T6" i="1" s="1"/>
  <c r="AD36" i="1"/>
  <c r="K36" i="1"/>
  <c r="K35" i="1"/>
  <c r="K34" i="1"/>
  <c r="AD33" i="1"/>
  <c r="K33" i="1"/>
  <c r="AD32" i="1"/>
  <c r="K32" i="1"/>
  <c r="K31" i="1"/>
  <c r="AD30" i="1"/>
  <c r="K30" i="1"/>
  <c r="K29" i="1"/>
  <c r="K21" i="1"/>
  <c r="AD28" i="1"/>
  <c r="K28" i="1"/>
  <c r="AD27" i="1"/>
  <c r="K27" i="1"/>
  <c r="AD26" i="1"/>
  <c r="K26" i="1"/>
  <c r="AD25" i="1"/>
  <c r="K25" i="1"/>
  <c r="AD24" i="1"/>
  <c r="K24" i="1"/>
  <c r="AD23" i="1"/>
  <c r="K23" i="1"/>
  <c r="AD22" i="1"/>
  <c r="K22" i="1"/>
  <c r="AD20" i="1"/>
  <c r="K20" i="1"/>
  <c r="AD19" i="1"/>
  <c r="K19" i="1"/>
  <c r="AD18" i="1"/>
  <c r="K18" i="1"/>
  <c r="AD17" i="1"/>
  <c r="K17" i="1"/>
  <c r="AD16" i="1"/>
  <c r="K16" i="1"/>
  <c r="AD15" i="1"/>
  <c r="K15" i="1"/>
  <c r="AD14" i="1"/>
  <c r="K14" i="1"/>
  <c r="AD13" i="1"/>
  <c r="K13" i="1"/>
  <c r="AD12" i="1"/>
  <c r="K12" i="1"/>
  <c r="AD11" i="1"/>
  <c r="K11" i="1"/>
  <c r="AD10" i="1"/>
  <c r="K10" i="1"/>
  <c r="AD9" i="1"/>
  <c r="K9" i="1"/>
  <c r="AD39" i="1"/>
  <c r="K39" i="1"/>
  <c r="AD38" i="1"/>
  <c r="K38" i="1"/>
  <c r="AD8" i="1"/>
  <c r="K8" i="1"/>
  <c r="AD7" i="1"/>
  <c r="K7" i="1"/>
  <c r="AD6" i="1"/>
  <c r="K6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S30" i="1" l="1"/>
  <c r="T21" i="1"/>
  <c r="S28" i="1"/>
  <c r="T20" i="1"/>
  <c r="S17" i="1"/>
  <c r="S16" i="1"/>
  <c r="T18" i="1"/>
  <c r="S15" i="1"/>
  <c r="T9" i="1"/>
  <c r="S13" i="1"/>
  <c r="T7" i="1"/>
  <c r="T35" i="1"/>
  <c r="T23" i="1"/>
  <c r="T11" i="1"/>
  <c r="T10" i="1"/>
  <c r="S14" i="1"/>
  <c r="S26" i="1"/>
  <c r="S12" i="1"/>
  <c r="S24" i="1"/>
  <c r="T29" i="1"/>
  <c r="S25" i="1"/>
  <c r="S27" i="1"/>
  <c r="S6" i="1"/>
  <c r="S36" i="1"/>
  <c r="AD29" i="1"/>
  <c r="AD31" i="1"/>
  <c r="K5" i="1"/>
  <c r="O5" i="1"/>
  <c r="AD5" i="1" l="1"/>
</calcChain>
</file>

<file path=xl/sharedStrings.xml><?xml version="1.0" encoding="utf-8"?>
<sst xmlns="http://schemas.openxmlformats.org/spreadsheetml/2006/main" count="119" uniqueCount="71">
  <si>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</si>
  <si>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</si>
  <si>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</si>
  <si>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</si>
  <si>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</si>
  <si>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</si>
  <si>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</si>
  <si>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</si>
  <si>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</si>
  <si>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</si>
  <si>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</si>
  <si>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</si>
  <si>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</si>
  <si>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</si>
  <si>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</si>
  <si>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</si>
  <si>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</si>
  <si>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</si>
  <si>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</si>
  <si>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</si>
  <si>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</si>
  <si>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</si>
  <si>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</si>
  <si>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</si>
  <si>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</si>
  <si>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</si>
  <si>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</si>
  <si>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</si>
  <si>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</si>
  <si>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</si>
  <si>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</si>
  <si>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</si>
  <si>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</si>
  <si>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</si>
  <si>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</si>
  <si>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</si>
  <si>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</si>
  <si>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</si>
  <si>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</si>
  <si>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</si>
  <si>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</si>
  <si>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</si>
  <si>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</si>
  <si>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</si>
  <si>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</si>
  <si>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</si>
  <si>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</si>
  <si>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</si>
  <si>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</si>
  <si>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</si>
  <si>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</si>
  <si>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</si>
  <si>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</si>
  <si>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</si>
  <si>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</si>
  <si>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</si>
  <si>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</si>
  <si>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</si>
  <si>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</si>
  <si>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</si>
  <si>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</si>
  <si>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</si>
  <si>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</si>
  <si>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</si>
  <si>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</si>
  <si>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</si>
  <si>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</si>
  <si>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</si>
  <si>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</si>
  <si>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</si>
  <si>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завод не отгрузил / 18,12,24 заказ 300кг (ответственность ТК и Зверева)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</si>
</sst>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X15" sqref="AX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2" customWidth="1"/>
    <col min="10" max="11" width="7" customWidth="1"/>
    <col min="12" max="13" width="1.140625" customWidth="1"/>
    <col min="14" max="17" width="7" customWidth="1"/>
    <col min="18" max="18" width="21" customWidth="1"/>
    <col min="19" max="20" width="5" customWidth="1"/>
    <col min="21" max="28" width="6" customWidth="1"/>
    <col min="29" max="29" width="32" customWidth="1"/>
    <col min="30" max="30" width="7" customWidth="1"/>
    <col min="3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169.68799999999999</v>
      </c>
      <c r="F5" s="4">
        <f>SUM(F6:F497)</f>
        <v>1323.856</v>
      </c>
      <c r="G5" s="8"/>
      <c r="H5" s="1"/>
      <c r="I5" s="1"/>
      <c r="J5" s="4">
        <f t="shared" ref="J5:Q5" si="0">SUM(J6:J497)</f>
        <v>165.5</v>
      </c>
      <c r="K5" s="4">
        <f t="shared" si="0"/>
        <v>4.1880000000000024</v>
      </c>
      <c r="L5" s="4">
        <f t="shared" si="0"/>
        <v>0</v>
      </c>
      <c r="M5" s="4">
        <f t="shared" si="0"/>
        <v>0</v>
      </c>
      <c r="N5" s="4">
        <f t="shared" si="0"/>
        <v>300</v>
      </c>
      <c r="O5" s="4">
        <f t="shared" si="0"/>
        <v>33.937600000000003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:AB5" si="1">SUM(U6:U497)</f>
        <v>28.1736</v>
      </c>
      <c r="V5" s="4">
        <f t="shared" si="1"/>
        <v>12.722399999999999</v>
      </c>
      <c r="W5" s="4">
        <f t="shared" si="1"/>
        <v>163.93180000000001</v>
      </c>
      <c r="X5" s="4">
        <f t="shared" si="1"/>
        <v>1.5108000000000001</v>
      </c>
      <c r="Y5" s="4">
        <f t="shared" si="1"/>
        <v>4</v>
      </c>
      <c r="Z5" s="4">
        <f t="shared" si="1"/>
        <v>27.538999999999998</v>
      </c>
      <c r="AA5" s="4">
        <f t="shared" si="1"/>
        <v>12.0924</v>
      </c>
      <c r="AB5" s="4">
        <f t="shared" si="1"/>
        <v>1</v>
      </c>
      <c r="AC5" s="1"/>
      <c r="AD5" s="4">
        <f>SUM(AD6:AD497)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191</v>
      </c>
      <c r="D6" s="1"/>
      <c r="E6" s="1">
        <v>7</v>
      </c>
      <c r="F6" s="1">
        <v>184</v>
      </c>
      <c r="G6" s="8">
        <v>0.14000000000000001</v>
      </c>
      <c r="H6" s="1">
        <v>180</v>
      </c>
      <c r="I6" s="1">
        <v>9988421</v>
      </c>
      <c r="J6" s="1">
        <v>7</v>
      </c>
      <c r="K6" s="1">
        <f t="shared" ref="K6:K36" si="2">E6-J6</f>
        <v>0</v>
      </c>
      <c r="L6" s="1"/>
      <c r="M6" s="1"/>
      <c r="N6" s="1"/>
      <c r="O6" s="1">
        <f>E6/5</f>
        <v>1.4</v>
      </c>
      <c r="P6" s="5"/>
      <c r="Q6" s="5"/>
      <c r="R6" s="1"/>
      <c r="S6" s="1">
        <f>(F6+N6+P6)/O6</f>
        <v>131.42857142857144</v>
      </c>
      <c r="T6" s="1">
        <f>(F6+N6)/O6</f>
        <v>131.42857142857144</v>
      </c>
      <c r="U6" s="1">
        <v>0.8</v>
      </c>
      <c r="V6" s="1">
        <v>1.2</v>
      </c>
      <c r="W6" s="1">
        <v>14.2</v>
      </c>
      <c r="X6" s="1">
        <v>0</v>
      </c>
      <c r="Y6" s="1">
        <v>0</v>
      </c>
      <c r="Z6" s="1">
        <v>3.2</v>
      </c>
      <c r="AA6" s="1">
        <v>0</v>
      </c>
      <c r="AB6" s="1">
        <v>0</v>
      </c>
      <c r="AC6" s="24" t="s">
        <v>34</v>
      </c>
      <c r="AD6" s="1">
        <f t="shared" ref="AD6:AD20" si="3">G6*P6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178</v>
      </c>
      <c r="D7" s="1"/>
      <c r="E7" s="1">
        <v>16</v>
      </c>
      <c r="F7" s="1">
        <v>162</v>
      </c>
      <c r="G7" s="8">
        <v>0.18</v>
      </c>
      <c r="H7" s="1">
        <v>270</v>
      </c>
      <c r="I7" s="1">
        <v>9988438</v>
      </c>
      <c r="J7" s="1">
        <v>16</v>
      </c>
      <c r="K7" s="1">
        <f t="shared" si="2"/>
        <v>0</v>
      </c>
      <c r="L7" s="1"/>
      <c r="M7" s="1"/>
      <c r="N7" s="1"/>
      <c r="O7" s="1">
        <f t="shared" ref="O7:O36" si="4">E7/5</f>
        <v>3.2</v>
      </c>
      <c r="P7" s="5"/>
      <c r="Q7" s="5"/>
      <c r="R7" s="1"/>
      <c r="S7" s="1">
        <f t="shared" ref="S7:S36" si="5">(F7+N7+P7)/O7</f>
        <v>50.625</v>
      </c>
      <c r="T7" s="1">
        <f t="shared" ref="T7:T36" si="6">(F7+N7)/O7</f>
        <v>50.625</v>
      </c>
      <c r="U7" s="1">
        <v>1.2</v>
      </c>
      <c r="V7" s="1">
        <v>0.8</v>
      </c>
      <c r="W7" s="1">
        <v>13.6</v>
      </c>
      <c r="X7" s="1">
        <v>0</v>
      </c>
      <c r="Y7" s="1">
        <v>0</v>
      </c>
      <c r="Z7" s="1">
        <v>12.8</v>
      </c>
      <c r="AA7" s="1">
        <v>0</v>
      </c>
      <c r="AB7" s="1">
        <v>0</v>
      </c>
      <c r="AC7" s="24" t="s">
        <v>34</v>
      </c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177</v>
      </c>
      <c r="D8" s="1"/>
      <c r="E8" s="1">
        <v>17</v>
      </c>
      <c r="F8" s="1">
        <v>160</v>
      </c>
      <c r="G8" s="8">
        <v>0.18</v>
      </c>
      <c r="H8" s="1">
        <v>270</v>
      </c>
      <c r="I8" s="1">
        <v>9988445</v>
      </c>
      <c r="J8" s="1">
        <v>17</v>
      </c>
      <c r="K8" s="1">
        <f t="shared" si="2"/>
        <v>0</v>
      </c>
      <c r="L8" s="1"/>
      <c r="M8" s="1"/>
      <c r="N8" s="1"/>
      <c r="O8" s="1">
        <f t="shared" si="4"/>
        <v>3.4</v>
      </c>
      <c r="P8" s="5"/>
      <c r="Q8" s="5"/>
      <c r="R8" s="1"/>
      <c r="S8" s="1">
        <f t="shared" si="5"/>
        <v>47.058823529411768</v>
      </c>
      <c r="T8" s="1">
        <f t="shared" si="6"/>
        <v>47.058823529411768</v>
      </c>
      <c r="U8" s="1">
        <v>1.2</v>
      </c>
      <c r="V8" s="1">
        <v>0.8</v>
      </c>
      <c r="W8" s="1">
        <v>13.8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24" t="s">
        <v>34</v>
      </c>
      <c r="AD8" s="1">
        <f t="shared" si="3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87</v>
      </c>
      <c r="D9" s="1"/>
      <c r="E9" s="1">
        <v>3</v>
      </c>
      <c r="F9" s="1">
        <v>84</v>
      </c>
      <c r="G9" s="8">
        <v>0.4</v>
      </c>
      <c r="H9" s="1">
        <v>270</v>
      </c>
      <c r="I9" s="1">
        <v>9988452</v>
      </c>
      <c r="J9" s="1">
        <v>3</v>
      </c>
      <c r="K9" s="1">
        <f t="shared" si="2"/>
        <v>0</v>
      </c>
      <c r="L9" s="1"/>
      <c r="M9" s="1"/>
      <c r="N9" s="1"/>
      <c r="O9" s="1">
        <f t="shared" si="4"/>
        <v>0.6</v>
      </c>
      <c r="P9" s="5"/>
      <c r="Q9" s="5"/>
      <c r="R9" s="1"/>
      <c r="S9" s="1">
        <f t="shared" si="5"/>
        <v>140</v>
      </c>
      <c r="T9" s="1">
        <f t="shared" si="6"/>
        <v>140</v>
      </c>
      <c r="U9" s="1">
        <v>0</v>
      </c>
      <c r="V9" s="1">
        <v>0</v>
      </c>
      <c r="W9" s="1">
        <v>8.1999999999999993</v>
      </c>
      <c r="X9" s="1">
        <v>0</v>
      </c>
      <c r="Y9" s="1">
        <v>3.8</v>
      </c>
      <c r="Z9" s="1">
        <v>1</v>
      </c>
      <c r="AA9" s="1">
        <v>0</v>
      </c>
      <c r="AB9" s="1">
        <v>0</v>
      </c>
      <c r="AC9" s="24" t="s">
        <v>34</v>
      </c>
      <c r="AD9" s="1">
        <f t="shared" si="3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33</v>
      </c>
      <c r="C10" s="1">
        <v>150</v>
      </c>
      <c r="D10" s="1"/>
      <c r="E10" s="1">
        <v>17</v>
      </c>
      <c r="F10" s="1">
        <v>133</v>
      </c>
      <c r="G10" s="8">
        <v>0.4</v>
      </c>
      <c r="H10" s="1">
        <v>270</v>
      </c>
      <c r="I10" s="1">
        <v>9988476</v>
      </c>
      <c r="J10" s="1">
        <v>17</v>
      </c>
      <c r="K10" s="1">
        <f t="shared" si="2"/>
        <v>0</v>
      </c>
      <c r="L10" s="1"/>
      <c r="M10" s="1"/>
      <c r="N10" s="1"/>
      <c r="O10" s="1">
        <f t="shared" si="4"/>
        <v>3.4</v>
      </c>
      <c r="P10" s="5"/>
      <c r="Q10" s="5"/>
      <c r="R10" s="1"/>
      <c r="S10" s="1">
        <f t="shared" si="5"/>
        <v>39.117647058823529</v>
      </c>
      <c r="T10" s="1">
        <f t="shared" si="6"/>
        <v>39.117647058823529</v>
      </c>
      <c r="U10" s="1">
        <v>2.4</v>
      </c>
      <c r="V10" s="1">
        <v>1.2</v>
      </c>
      <c r="W10" s="1">
        <v>11.2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24" t="s">
        <v>34</v>
      </c>
      <c r="AD10" s="1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33</v>
      </c>
      <c r="C11" s="1"/>
      <c r="D11" s="1"/>
      <c r="E11" s="1"/>
      <c r="F11" s="1"/>
      <c r="G11" s="8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/>
      <c r="AD11" s="1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41</v>
      </c>
      <c r="C12" s="1"/>
      <c r="D12" s="1"/>
      <c r="E12" s="1"/>
      <c r="F12" s="1"/>
      <c r="G12" s="8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/>
      <c r="AD12" s="1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33</v>
      </c>
      <c r="C13" s="1"/>
      <c r="D13" s="1"/>
      <c r="E13" s="1"/>
      <c r="F13" s="1"/>
      <c r="G13" s="8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0.4</v>
      </c>
      <c r="Y13" s="1">
        <v>0.2</v>
      </c>
      <c r="Z13" s="1">
        <v>0.6</v>
      </c>
      <c r="AA13" s="1">
        <v>0</v>
      </c>
      <c r="AB13" s="1">
        <v>0.6</v>
      </c>
      <c r="AC13" s="1"/>
      <c r="AD13" s="1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33</v>
      </c>
      <c r="C14" s="1"/>
      <c r="D14" s="1"/>
      <c r="E14" s="1"/>
      <c r="F14" s="1"/>
      <c r="G14" s="8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/>
      <c r="AD14" s="1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33</v>
      </c>
      <c r="C15" s="1"/>
      <c r="D15" s="1"/>
      <c r="E15" s="1"/>
      <c r="F15" s="1"/>
      <c r="G15" s="8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/>
      <c r="AD15" s="1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33</v>
      </c>
      <c r="C16" s="1"/>
      <c r="D16" s="1"/>
      <c r="E16" s="1"/>
      <c r="F16" s="1"/>
      <c r="G16" s="8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/>
      <c r="AD16" s="1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33</v>
      </c>
      <c r="C17" s="1"/>
      <c r="D17" s="1"/>
      <c r="E17" s="1"/>
      <c r="F17" s="1"/>
      <c r="G17" s="8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/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33</v>
      </c>
      <c r="C18" s="1"/>
      <c r="D18" s="1"/>
      <c r="E18" s="1"/>
      <c r="F18" s="1"/>
      <c r="G18" s="8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/>
      <c r="AD18" s="1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51</v>
      </c>
      <c r="B19" s="1" t="s">
        <v>33</v>
      </c>
      <c r="C19" s="1"/>
      <c r="D19" s="1"/>
      <c r="E19" s="1"/>
      <c r="F19" s="1"/>
      <c r="G19" s="8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/>
      <c r="AD19" s="1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52</v>
      </c>
      <c r="B20" s="16" t="s">
        <v>41</v>
      </c>
      <c r="C20" s="16">
        <v>14.61</v>
      </c>
      <c r="D20" s="16"/>
      <c r="E20" s="16">
        <v>4.7699999999999996</v>
      </c>
      <c r="F20" s="17">
        <v>9.84</v>
      </c>
      <c r="G20" s="8">
        <v>1</v>
      </c>
      <c r="H20" s="1">
        <v>150</v>
      </c>
      <c r="I20" s="1">
        <v>5038596</v>
      </c>
      <c r="J20" s="1">
        <v>5</v>
      </c>
      <c r="K20" s="1">
        <f t="shared" si="2"/>
        <v>-0.23000000000000043</v>
      </c>
      <c r="L20" s="1"/>
      <c r="M20" s="1"/>
      <c r="N20" s="1"/>
      <c r="O20" s="1">
        <f t="shared" si="4"/>
        <v>0.95399999999999996</v>
      </c>
      <c r="P20" s="5"/>
      <c r="Q20" s="5"/>
      <c r="R20" s="1"/>
      <c r="S20" s="1">
        <f t="shared" si="5"/>
        <v>10.314465408805031</v>
      </c>
      <c r="T20" s="1">
        <f t="shared" si="6"/>
        <v>10.314465408805031</v>
      </c>
      <c r="U20" s="1">
        <v>0</v>
      </c>
      <c r="V20" s="1">
        <v>0</v>
      </c>
      <c r="W20" s="1">
        <v>11.438000000000001</v>
      </c>
      <c r="X20" s="1">
        <v>0</v>
      </c>
      <c r="Y20" s="1">
        <v>0</v>
      </c>
      <c r="Z20" s="1">
        <v>3.008</v>
      </c>
      <c r="AA20" s="1">
        <v>0</v>
      </c>
      <c r="AB20" s="1">
        <v>0</v>
      </c>
      <c r="AC20" s="24" t="s">
        <v>34</v>
      </c>
      <c r="AD20" s="1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8" t="s">
        <v>61</v>
      </c>
      <c r="B21" s="19" t="s">
        <v>41</v>
      </c>
      <c r="C21" s="19">
        <v>60.411999999999999</v>
      </c>
      <c r="D21" s="19"/>
      <c r="E21" s="19"/>
      <c r="F21" s="20">
        <v>60.411999999999999</v>
      </c>
      <c r="G21" s="21">
        <v>0</v>
      </c>
      <c r="H21" s="22" t="e">
        <v>#N/A</v>
      </c>
      <c r="I21" s="22" t="s">
        <v>42</v>
      </c>
      <c r="J21" s="22"/>
      <c r="K21" s="22">
        <f>E21-J21</f>
        <v>0</v>
      </c>
      <c r="L21" s="22"/>
      <c r="M21" s="22"/>
      <c r="N21" s="22"/>
      <c r="O21" s="22">
        <f>E21/5</f>
        <v>0</v>
      </c>
      <c r="P21" s="23"/>
      <c r="Q21" s="23"/>
      <c r="R21" s="22"/>
      <c r="S21" s="22" t="e">
        <f t="shared" si="5"/>
        <v>#DIV/0!</v>
      </c>
      <c r="T21" s="22" t="e">
        <f t="shared" si="6"/>
        <v>#DIV/0!</v>
      </c>
      <c r="U21" s="22">
        <v>10.7376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4" t="s">
        <v>34</v>
      </c>
      <c r="AD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2" t="s">
        <v>53</v>
      </c>
      <c r="B22" s="12" t="s">
        <v>41</v>
      </c>
      <c r="C22" s="12"/>
      <c r="D22" s="12"/>
      <c r="E22" s="12"/>
      <c r="F22" s="12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4"/>
        <v>0</v>
      </c>
      <c r="P22" s="14"/>
      <c r="Q22" s="14"/>
      <c r="R22" s="12"/>
      <c r="S22" s="12" t="e">
        <f t="shared" si="5"/>
        <v>#DIV/0!</v>
      </c>
      <c r="T22" s="12" t="e">
        <f t="shared" si="6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 t="s">
        <v>54</v>
      </c>
      <c r="AD22" s="12">
        <f t="shared" ref="AD22:AD33" si="7">G22*P22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41</v>
      </c>
      <c r="C23" s="1"/>
      <c r="D23" s="1"/>
      <c r="E23" s="1"/>
      <c r="F23" s="1"/>
      <c r="G23" s="8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/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41</v>
      </c>
      <c r="C24" s="1"/>
      <c r="D24" s="1"/>
      <c r="E24" s="1"/>
      <c r="F24" s="1"/>
      <c r="G24" s="8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/>
      <c r="AD24" s="1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33</v>
      </c>
      <c r="C25" s="1"/>
      <c r="D25" s="1"/>
      <c r="E25" s="1"/>
      <c r="F25" s="1"/>
      <c r="G25" s="8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/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41</v>
      </c>
      <c r="C26" s="1">
        <v>90.262</v>
      </c>
      <c r="D26" s="1"/>
      <c r="E26" s="1"/>
      <c r="F26" s="1">
        <v>90.262</v>
      </c>
      <c r="G26" s="8">
        <v>1</v>
      </c>
      <c r="H26" s="1">
        <v>120</v>
      </c>
      <c r="I26" s="1">
        <v>5522704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10.836</v>
      </c>
      <c r="V26" s="1">
        <v>0</v>
      </c>
      <c r="W26" s="1">
        <v>15.651999999999999</v>
      </c>
      <c r="X26" s="1">
        <v>0</v>
      </c>
      <c r="Y26" s="1">
        <v>0</v>
      </c>
      <c r="Z26" s="1">
        <v>3.7766000000000002</v>
      </c>
      <c r="AA26" s="1">
        <v>0</v>
      </c>
      <c r="AB26" s="1">
        <v>0</v>
      </c>
      <c r="AC26" s="24" t="s">
        <v>34</v>
      </c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33</v>
      </c>
      <c r="C27" s="1">
        <v>174</v>
      </c>
      <c r="D27" s="1"/>
      <c r="E27" s="1">
        <v>12</v>
      </c>
      <c r="F27" s="1">
        <v>162</v>
      </c>
      <c r="G27" s="8">
        <v>0.14000000000000001</v>
      </c>
      <c r="H27" s="1">
        <v>180</v>
      </c>
      <c r="I27" s="1">
        <v>9988391</v>
      </c>
      <c r="J27" s="1">
        <v>9</v>
      </c>
      <c r="K27" s="1">
        <f t="shared" si="2"/>
        <v>3</v>
      </c>
      <c r="L27" s="1"/>
      <c r="M27" s="1"/>
      <c r="N27" s="1"/>
      <c r="O27" s="1">
        <f t="shared" si="4"/>
        <v>2.4</v>
      </c>
      <c r="P27" s="5"/>
      <c r="Q27" s="5"/>
      <c r="R27" s="1"/>
      <c r="S27" s="1">
        <f t="shared" si="5"/>
        <v>67.5</v>
      </c>
      <c r="T27" s="1">
        <f t="shared" si="6"/>
        <v>67.5</v>
      </c>
      <c r="U27" s="1">
        <v>1</v>
      </c>
      <c r="V27" s="1">
        <v>1.8</v>
      </c>
      <c r="W27" s="1">
        <v>13.6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24" t="s">
        <v>34</v>
      </c>
      <c r="AD27" s="1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/>
      <c r="D28" s="1"/>
      <c r="E28" s="1"/>
      <c r="F28" s="1"/>
      <c r="G28" s="8">
        <v>0.18</v>
      </c>
      <c r="H28" s="1">
        <v>270</v>
      </c>
      <c r="I28" s="1">
        <v>9988681</v>
      </c>
      <c r="J28" s="1">
        <v>1</v>
      </c>
      <c r="K28" s="1">
        <f t="shared" si="2"/>
        <v>-1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/>
      <c r="AD28" s="1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41</v>
      </c>
      <c r="C29" s="1"/>
      <c r="D29" s="1"/>
      <c r="E29" s="1"/>
      <c r="F29" s="1"/>
      <c r="G29" s="8">
        <v>1</v>
      </c>
      <c r="H29" s="1">
        <v>120</v>
      </c>
      <c r="I29" s="1">
        <v>8785198</v>
      </c>
      <c r="J29" s="1">
        <v>2.5</v>
      </c>
      <c r="K29" s="1">
        <f t="shared" si="2"/>
        <v>-2.5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3.1543999999999999</v>
      </c>
      <c r="AA29" s="1">
        <v>0</v>
      </c>
      <c r="AB29" s="1">
        <v>0</v>
      </c>
      <c r="AC29" s="1"/>
      <c r="AD29" s="1">
        <f t="shared" si="7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33</v>
      </c>
      <c r="C30" s="1"/>
      <c r="D30" s="1"/>
      <c r="E30" s="1"/>
      <c r="F30" s="1"/>
      <c r="G30" s="8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0.2</v>
      </c>
      <c r="AB30" s="1">
        <v>0</v>
      </c>
      <c r="AC30" s="1"/>
      <c r="AD30" s="1">
        <f t="shared" si="7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/>
      <c r="D31" s="1"/>
      <c r="E31" s="1"/>
      <c r="F31" s="1"/>
      <c r="G31" s="8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0.2</v>
      </c>
      <c r="AB31" s="1">
        <v>0.4</v>
      </c>
      <c r="AC31" s="1"/>
      <c r="AD31" s="1">
        <f t="shared" si="7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65</v>
      </c>
      <c r="B32" s="1" t="s">
        <v>33</v>
      </c>
      <c r="C32" s="1"/>
      <c r="D32" s="1"/>
      <c r="E32" s="1"/>
      <c r="F32" s="1"/>
      <c r="G32" s="8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/>
      <c r="AD32" s="1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66</v>
      </c>
      <c r="B33" s="16" t="s">
        <v>41</v>
      </c>
      <c r="C33" s="16"/>
      <c r="D33" s="16">
        <v>79.444000000000003</v>
      </c>
      <c r="E33" s="16">
        <v>79.444000000000003</v>
      </c>
      <c r="F33" s="17"/>
      <c r="G33" s="8">
        <v>1</v>
      </c>
      <c r="H33" s="1">
        <v>120</v>
      </c>
      <c r="I33" s="1">
        <v>783811</v>
      </c>
      <c r="J33" s="1">
        <v>74</v>
      </c>
      <c r="K33" s="1">
        <f t="shared" si="2"/>
        <v>5.4440000000000026</v>
      </c>
      <c r="L33" s="1"/>
      <c r="M33" s="1"/>
      <c r="N33" s="1"/>
      <c r="O33" s="1">
        <f t="shared" si="4"/>
        <v>15.8888</v>
      </c>
      <c r="P33" s="5"/>
      <c r="Q33" s="5"/>
      <c r="R33" s="1"/>
      <c r="S33" s="1">
        <f t="shared" si="5"/>
        <v>0</v>
      </c>
      <c r="T33" s="1">
        <f t="shared" si="6"/>
        <v>0</v>
      </c>
      <c r="U33" s="1">
        <v>0</v>
      </c>
      <c r="V33" s="1">
        <v>6.2539999999999996</v>
      </c>
      <c r="W33" s="1">
        <v>36.904600000000002</v>
      </c>
      <c r="X33" s="1">
        <v>1.1108</v>
      </c>
      <c r="Y33" s="1">
        <v>0</v>
      </c>
      <c r="Z33" s="1">
        <v>0</v>
      </c>
      <c r="AA33" s="1">
        <v>0</v>
      </c>
      <c r="AB33" s="1">
        <v>0</v>
      </c>
      <c r="AC33" s="1"/>
      <c r="AD33" s="1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8" t="s">
        <v>67</v>
      </c>
      <c r="B34" s="19" t="s">
        <v>41</v>
      </c>
      <c r="C34" s="19">
        <v>351.1</v>
      </c>
      <c r="D34" s="19"/>
      <c r="E34" s="19"/>
      <c r="F34" s="20">
        <v>271.65600000000001</v>
      </c>
      <c r="G34" s="21">
        <v>0</v>
      </c>
      <c r="H34" s="22" t="e">
        <v>#N/A</v>
      </c>
      <c r="I34" s="22" t="s">
        <v>42</v>
      </c>
      <c r="J34" s="22"/>
      <c r="K34" s="22">
        <f t="shared" si="2"/>
        <v>0</v>
      </c>
      <c r="L34" s="22"/>
      <c r="M34" s="22"/>
      <c r="N34" s="22"/>
      <c r="O34" s="22">
        <f t="shared" si="4"/>
        <v>0</v>
      </c>
      <c r="P34" s="23"/>
      <c r="Q34" s="23"/>
      <c r="R34" s="22"/>
      <c r="S34" s="22" t="e">
        <f t="shared" si="5"/>
        <v>#DIV/0!</v>
      </c>
      <c r="T34" s="22" t="e">
        <f t="shared" si="6"/>
        <v>#DIV/0!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/>
      <c r="AD34" s="2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33</v>
      </c>
      <c r="C35" s="1"/>
      <c r="D35" s="1"/>
      <c r="E35" s="1"/>
      <c r="F35" s="1"/>
      <c r="G35" s="8">
        <v>0.2</v>
      </c>
      <c r="H35" s="1">
        <v>120</v>
      </c>
      <c r="I35" s="1">
        <v>783804</v>
      </c>
      <c r="J35" s="1"/>
      <c r="K35" s="1">
        <f t="shared" si="2"/>
        <v>0</v>
      </c>
      <c r="L35" s="1"/>
      <c r="M35" s="1"/>
      <c r="N35" s="1"/>
      <c r="O35" s="1">
        <f t="shared" si="4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/>
      <c r="AD35" s="1">
        <f>G35*P35</f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41</v>
      </c>
      <c r="C36" s="1">
        <v>20.16</v>
      </c>
      <c r="D36" s="1"/>
      <c r="E36" s="1">
        <v>13.474</v>
      </c>
      <c r="F36" s="1">
        <v>6.6859999999999999</v>
      </c>
      <c r="G36" s="8">
        <v>1</v>
      </c>
      <c r="H36" s="1">
        <v>120</v>
      </c>
      <c r="I36" s="1">
        <v>783828</v>
      </c>
      <c r="J36" s="1">
        <v>14</v>
      </c>
      <c r="K36" s="1">
        <f t="shared" si="2"/>
        <v>-0.5259999999999998</v>
      </c>
      <c r="L36" s="1"/>
      <c r="M36" s="1"/>
      <c r="N36" s="1">
        <v>300</v>
      </c>
      <c r="O36" s="1">
        <f t="shared" si="4"/>
        <v>2.6947999999999999</v>
      </c>
      <c r="P36" s="5"/>
      <c r="Q36" s="5"/>
      <c r="R36" s="1"/>
      <c r="S36" s="1">
        <f t="shared" si="5"/>
        <v>113.80659047053584</v>
      </c>
      <c r="T36" s="1">
        <f t="shared" si="6"/>
        <v>113.80659047053584</v>
      </c>
      <c r="U36" s="1">
        <v>0</v>
      </c>
      <c r="V36" s="1">
        <v>0.66839999999999999</v>
      </c>
      <c r="W36" s="1">
        <v>25.337199999999999</v>
      </c>
      <c r="X36" s="1">
        <v>0</v>
      </c>
      <c r="Y36" s="1">
        <v>0</v>
      </c>
      <c r="Z36" s="1">
        <v>0</v>
      </c>
      <c r="AA36" s="1">
        <v>11.692399999999999</v>
      </c>
      <c r="AB36" s="1">
        <v>0</v>
      </c>
      <c r="AC36" s="25" t="s">
        <v>70</v>
      </c>
      <c r="AD36" s="1">
        <f>G36*P36</f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7"/>
      <c r="B37" s="7"/>
      <c r="C37" s="7"/>
      <c r="D37" s="7"/>
      <c r="E37" s="7"/>
      <c r="F37" s="7"/>
      <c r="G37" s="10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37</v>
      </c>
      <c r="B38" s="1" t="s">
        <v>33</v>
      </c>
      <c r="C38" s="1"/>
      <c r="D38" s="1"/>
      <c r="E38" s="1"/>
      <c r="F38" s="1"/>
      <c r="G38" s="8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/>
      <c r="P38" s="5"/>
      <c r="Q38" s="5"/>
      <c r="R38" s="1"/>
      <c r="S38" s="1"/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/>
      <c r="AD38" s="1">
        <f>G38*P38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38</v>
      </c>
      <c r="B39" s="1" t="s">
        <v>33</v>
      </c>
      <c r="C39" s="1"/>
      <c r="D39" s="1"/>
      <c r="E39" s="1"/>
      <c r="F39" s="1"/>
      <c r="G39" s="8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/>
      <c r="P39" s="5"/>
      <c r="Q39" s="5"/>
      <c r="R39" s="1"/>
      <c r="S39" s="1"/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/>
      <c r="AD39" s="1">
        <f>G39*P39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36" xr:uid="{BC0A2629-402D-4039-9760-652FE0DE2E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2024-12-23T12:32:16Z</dcterms:created>
  <dcterms:modified xsi:type="dcterms:W3CDTF">2024-12-24T07:50:54Z</dcterms:modified>
</cp:coreProperties>
</file>