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1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G27" i="1" l="1"/>
  <c r="A27" i="1" l="1"/>
  <c r="D87" i="2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<sst xmlns="http://schemas.openxmlformats.org/spreadsheetml/2006/main" count="323" uniqueCount="159">
  <si>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</si>
  <si>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</si>
  <si>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</si>
  <si>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</si>
  <si>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</si>
  <si>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</si>
  <si>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</si>
  <si>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</si>
  <si>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</si>
  <si>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</si>
  <si>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</si>
  <si>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</si>
  <si>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</si>
  <si>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</si>
  <si>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</si>
  <si>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</si>
  <si>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</si>
  <si>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</si>
  <si>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</si>
  <si>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</si>
  <si>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</si>
  <si>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</si>
  <si>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</si>
  <si>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</si>
  <si>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</si>
  <si>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</si>
  <si>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</si>
  <si>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</si>
  <si>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</si>
  <si>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</si>
  <si>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</si>
  <si>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</si>
  <si>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</si>
  <si>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</si>
  <si>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</si>
  <si>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</si>
  <si>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</si>
  <si>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</si>
  <si>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</si>
  <si>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</si>
  <si>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</si>
  <si>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</si>
  <si>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</si>
  <si>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</si>
  <si>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</si>
  <si>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</si>
  <si>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</si>
  <si>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</si>
  <si>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</si>
  <si>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</si>
  <si>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</si>
  <si>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</si>
  <si>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</si>
  <si>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</si>
  <si>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</si>
  <si>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</si>
  <si>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</si>
  <si>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</si>
  <si>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</si>
  <si>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</si>
  <si>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</si>
  <si>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</si>
  <si>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</si>
  <si>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</si>
  <si>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</si>
  <si>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</si>
  <si>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</si>
  <si>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</si>
  <si>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</si>
  <si>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</si>
  <si>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</si>
  <si>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</si>
  <si>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</si>
  <si>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</si>
  <si>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</si>
  <si>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</si>
  <si>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</si>
  <si>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</si>
  <si>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</si>
  <si>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</si>
  <si>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</si>
  <si>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</si>
  <si>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</si>
  <si>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</si>
  <si>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</si>
  <si>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</si>
  <si>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</si>
  <si>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</si>
  <si>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</si>
  <si>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</si>
  <si>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</si>
  <si>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</si>
  <si>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</si>
  <si>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</si>
  <si>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</si>
  <si>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</si>
  <si>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</si>
  <si>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</si>
  <si>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</si>
  <si>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</si>
  <si>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</si>
  <si>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</si>
  <si>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</si>
  <si>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</si>
  <si>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</si>
  <si>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</si>
  <si>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</si>
  <si>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</si>
  <si>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</si>
  <si>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</si>
  <si>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</si>
  <si>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</si>
  <si>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</si>
  <si>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</si>
  <si>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</si>
  <si>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</si>
  <si>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</si>
  <si>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</si>
  <si>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</si>
  <si>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</si>
  <si>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</si>
  <si>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</si>
  <si>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</si>
  <si>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</si>
  <si>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</si>
  <si>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</si>
  <si>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</si>
  <si>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</si>
  <si>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</si>
  <si>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</si>
  <si>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</si>
  <si>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</si>
  <si>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</si>
  <si>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</si>
  <si>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</si>
  <si>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</si>
  <si>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</si>
  <si>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</si>
  <si>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</si>
  <si>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</si>
  <si>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</si>
  <si>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</si>
  <si>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</si>
  <si>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</si>
  <si>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</si>
  <si>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</si>
  <si>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</si>
  <si>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</si>
  <si>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</si>
  <si>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</si>
  <si>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</si>
  <si>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</si>
  <si>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</si>
  <si>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</si>
  <si>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</si>
  <si>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</si>
  <si>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</si>
  <si>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</si>
  <si>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ОСОБАЯ СО ШПИКОМ Коровино (в сетке) 0,5кг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</si>
</sst>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45281</v>
      </c>
      <c r="E3" s="7" t="s">
        <v>3</v>
      </c>
      <c r="F3" s="100"/>
      <c r="G3" s="104">
        <v>45284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200</v>
      </c>
      <c r="F14" s="23"/>
      <c r="G14" s="23">
        <f>E14*0.4</f>
        <v>80</v>
      </c>
      <c r="H14" s="14"/>
      <c r="I14" s="14"/>
      <c r="J14" s="40"/>
    </row>
    <row r="15" spans="1:11" ht="16.5" customHeight="1" x14ac:dyDescent="0.25">
      <c r="A15" s="79" t="str">
        <f>RIGHT(D15:D125,4)</f>
        <v>6325</v>
      </c>
      <c r="B15" s="27" t="s">
        <v>28</v>
      </c>
      <c r="C15" s="34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RIGHT(D16:D126,4)</f>
        <v>6592</v>
      </c>
      <c r="B16" s="27" t="s">
        <v>29</v>
      </c>
      <c r="C16" s="31" t="s">
        <v>23</v>
      </c>
      <c r="D16" s="28">
        <v>1001010016592</v>
      </c>
      <c r="E16" s="24">
        <v>60</v>
      </c>
      <c r="F16" s="23"/>
      <c r="G16" s="23">
        <f>E16*1</f>
        <v>60</v>
      </c>
      <c r="H16" s="14"/>
      <c r="I16" s="14"/>
      <c r="J16" s="40"/>
    </row>
    <row r="17" spans="1:11" ht="16.5" customHeight="1" x14ac:dyDescent="0.25">
      <c r="A17" s="79" t="str">
        <f>RIGHT(D17:D127,4)</f>
        <v>6593</v>
      </c>
      <c r="B17" s="27" t="s">
        <v>30</v>
      </c>
      <c r="C17" s="34" t="s">
        <v>25</v>
      </c>
      <c r="D17" s="28">
        <v>1001010016593</v>
      </c>
      <c r="E17" s="24">
        <v>400</v>
      </c>
      <c r="F17" s="23"/>
      <c r="G17" s="23">
        <f>E17*0.45</f>
        <v>180</v>
      </c>
      <c r="H17" s="14"/>
      <c r="I17" s="14"/>
      <c r="J17" s="40"/>
    </row>
    <row r="18" spans="1:11" ht="16.5" customHeight="1" x14ac:dyDescent="0.25">
      <c r="A18" s="79" t="str">
        <f>RIGHT(D18:D128,4)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1" ht="16.5" customHeight="1" x14ac:dyDescent="0.25">
      <c r="A19" s="79" t="str">
        <f>RIGHT(D19:D129,4)</f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</row>
    <row r="20" spans="1:11" ht="16.5" customHeight="1" x14ac:dyDescent="0.25">
      <c r="A20" s="79" t="str">
        <f>RIGHT(D20:D130,4)</f>
        <v>6595</v>
      </c>
      <c r="B20" s="27" t="s">
        <v>33</v>
      </c>
      <c r="C20" s="34" t="s">
        <v>25</v>
      </c>
      <c r="D20" s="28">
        <v>1001010026595</v>
      </c>
      <c r="E20" s="24">
        <v>200</v>
      </c>
      <c r="F20" s="23"/>
      <c r="G20" s="23">
        <f>E20*0.45</f>
        <v>90</v>
      </c>
      <c r="H20" s="14"/>
      <c r="I20" s="14"/>
      <c r="J20" s="40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120</v>
      </c>
      <c r="F23" s="23">
        <v>1.366666666666666</v>
      </c>
      <c r="G23" s="23">
        <f>E23*1</f>
        <v>120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1" s="99" customFormat="1" ht="16.5" customHeight="1" x14ac:dyDescent="0.25">
      <c r="A27" s="79" t="str">
        <f>RIGHT(D27:D136,4)</f>
        <v>6734</v>
      </c>
      <c r="B27" s="27" t="s">
        <v>158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  <c r="K27" s="84"/>
    </row>
    <row r="28" spans="1:11" ht="16.5" customHeight="1" x14ac:dyDescent="0.25">
      <c r="A28" s="79" t="str">
        <f>RIGHT(D28:D137,4)</f>
        <v>5247</v>
      </c>
      <c r="B28" s="27" t="s">
        <v>40</v>
      </c>
      <c r="C28" s="31" t="s">
        <v>23</v>
      </c>
      <c r="D28" s="28">
        <v>1001010855247</v>
      </c>
      <c r="E28" s="24">
        <v>50</v>
      </c>
      <c r="F28" s="23">
        <v>1.48</v>
      </c>
      <c r="G28" s="23">
        <f>E28*1</f>
        <v>50</v>
      </c>
      <c r="H28" s="14">
        <v>2.96</v>
      </c>
      <c r="I28" s="14">
        <v>30</v>
      </c>
      <c r="J28" s="40"/>
    </row>
    <row r="29" spans="1:11" ht="16.5" customHeight="1" x14ac:dyDescent="0.25">
      <c r="A29" s="79" t="str">
        <f>RIGHT(D29:D138,4)</f>
        <v>6597</v>
      </c>
      <c r="B29" s="27" t="s">
        <v>41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1" ht="16.5" customHeight="1" x14ac:dyDescent="0.25">
      <c r="A30" s="79" t="str">
        <f>RIGHT(D30:D140,4)</f>
        <v>4813</v>
      </c>
      <c r="B30" s="27" t="s">
        <v>42</v>
      </c>
      <c r="C30" s="31" t="s">
        <v>23</v>
      </c>
      <c r="D30" s="28">
        <v>1001012564813</v>
      </c>
      <c r="E30" s="24">
        <v>600</v>
      </c>
      <c r="F30" s="23">
        <v>1.366666666666666</v>
      </c>
      <c r="G30" s="23">
        <f>E30*1</f>
        <v>600</v>
      </c>
      <c r="H30" s="14">
        <v>4.0999999999999996</v>
      </c>
      <c r="I30" s="14">
        <v>60</v>
      </c>
      <c r="J30" s="40"/>
    </row>
    <row r="31" spans="1:11" ht="16.5" customHeight="1" x14ac:dyDescent="0.25">
      <c r="A31" s="79" t="str">
        <f>RIGHT(D31:D141,4)</f>
        <v>6392</v>
      </c>
      <c r="B31" s="27" t="s">
        <v>43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1" ht="16.5" customHeight="1" x14ac:dyDescent="0.25">
      <c r="A32" s="79" t="str">
        <f>RIGHT(D32:D143,4)</f>
        <v>5851</v>
      </c>
      <c r="B32" s="27" t="s">
        <v>44</v>
      </c>
      <c r="C32" s="31" t="s">
        <v>23</v>
      </c>
      <c r="D32" s="28">
        <v>1001012505851</v>
      </c>
      <c r="E32" s="24">
        <v>500</v>
      </c>
      <c r="F32" s="23">
        <v>1.366666666666666</v>
      </c>
      <c r="G32" s="23">
        <f>E32*1</f>
        <v>500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45</v>
      </c>
      <c r="C33" s="34" t="s">
        <v>25</v>
      </c>
      <c r="D33" s="28">
        <v>1001014486158</v>
      </c>
      <c r="E33" s="24">
        <v>1400</v>
      </c>
      <c r="F33" s="23">
        <v>0.4</v>
      </c>
      <c r="G33" s="23">
        <f>E33*0.4</f>
        <v>560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46</v>
      </c>
      <c r="C34" s="31" t="s">
        <v>23</v>
      </c>
      <c r="D34" s="28">
        <v>1001015356259</v>
      </c>
      <c r="E34" s="24">
        <v>10</v>
      </c>
      <c r="F34" s="23">
        <v>0.5</v>
      </c>
      <c r="G34" s="23">
        <f>E34</f>
        <v>10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47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48</v>
      </c>
      <c r="C36" s="34" t="s">
        <v>25</v>
      </c>
      <c r="D36" s="28">
        <v>1001012506353</v>
      </c>
      <c r="E36" s="24">
        <v>1400</v>
      </c>
      <c r="F36" s="23">
        <v>0.4</v>
      </c>
      <c r="G36" s="23">
        <f>E36*0.4</f>
        <v>560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49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50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51</v>
      </c>
      <c r="C39" s="34" t="s">
        <v>25</v>
      </c>
      <c r="D39" s="28">
        <v>6602</v>
      </c>
      <c r="E39" s="24">
        <v>120</v>
      </c>
      <c r="F39" s="23"/>
      <c r="G39" s="23">
        <f>E39*0.35</f>
        <v>42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52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53</v>
      </c>
      <c r="C41" s="34" t="s">
        <v>25</v>
      </c>
      <c r="D41" s="28">
        <v>1001024636438</v>
      </c>
      <c r="E41" s="24">
        <v>240</v>
      </c>
      <c r="F41" s="23"/>
      <c r="G41" s="23">
        <f>E41*0.3</f>
        <v>72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54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55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56</v>
      </c>
      <c r="C44" s="34" t="s">
        <v>25</v>
      </c>
      <c r="D44" s="28">
        <v>1001024906042</v>
      </c>
      <c r="E44" s="24">
        <v>600</v>
      </c>
      <c r="F44" s="23">
        <v>0.4</v>
      </c>
      <c r="G44" s="23">
        <f>E44*0.4</f>
        <v>240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57</v>
      </c>
      <c r="C45" s="97" t="s">
        <v>23</v>
      </c>
      <c r="D45" s="88">
        <v>6041</v>
      </c>
      <c r="E45" s="24">
        <v>100</v>
      </c>
      <c r="F45" s="90">
        <v>2.125</v>
      </c>
      <c r="G45" s="90">
        <f>E45*1</f>
        <v>100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58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59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60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61</v>
      </c>
      <c r="C49" s="34" t="s">
        <v>25</v>
      </c>
      <c r="D49" s="28">
        <v>1001022466726</v>
      </c>
      <c r="E49" s="24">
        <v>1200</v>
      </c>
      <c r="F49" s="23">
        <v>0.45</v>
      </c>
      <c r="G49" s="23">
        <f>E49*0.41</f>
        <v>491.99999999999994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62</v>
      </c>
      <c r="C50" s="31" t="s">
        <v>23</v>
      </c>
      <c r="D50" s="28">
        <v>1001022465820</v>
      </c>
      <c r="E50" s="24">
        <v>30</v>
      </c>
      <c r="F50" s="23"/>
      <c r="G50" s="23">
        <f>E50*1</f>
        <v>30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63</v>
      </c>
      <c r="C51" s="34" t="s">
        <v>25</v>
      </c>
      <c r="D51" s="28">
        <v>6751</v>
      </c>
      <c r="E51" s="24">
        <v>250</v>
      </c>
      <c r="F51" s="23"/>
      <c r="G51" s="23">
        <f>E51*0.41</f>
        <v>102.5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64</v>
      </c>
      <c r="C52" s="31" t="s">
        <v>23</v>
      </c>
      <c r="D52" s="28">
        <v>1001020846563</v>
      </c>
      <c r="E52" s="24">
        <v>40</v>
      </c>
      <c r="F52" s="23"/>
      <c r="G52" s="23">
        <f>E52*1</f>
        <v>40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65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66</v>
      </c>
      <c r="C54" s="34" t="s">
        <v>25</v>
      </c>
      <c r="D54" s="28">
        <v>1001020966144</v>
      </c>
      <c r="E54" s="24">
        <v>50</v>
      </c>
      <c r="F54" s="23">
        <v>0.36</v>
      </c>
      <c r="G54" s="23">
        <f>E54*0.36</f>
        <v>18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67</v>
      </c>
      <c r="C55" s="34" t="s">
        <v>25</v>
      </c>
      <c r="D55" s="28">
        <v>1001022376722</v>
      </c>
      <c r="E55" s="24">
        <v>1600</v>
      </c>
      <c r="F55" s="23">
        <v>0.41</v>
      </c>
      <c r="G55" s="23">
        <f>E55*0.41</f>
        <v>656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68</v>
      </c>
      <c r="C56" s="31" t="s">
        <v>23</v>
      </c>
      <c r="D56" s="28">
        <v>1001022373812</v>
      </c>
      <c r="E56" s="24">
        <v>500</v>
      </c>
      <c r="F56" s="23">
        <v>2.125</v>
      </c>
      <c r="G56" s="23">
        <f>E56*1</f>
        <v>500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69</v>
      </c>
      <c r="C57" s="31" t="s">
        <v>23</v>
      </c>
      <c r="D57" s="28">
        <v>1001022376113</v>
      </c>
      <c r="E57" s="24">
        <v>500</v>
      </c>
      <c r="F57" s="23">
        <v>1.033333333333333</v>
      </c>
      <c r="G57" s="23">
        <f>E57*1</f>
        <v>500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70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71</v>
      </c>
      <c r="C59" s="36" t="s">
        <v>25</v>
      </c>
      <c r="D59" s="28">
        <v>1001022246713</v>
      </c>
      <c r="E59" s="24">
        <v>400</v>
      </c>
      <c r="F59" s="23"/>
      <c r="G59" s="23">
        <f>E59*0.41</f>
        <v>164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72</v>
      </c>
      <c r="C60" s="36" t="s">
        <v>25</v>
      </c>
      <c r="D60" s="28">
        <v>1001025176475</v>
      </c>
      <c r="E60" s="24">
        <v>120</v>
      </c>
      <c r="F60" s="23"/>
      <c r="G60" s="23">
        <f>E60*0.4</f>
        <v>48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73</v>
      </c>
      <c r="C61" s="36" t="s">
        <v>25</v>
      </c>
      <c r="D61" s="28">
        <v>1001025166241</v>
      </c>
      <c r="E61" s="24">
        <v>120</v>
      </c>
      <c r="F61" s="23"/>
      <c r="G61" s="23">
        <f>E61*0.38</f>
        <v>45.6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74</v>
      </c>
      <c r="C62" s="36" t="s">
        <v>25</v>
      </c>
      <c r="D62" s="28">
        <v>1001022556297</v>
      </c>
      <c r="E62" s="24">
        <v>960</v>
      </c>
      <c r="F62" s="23"/>
      <c r="G62" s="23">
        <f>E62*0.27</f>
        <v>259.20000000000005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76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77</v>
      </c>
      <c r="C65" s="31" t="s">
        <v>23</v>
      </c>
      <c r="D65" s="28">
        <v>1001031896648</v>
      </c>
      <c r="E65" s="24">
        <v>20</v>
      </c>
      <c r="F65" s="23"/>
      <c r="G65" s="23">
        <f>E65*1</f>
        <v>20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78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79</v>
      </c>
      <c r="C67" s="31" t="s">
        <v>23</v>
      </c>
      <c r="D67" s="28">
        <v>1001031076527</v>
      </c>
      <c r="E67" s="24">
        <v>200</v>
      </c>
      <c r="F67" s="23">
        <v>1.0166666666666671</v>
      </c>
      <c r="G67" s="23">
        <f>E67*1</f>
        <v>200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81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82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83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84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86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160</v>
      </c>
      <c r="F76" s="23"/>
      <c r="G76" s="23">
        <f>E76*0.35</f>
        <v>56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89</v>
      </c>
      <c r="C77" s="34" t="s">
        <v>25</v>
      </c>
      <c r="D77" s="28">
        <v>1001304506684</v>
      </c>
      <c r="E77" s="24">
        <v>1200</v>
      </c>
      <c r="F77" s="23">
        <v>0.28000000000000003</v>
      </c>
      <c r="G77" s="23">
        <f>E77*0.28</f>
        <v>336.00000000000006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90</v>
      </c>
      <c r="C78" s="34" t="s">
        <v>25</v>
      </c>
      <c r="D78" s="28">
        <v>1001304506562</v>
      </c>
      <c r="E78" s="24">
        <v>600</v>
      </c>
      <c r="F78" s="23"/>
      <c r="G78" s="23">
        <f>E78*0.28</f>
        <v>168.00000000000003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160</v>
      </c>
      <c r="F79" s="23"/>
      <c r="G79" s="23">
        <f>E79*0.35</f>
        <v>56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92</v>
      </c>
      <c r="C80" s="34" t="s">
        <v>25</v>
      </c>
      <c r="D80" s="28">
        <v>1001303986689</v>
      </c>
      <c r="E80" s="24">
        <v>1600</v>
      </c>
      <c r="F80" s="23">
        <v>0.35</v>
      </c>
      <c r="G80" s="23">
        <f>E80*0.35</f>
        <v>560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94</v>
      </c>
      <c r="C82" s="31" t="s">
        <v>23</v>
      </c>
      <c r="D82" s="28">
        <v>1001053985341</v>
      </c>
      <c r="E82" s="24">
        <v>200</v>
      </c>
      <c r="F82" s="23">
        <v>0.71250000000000002</v>
      </c>
      <c r="G82" s="23">
        <f>E82*1</f>
        <v>200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95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96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97</v>
      </c>
      <c r="C85" s="34" t="s">
        <v>25</v>
      </c>
      <c r="D85" s="28">
        <v>6228</v>
      </c>
      <c r="E85" s="24">
        <v>280</v>
      </c>
      <c r="F85" s="23"/>
      <c r="G85" s="23">
        <f>E85*0.09</f>
        <v>25.2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98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99</v>
      </c>
      <c r="C87" s="34" t="s">
        <v>25</v>
      </c>
      <c r="D87" s="28">
        <v>1001301876213</v>
      </c>
      <c r="E87" s="24">
        <v>240</v>
      </c>
      <c r="F87" s="23"/>
      <c r="G87" s="23">
        <f>E87*0.35</f>
        <v>84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100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102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103</v>
      </c>
      <c r="C91" s="34" t="s">
        <v>25</v>
      </c>
      <c r="D91" s="28">
        <v>1001201976454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104</v>
      </c>
      <c r="C92" s="34" t="s">
        <v>25</v>
      </c>
      <c r="D92" s="28">
        <v>1001060755931</v>
      </c>
      <c r="E92" s="24">
        <v>400</v>
      </c>
      <c r="F92" s="23">
        <v>0.22</v>
      </c>
      <c r="G92" s="23">
        <f>E92*0.22</f>
        <v>88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105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106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107</v>
      </c>
      <c r="C95" s="34" t="s">
        <v>25</v>
      </c>
      <c r="D95" s="28">
        <v>1001193115682</v>
      </c>
      <c r="E95" s="24">
        <v>1400</v>
      </c>
      <c r="F95" s="23">
        <v>0.12</v>
      </c>
      <c r="G95" s="23">
        <f>E95*0.12</f>
        <v>168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0">RIGHT(D96:D208,4)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0"/>
        <v>5483</v>
      </c>
      <c r="B97" s="27" t="s">
        <v>109</v>
      </c>
      <c r="C97" s="34" t="s">
        <v>25</v>
      </c>
      <c r="D97" s="28">
        <v>1001062505483</v>
      </c>
      <c r="E97" s="24">
        <v>800</v>
      </c>
      <c r="F97" s="23">
        <v>0.25</v>
      </c>
      <c r="G97" s="23">
        <f>E97*0.25</f>
        <v>200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0"/>
        <v>6453</v>
      </c>
      <c r="B98" s="27" t="s">
        <v>110</v>
      </c>
      <c r="C98" s="34" t="s">
        <v>25</v>
      </c>
      <c r="D98" s="28">
        <v>1001202506453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0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0"/>
        <v>4614</v>
      </c>
      <c r="B100" s="29" t="s">
        <v>112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0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0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115</v>
      </c>
      <c r="C103" s="38" t="s">
        <v>25</v>
      </c>
      <c r="D103" s="52">
        <v>1001094053215</v>
      </c>
      <c r="E103" s="24">
        <v>40</v>
      </c>
      <c r="F103" s="23">
        <v>0.4</v>
      </c>
      <c r="G103" s="23">
        <f>E103*0.4</f>
        <v>16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117</v>
      </c>
      <c r="C105" s="36" t="s">
        <v>25</v>
      </c>
      <c r="D105" s="28">
        <v>1001082576281</v>
      </c>
      <c r="E105" s="24">
        <v>720</v>
      </c>
      <c r="F105" s="23">
        <v>0.3</v>
      </c>
      <c r="G105" s="23">
        <f>E105*0.3</f>
        <v>216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120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121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122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1">RIGHT(D111:D226,4)</f>
        <v>6313</v>
      </c>
      <c r="B111" s="48" t="s">
        <v>123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1"/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1"/>
        <v>4945</v>
      </c>
      <c r="B113" s="48" t="s">
        <v>125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1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1"/>
        <v>4956</v>
      </c>
      <c r="B115" s="94" t="s">
        <v>127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1"/>
        <v>1762</v>
      </c>
      <c r="B116" s="48" t="s">
        <v>128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1"/>
        <v>1764</v>
      </c>
      <c r="B117" s="48" t="s">
        <v>129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1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1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1"/>
        <v>6004</v>
      </c>
      <c r="B120" s="48" t="s">
        <v>132</v>
      </c>
      <c r="C120" s="37" t="s">
        <v>25</v>
      </c>
      <c r="D120" s="69" t="s">
        <v>133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1"/>
        <v>5417</v>
      </c>
      <c r="B121" s="48" t="s">
        <v>134</v>
      </c>
      <c r="C121" s="31" t="s">
        <v>23</v>
      </c>
      <c r="D121" s="69" t="s">
        <v>135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1"/>
        <v>6019</v>
      </c>
      <c r="B122" s="48" t="s">
        <v>136</v>
      </c>
      <c r="C122" s="37" t="s">
        <v>25</v>
      </c>
      <c r="D122" s="70" t="s">
        <v>137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138</v>
      </c>
      <c r="C123" s="16"/>
      <c r="D123" s="49"/>
      <c r="E123" s="17">
        <f>SUM(E5:E122)</f>
        <v>27180</v>
      </c>
      <c r="F123" s="17">
        <f>SUM(F10:F122)</f>
        <v>42.832916666666662</v>
      </c>
      <c r="G123" s="17">
        <f>SUM(G11:G122)</f>
        <v>11282.600000000002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2023-12-19T11:52:22Z</dcterms:modified>
</cp:coreProperties>
</file>