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0B3D9828-1B11-49C4-9713-82FE9778A0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Q5" i="1" s="1"/>
  <c r="O7" i="1" l="1"/>
  <c r="O8" i="1"/>
  <c r="O9" i="1"/>
  <c r="U9" i="1" s="1"/>
  <c r="O10" i="1"/>
  <c r="P10" i="1" s="1"/>
  <c r="O11" i="1"/>
  <c r="O12" i="1"/>
  <c r="P12" i="1" s="1"/>
  <c r="O13" i="1"/>
  <c r="U13" i="1" s="1"/>
  <c r="O14" i="1"/>
  <c r="P14" i="1" s="1"/>
  <c r="O15" i="1"/>
  <c r="O16" i="1"/>
  <c r="U16" i="1" s="1"/>
  <c r="O17" i="1"/>
  <c r="U17" i="1" s="1"/>
  <c r="O18" i="1"/>
  <c r="O19" i="1"/>
  <c r="P19" i="1" s="1"/>
  <c r="O20" i="1"/>
  <c r="P20" i="1" s="1"/>
  <c r="O21" i="1"/>
  <c r="U21" i="1" s="1"/>
  <c r="O6" i="1"/>
  <c r="U10" i="1" l="1"/>
  <c r="U18" i="1"/>
  <c r="U6" i="1"/>
  <c r="U14" i="1"/>
  <c r="P21" i="1"/>
  <c r="U19" i="1"/>
  <c r="U15" i="1"/>
  <c r="U11" i="1"/>
  <c r="U7" i="1"/>
  <c r="P13" i="1"/>
  <c r="U20" i="1"/>
  <c r="U12" i="1"/>
  <c r="U8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P5" i="1"/>
  <c r="O5" i="1"/>
  <c r="N5" i="1"/>
  <c r="M5" i="1"/>
  <c r="L5" i="1"/>
  <c r="J5" i="1"/>
  <c r="F5" i="1"/>
  <c r="E5" i="1"/>
  <c r="K5" i="1" l="1"/>
  <c r="Z5" i="1" l="1"/>
</calcChain>
</file>

<file path=xl/sharedStrings.xml><?xml version="1.0" encoding="utf-8"?>
<sst xmlns="http://schemas.openxmlformats.org/spreadsheetml/2006/main" count="64" uniqueCount="48">
  <si>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</si>
  <si>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</si>
  <si>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</si>
  <si>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</si>
  <si>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</si>
  <si>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</si>
  <si>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</si>
  <si>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</si>
  <si>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</si>
  <si>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</si>
  <si>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</si>
  <si>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</si>
  <si>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</si>
  <si>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</si>
  <si>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</si>
  <si>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</si>
  <si>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</si>
  <si>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</si>
  <si>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</si>
  <si>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</si>
  <si>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</si>
  <si>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</si>
  <si>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</si>
  <si>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</si>
  <si>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</si>
  <si>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</si>
  <si>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20,02,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</si>
  <si>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</si>
  <si>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</si>
  <si>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</si>
  <si>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</si>
  <si>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</si>
  <si>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</si>
  <si>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</si>
  <si>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</si>
  <si>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</si>
  <si>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</si>
  <si>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</si>
  <si>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</si>
  <si>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</si>
  <si>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</si>
  <si>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</si>
  <si>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</si>
  <si>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</si>
  <si>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(5 кг)  ОСТАНКИНО</t>
  </si>
  <si>
    <t>Сыч/Прод Коровино Тильзитер Оригин 50% ВЕС (5 кг брус) СЗМЖ  ОСТАНКИНО</t>
  </si>
  <si>
    <t>заказ</t>
  </si>
  <si>
    <t>13,03,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</si>
</sst>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Normal="100" workbookViewId="0">
      <selection activeCell="S8" sqref="S8"/>
    </sheetView>
  </sheetViews>
  <sheetFormatPr defaultRowHeight="15" x14ac:dyDescent="0.25"/>
  <cols>
    <col min="1" max="1" width="68.5703125" customWidth="1"/>
    <col min="2" max="2" width="3.85546875" customWidth="1"/>
    <col min="3" max="6" width="6.42578125" customWidth="1"/>
    <col min="7" max="7" width="5.140625" style="8" customWidth="1"/>
    <col min="8" max="8" width="1.140625" customWidth="1"/>
    <col min="9" max="9" width="8.7109375" bestFit="1" customWidth="1"/>
    <col min="10" max="11" width="6.42578125" customWidth="1"/>
    <col min="12" max="14" width="1.140625" customWidth="1"/>
    <col min="15" max="18" width="6.85546875" customWidth="1"/>
    <col min="19" max="19" width="22" customWidth="1"/>
    <col min="20" max="21" width="4.85546875" customWidth="1"/>
    <col min="22" max="24" width="6.85546875" customWidth="1"/>
    <col min="25" max="25" width="19.140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1293.9259999999999</v>
      </c>
      <c r="F5" s="4">
        <f>SUM(F6:F497)</f>
        <v>2395.2639999999997</v>
      </c>
      <c r="G5" s="6"/>
      <c r="H5" s="1"/>
      <c r="I5" s="1"/>
      <c r="J5" s="4">
        <f t="shared" ref="J5:R5" si="0">SUM(J6:J497)</f>
        <v>1303.5239999999999</v>
      </c>
      <c r="K5" s="4">
        <f t="shared" si="0"/>
        <v>-9.597999999999951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258.78519999999997</v>
      </c>
      <c r="P5" s="4">
        <f t="shared" si="0"/>
        <v>2108.0344000000005</v>
      </c>
      <c r="Q5" s="4">
        <f t="shared" si="0"/>
        <v>3214.5280000000002</v>
      </c>
      <c r="R5" s="4">
        <f t="shared" si="0"/>
        <v>2700</v>
      </c>
      <c r="S5" s="1"/>
      <c r="T5" s="1"/>
      <c r="U5" s="1"/>
      <c r="V5" s="4">
        <f>SUM(V6:V497)</f>
        <v>51.44100000000001</v>
      </c>
      <c r="W5" s="4">
        <f>SUM(W6:W497)</f>
        <v>158.38900000000001</v>
      </c>
      <c r="X5" s="4">
        <f>SUM(X6:X497)</f>
        <v>67.607399999999998</v>
      </c>
      <c r="Y5" s="1"/>
      <c r="Z5" s="4">
        <f>SUM(Z6:Z497)</f>
        <v>2983.6080000000002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64</v>
      </c>
      <c r="E6" s="1">
        <v>11</v>
      </c>
      <c r="F6" s="1">
        <v>53</v>
      </c>
      <c r="G6" s="6">
        <v>0.14000000000000001</v>
      </c>
      <c r="H6" s="1"/>
      <c r="I6" s="1">
        <v>9988421</v>
      </c>
      <c r="J6" s="1">
        <v>11</v>
      </c>
      <c r="K6" s="1">
        <f t="shared" ref="K6:K21" si="1">E6-J6</f>
        <v>0</v>
      </c>
      <c r="L6" s="1"/>
      <c r="M6" s="1"/>
      <c r="N6" s="1"/>
      <c r="O6" s="1">
        <f>E6/5</f>
        <v>2.2000000000000002</v>
      </c>
      <c r="P6" s="5"/>
      <c r="Q6" s="5">
        <f>P6</f>
        <v>0</v>
      </c>
      <c r="R6" s="5"/>
      <c r="S6" s="1"/>
      <c r="T6" s="1">
        <f>(F6+Q6)/O6</f>
        <v>24.09090909090909</v>
      </c>
      <c r="U6" s="1">
        <f>F6/O6</f>
        <v>24.09090909090909</v>
      </c>
      <c r="V6" s="1">
        <v>0</v>
      </c>
      <c r="W6" s="1">
        <v>0</v>
      </c>
      <c r="X6" s="1">
        <v>0</v>
      </c>
      <c r="Y6" s="1"/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/>
      <c r="D7" s="1">
        <v>64</v>
      </c>
      <c r="E7" s="1">
        <v>14</v>
      </c>
      <c r="F7" s="1">
        <v>50</v>
      </c>
      <c r="G7" s="6">
        <v>0.18</v>
      </c>
      <c r="H7" s="1"/>
      <c r="I7" s="1">
        <v>9988445</v>
      </c>
      <c r="J7" s="1">
        <v>14</v>
      </c>
      <c r="K7" s="1">
        <f t="shared" si="1"/>
        <v>0</v>
      </c>
      <c r="L7" s="1"/>
      <c r="M7" s="1"/>
      <c r="N7" s="1"/>
      <c r="O7" s="1">
        <f t="shared" ref="O7:O21" si="2">E7/5</f>
        <v>2.8</v>
      </c>
      <c r="P7" s="5"/>
      <c r="Q7" s="5">
        <f t="shared" ref="Q7:Q19" si="3">P7</f>
        <v>0</v>
      </c>
      <c r="R7" s="5"/>
      <c r="S7" s="1"/>
      <c r="T7" s="1">
        <f t="shared" ref="T7:T21" si="4">(F7+Q7)/O7</f>
        <v>17.857142857142858</v>
      </c>
      <c r="U7" s="1">
        <f t="shared" ref="U7:U21" si="5">F7/O7</f>
        <v>17.857142857142858</v>
      </c>
      <c r="V7" s="1">
        <v>0</v>
      </c>
      <c r="W7" s="1">
        <v>0</v>
      </c>
      <c r="X7" s="1">
        <v>0</v>
      </c>
      <c r="Y7" s="1"/>
      <c r="Z7" s="1">
        <f t="shared" ref="Z7:Z21" si="6">Q7*G7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>
        <v>92</v>
      </c>
      <c r="D8" s="1"/>
      <c r="E8" s="1">
        <v>2</v>
      </c>
      <c r="F8" s="1">
        <v>90</v>
      </c>
      <c r="G8" s="6">
        <v>0.1</v>
      </c>
      <c r="H8" s="1"/>
      <c r="I8" s="1">
        <v>5034864</v>
      </c>
      <c r="J8" s="1">
        <v>2</v>
      </c>
      <c r="K8" s="1">
        <f t="shared" si="1"/>
        <v>0</v>
      </c>
      <c r="L8" s="1"/>
      <c r="M8" s="1"/>
      <c r="N8" s="1"/>
      <c r="O8" s="1">
        <f t="shared" si="2"/>
        <v>0.4</v>
      </c>
      <c r="P8" s="5"/>
      <c r="Q8" s="5">
        <f t="shared" si="3"/>
        <v>0</v>
      </c>
      <c r="R8" s="5"/>
      <c r="S8" s="1"/>
      <c r="T8" s="1">
        <f t="shared" si="4"/>
        <v>225</v>
      </c>
      <c r="U8" s="1">
        <f t="shared" si="5"/>
        <v>225</v>
      </c>
      <c r="V8" s="1">
        <v>0.8</v>
      </c>
      <c r="W8" s="1">
        <v>0.6</v>
      </c>
      <c r="X8" s="1">
        <v>1.2</v>
      </c>
      <c r="Y8" s="1"/>
      <c r="Z8" s="1">
        <f t="shared" si="6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29</v>
      </c>
      <c r="C9" s="1"/>
      <c r="D9" s="1">
        <v>66</v>
      </c>
      <c r="E9" s="1">
        <v>17</v>
      </c>
      <c r="F9" s="1">
        <v>49</v>
      </c>
      <c r="G9" s="6">
        <v>0.18</v>
      </c>
      <c r="H9" s="1"/>
      <c r="I9" s="1">
        <v>5034819</v>
      </c>
      <c r="J9" s="1">
        <v>19</v>
      </c>
      <c r="K9" s="1">
        <f t="shared" si="1"/>
        <v>-2</v>
      </c>
      <c r="L9" s="1"/>
      <c r="M9" s="1"/>
      <c r="N9" s="1"/>
      <c r="O9" s="1">
        <f t="shared" si="2"/>
        <v>3.4</v>
      </c>
      <c r="P9" s="5">
        <v>10</v>
      </c>
      <c r="Q9" s="5">
        <f t="shared" si="3"/>
        <v>10</v>
      </c>
      <c r="R9" s="5"/>
      <c r="S9" s="1"/>
      <c r="T9" s="1">
        <f t="shared" si="4"/>
        <v>17.352941176470587</v>
      </c>
      <c r="U9" s="1">
        <f t="shared" si="5"/>
        <v>14.411764705882353</v>
      </c>
      <c r="V9" s="1">
        <v>3.6</v>
      </c>
      <c r="W9" s="1">
        <v>4</v>
      </c>
      <c r="X9" s="1">
        <v>1.2</v>
      </c>
      <c r="Y9" s="1"/>
      <c r="Z9" s="1">
        <f t="shared" si="6"/>
        <v>1.7999999999999998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33</v>
      </c>
      <c r="B10" s="1" t="s">
        <v>29</v>
      </c>
      <c r="C10" s="1"/>
      <c r="D10" s="1">
        <v>180</v>
      </c>
      <c r="E10" s="1">
        <v>74</v>
      </c>
      <c r="F10" s="1">
        <v>106</v>
      </c>
      <c r="G10" s="6">
        <v>0.2</v>
      </c>
      <c r="H10" s="1"/>
      <c r="I10" s="1">
        <v>3350111</v>
      </c>
      <c r="J10" s="1">
        <v>71</v>
      </c>
      <c r="K10" s="1">
        <f t="shared" si="1"/>
        <v>3</v>
      </c>
      <c r="L10" s="1"/>
      <c r="M10" s="1"/>
      <c r="N10" s="1"/>
      <c r="O10" s="1">
        <f t="shared" si="2"/>
        <v>14.8</v>
      </c>
      <c r="P10" s="5">
        <f t="shared" ref="P10:P20" si="7">15*O10-F10</f>
        <v>116</v>
      </c>
      <c r="Q10" s="5">
        <f t="shared" si="3"/>
        <v>116</v>
      </c>
      <c r="R10" s="5"/>
      <c r="S10" s="1"/>
      <c r="T10" s="1">
        <f t="shared" si="4"/>
        <v>15</v>
      </c>
      <c r="U10" s="1">
        <f t="shared" si="5"/>
        <v>7.1621621621621614</v>
      </c>
      <c r="V10" s="1">
        <v>0.8</v>
      </c>
      <c r="W10" s="1">
        <v>11.6</v>
      </c>
      <c r="X10" s="1">
        <v>9.8000000000000007</v>
      </c>
      <c r="Y10" s="1"/>
      <c r="Z10" s="1">
        <f t="shared" si="6"/>
        <v>23.200000000000003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34</v>
      </c>
      <c r="B11" s="1" t="s">
        <v>35</v>
      </c>
      <c r="C11" s="1">
        <v>582.351</v>
      </c>
      <c r="D11" s="1">
        <v>3.4000000000000002E-2</v>
      </c>
      <c r="E11" s="1">
        <v>17.23</v>
      </c>
      <c r="F11" s="1">
        <v>562.875</v>
      </c>
      <c r="G11" s="6">
        <v>1</v>
      </c>
      <c r="H11" s="1"/>
      <c r="I11" s="1">
        <v>2700005</v>
      </c>
      <c r="J11" s="1">
        <v>17.5</v>
      </c>
      <c r="K11" s="1">
        <f t="shared" si="1"/>
        <v>-0.26999999999999957</v>
      </c>
      <c r="L11" s="1"/>
      <c r="M11" s="1"/>
      <c r="N11" s="1"/>
      <c r="O11" s="1">
        <f t="shared" si="2"/>
        <v>3.4460000000000002</v>
      </c>
      <c r="P11" s="5"/>
      <c r="Q11" s="5">
        <f t="shared" si="3"/>
        <v>0</v>
      </c>
      <c r="R11" s="5"/>
      <c r="S11" s="1"/>
      <c r="T11" s="1">
        <f t="shared" si="4"/>
        <v>163.34155542658152</v>
      </c>
      <c r="U11" s="1">
        <f t="shared" si="5"/>
        <v>163.34155542658152</v>
      </c>
      <c r="V11" s="1">
        <v>4.024</v>
      </c>
      <c r="W11" s="1">
        <v>7.8004000000000007</v>
      </c>
      <c r="X11" s="1">
        <v>6.1139999999999999</v>
      </c>
      <c r="Y11" s="1"/>
      <c r="Z11" s="1">
        <f t="shared" si="6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29</v>
      </c>
      <c r="C12" s="1"/>
      <c r="D12" s="1">
        <v>240</v>
      </c>
      <c r="E12" s="1">
        <v>92</v>
      </c>
      <c r="F12" s="1">
        <v>148</v>
      </c>
      <c r="G12" s="6">
        <v>0.2</v>
      </c>
      <c r="H12" s="1"/>
      <c r="I12" s="1">
        <v>3350104</v>
      </c>
      <c r="J12" s="1">
        <v>88</v>
      </c>
      <c r="K12" s="1">
        <f t="shared" si="1"/>
        <v>4</v>
      </c>
      <c r="L12" s="1"/>
      <c r="M12" s="1"/>
      <c r="N12" s="1"/>
      <c r="O12" s="1">
        <f t="shared" si="2"/>
        <v>18.399999999999999</v>
      </c>
      <c r="P12" s="5">
        <f t="shared" si="7"/>
        <v>128</v>
      </c>
      <c r="Q12" s="5">
        <f t="shared" si="3"/>
        <v>128</v>
      </c>
      <c r="R12" s="5"/>
      <c r="S12" s="1"/>
      <c r="T12" s="1">
        <f t="shared" si="4"/>
        <v>15.000000000000002</v>
      </c>
      <c r="U12" s="1">
        <f t="shared" si="5"/>
        <v>8.0434782608695663</v>
      </c>
      <c r="V12" s="1">
        <v>6</v>
      </c>
      <c r="W12" s="1">
        <v>15.4</v>
      </c>
      <c r="X12" s="1">
        <v>13.2</v>
      </c>
      <c r="Y12" s="1"/>
      <c r="Z12" s="1">
        <f t="shared" si="6"/>
        <v>25.6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35</v>
      </c>
      <c r="C13" s="1"/>
      <c r="D13" s="1">
        <v>139.405</v>
      </c>
      <c r="E13" s="1">
        <v>70.16</v>
      </c>
      <c r="F13" s="1">
        <v>69.245000000000005</v>
      </c>
      <c r="G13" s="6">
        <v>1</v>
      </c>
      <c r="H13" s="1"/>
      <c r="I13" s="1">
        <v>2700002</v>
      </c>
      <c r="J13" s="1">
        <v>70</v>
      </c>
      <c r="K13" s="1">
        <f t="shared" si="1"/>
        <v>0.15999999999999659</v>
      </c>
      <c r="L13" s="1"/>
      <c r="M13" s="1"/>
      <c r="N13" s="1"/>
      <c r="O13" s="1">
        <f t="shared" si="2"/>
        <v>14.032</v>
      </c>
      <c r="P13" s="5">
        <f t="shared" si="7"/>
        <v>141.23499999999999</v>
      </c>
      <c r="Q13" s="5">
        <f t="shared" si="3"/>
        <v>141.23499999999999</v>
      </c>
      <c r="R13" s="5"/>
      <c r="S13" s="1"/>
      <c r="T13" s="1">
        <f t="shared" si="4"/>
        <v>15</v>
      </c>
      <c r="U13" s="1">
        <f t="shared" si="5"/>
        <v>4.9347919042189288</v>
      </c>
      <c r="V13" s="1">
        <v>5.8330000000000002</v>
      </c>
      <c r="W13" s="1">
        <v>8.2579999999999991</v>
      </c>
      <c r="X13" s="1">
        <v>8.2579999999999991</v>
      </c>
      <c r="Y13" s="1"/>
      <c r="Z13" s="1">
        <f t="shared" si="6"/>
        <v>141.23499999999999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35</v>
      </c>
      <c r="C14" s="1">
        <v>38.795000000000002</v>
      </c>
      <c r="D14" s="1">
        <v>127.75</v>
      </c>
      <c r="E14" s="1">
        <v>54.89</v>
      </c>
      <c r="F14" s="1">
        <v>87.376999999999995</v>
      </c>
      <c r="G14" s="6">
        <v>1</v>
      </c>
      <c r="H14" s="1"/>
      <c r="I14" s="1">
        <v>2700004</v>
      </c>
      <c r="J14" s="1">
        <v>53</v>
      </c>
      <c r="K14" s="1">
        <f t="shared" si="1"/>
        <v>1.8900000000000006</v>
      </c>
      <c r="L14" s="1"/>
      <c r="M14" s="1"/>
      <c r="N14" s="1"/>
      <c r="O14" s="1">
        <f t="shared" si="2"/>
        <v>10.978</v>
      </c>
      <c r="P14" s="5">
        <f t="shared" si="7"/>
        <v>77.292999999999992</v>
      </c>
      <c r="Q14" s="5">
        <f t="shared" si="3"/>
        <v>77.292999999999992</v>
      </c>
      <c r="R14" s="5"/>
      <c r="S14" s="1"/>
      <c r="T14" s="1">
        <f t="shared" si="4"/>
        <v>15</v>
      </c>
      <c r="U14" s="1">
        <f t="shared" si="5"/>
        <v>7.9592822007651662</v>
      </c>
      <c r="V14" s="1">
        <v>11.673</v>
      </c>
      <c r="W14" s="1">
        <v>15.683</v>
      </c>
      <c r="X14" s="1">
        <v>6.6072000000000006</v>
      </c>
      <c r="Y14" s="1"/>
      <c r="Z14" s="1">
        <f t="shared" si="6"/>
        <v>77.292999999999992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35</v>
      </c>
      <c r="C15" s="1"/>
      <c r="D15" s="1">
        <v>71.221000000000004</v>
      </c>
      <c r="E15" s="1">
        <v>19.068000000000001</v>
      </c>
      <c r="F15" s="1">
        <v>52.152999999999999</v>
      </c>
      <c r="G15" s="6">
        <v>1</v>
      </c>
      <c r="H15" s="1"/>
      <c r="I15" s="1">
        <v>6159901</v>
      </c>
      <c r="J15" s="1">
        <v>21</v>
      </c>
      <c r="K15" s="1">
        <f t="shared" si="1"/>
        <v>-1.9319999999999986</v>
      </c>
      <c r="L15" s="1"/>
      <c r="M15" s="1"/>
      <c r="N15" s="1"/>
      <c r="O15" s="1">
        <f t="shared" si="2"/>
        <v>3.8136000000000001</v>
      </c>
      <c r="P15" s="5">
        <v>10</v>
      </c>
      <c r="Q15" s="5">
        <f t="shared" si="3"/>
        <v>10</v>
      </c>
      <c r="R15" s="5"/>
      <c r="S15" s="1"/>
      <c r="T15" s="1">
        <f t="shared" si="4"/>
        <v>16.297723935389133</v>
      </c>
      <c r="U15" s="1">
        <f t="shared" si="5"/>
        <v>13.675529683238933</v>
      </c>
      <c r="V15" s="1">
        <v>0</v>
      </c>
      <c r="W15" s="1">
        <v>3.9891999999999999</v>
      </c>
      <c r="X15" s="1">
        <v>3.9891999999999999</v>
      </c>
      <c r="Y15" s="1"/>
      <c r="Z15" s="1">
        <f t="shared" si="6"/>
        <v>10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35</v>
      </c>
      <c r="C16" s="1">
        <v>343.73500000000001</v>
      </c>
      <c r="D16" s="1"/>
      <c r="E16" s="1">
        <v>13.36</v>
      </c>
      <c r="F16" s="1">
        <v>330.15499999999997</v>
      </c>
      <c r="G16" s="6">
        <v>1</v>
      </c>
      <c r="H16" s="1"/>
      <c r="I16" s="1">
        <v>2700001</v>
      </c>
      <c r="J16" s="1">
        <v>12.5</v>
      </c>
      <c r="K16" s="1">
        <f t="shared" si="1"/>
        <v>0.85999999999999943</v>
      </c>
      <c r="L16" s="1"/>
      <c r="M16" s="1"/>
      <c r="N16" s="1"/>
      <c r="O16" s="1">
        <f t="shared" si="2"/>
        <v>2.6719999999999997</v>
      </c>
      <c r="P16" s="5"/>
      <c r="Q16" s="5">
        <f t="shared" si="3"/>
        <v>0</v>
      </c>
      <c r="R16" s="5"/>
      <c r="S16" s="1"/>
      <c r="T16" s="1">
        <f t="shared" si="4"/>
        <v>123.56100299401199</v>
      </c>
      <c r="U16" s="1">
        <f t="shared" si="5"/>
        <v>123.56100299401199</v>
      </c>
      <c r="V16" s="1">
        <v>3.6480000000000001</v>
      </c>
      <c r="W16" s="1">
        <v>2.7429999999999999</v>
      </c>
      <c r="X16" s="1">
        <v>1.526</v>
      </c>
      <c r="Y16" s="1"/>
      <c r="Z16" s="1">
        <f t="shared" si="6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35</v>
      </c>
      <c r="C17" s="1">
        <v>191.79400000000001</v>
      </c>
      <c r="D17" s="1">
        <v>1.502</v>
      </c>
      <c r="E17" s="1">
        <v>6.9960000000000004</v>
      </c>
      <c r="F17" s="1">
        <v>183.11699999999999</v>
      </c>
      <c r="G17" s="6">
        <v>1</v>
      </c>
      <c r="H17" s="1"/>
      <c r="I17" s="1">
        <v>6159949</v>
      </c>
      <c r="J17" s="1">
        <v>7</v>
      </c>
      <c r="K17" s="1">
        <f t="shared" si="1"/>
        <v>-3.9999999999995595E-3</v>
      </c>
      <c r="L17" s="1"/>
      <c r="M17" s="1"/>
      <c r="N17" s="1"/>
      <c r="O17" s="1">
        <f t="shared" si="2"/>
        <v>1.3992</v>
      </c>
      <c r="P17" s="5"/>
      <c r="Q17" s="5">
        <f t="shared" si="3"/>
        <v>0</v>
      </c>
      <c r="R17" s="5"/>
      <c r="S17" s="1"/>
      <c r="T17" s="1">
        <f t="shared" si="4"/>
        <v>130.87264150943395</v>
      </c>
      <c r="U17" s="1">
        <f t="shared" si="5"/>
        <v>130.87264150943395</v>
      </c>
      <c r="V17" s="1">
        <v>2.863</v>
      </c>
      <c r="W17" s="1">
        <v>0.74059999999999993</v>
      </c>
      <c r="X17" s="1">
        <v>0</v>
      </c>
      <c r="Y17" s="1"/>
      <c r="Z17" s="1">
        <f t="shared" si="6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29</v>
      </c>
      <c r="C18" s="1"/>
      <c r="D18" s="1">
        <v>200</v>
      </c>
      <c r="E18" s="1">
        <v>23</v>
      </c>
      <c r="F18" s="1">
        <v>177</v>
      </c>
      <c r="G18" s="6">
        <v>0.19</v>
      </c>
      <c r="H18" s="1"/>
      <c r="I18" s="1">
        <v>9877076</v>
      </c>
      <c r="J18" s="1">
        <v>23</v>
      </c>
      <c r="K18" s="1">
        <f t="shared" si="1"/>
        <v>0</v>
      </c>
      <c r="L18" s="1"/>
      <c r="M18" s="1"/>
      <c r="N18" s="1"/>
      <c r="O18" s="1">
        <f t="shared" si="2"/>
        <v>4.5999999999999996</v>
      </c>
      <c r="P18" s="5"/>
      <c r="Q18" s="5">
        <f t="shared" si="3"/>
        <v>0</v>
      </c>
      <c r="R18" s="5"/>
      <c r="S18" s="1"/>
      <c r="T18" s="1">
        <f t="shared" si="4"/>
        <v>38.478260869565219</v>
      </c>
      <c r="U18" s="1">
        <f t="shared" si="5"/>
        <v>38.478260869565219</v>
      </c>
      <c r="V18" s="1">
        <v>5.2</v>
      </c>
      <c r="W18" s="1">
        <v>16.8</v>
      </c>
      <c r="X18" s="1">
        <v>7.6</v>
      </c>
      <c r="Y18" s="1"/>
      <c r="Z18" s="1">
        <f t="shared" si="6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29</v>
      </c>
      <c r="C19" s="1"/>
      <c r="D19" s="1">
        <v>112</v>
      </c>
      <c r="E19" s="1">
        <v>36</v>
      </c>
      <c r="F19" s="1">
        <v>76</v>
      </c>
      <c r="G19" s="6">
        <v>0.14000000000000001</v>
      </c>
      <c r="H19" s="1"/>
      <c r="I19" s="1">
        <v>9988391</v>
      </c>
      <c r="J19" s="1">
        <v>35</v>
      </c>
      <c r="K19" s="1">
        <f t="shared" si="1"/>
        <v>1</v>
      </c>
      <c r="L19" s="1"/>
      <c r="M19" s="1"/>
      <c r="N19" s="1"/>
      <c r="O19" s="1">
        <f t="shared" si="2"/>
        <v>7.2</v>
      </c>
      <c r="P19" s="5">
        <f t="shared" si="7"/>
        <v>32</v>
      </c>
      <c r="Q19" s="5">
        <f t="shared" si="3"/>
        <v>32</v>
      </c>
      <c r="R19" s="5"/>
      <c r="S19" s="1"/>
      <c r="T19" s="1">
        <f t="shared" si="4"/>
        <v>15</v>
      </c>
      <c r="U19" s="1">
        <f t="shared" si="5"/>
        <v>10.555555555555555</v>
      </c>
      <c r="V19" s="1">
        <v>7</v>
      </c>
      <c r="W19" s="1">
        <v>8.1999999999999993</v>
      </c>
      <c r="X19" s="1">
        <v>8.1999999999999993</v>
      </c>
      <c r="Y19" s="1"/>
      <c r="Z19" s="1">
        <f t="shared" si="6"/>
        <v>4.4800000000000004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35</v>
      </c>
      <c r="C20" s="1"/>
      <c r="D20" s="1">
        <v>500.697</v>
      </c>
      <c r="E20" s="1">
        <v>124.7</v>
      </c>
      <c r="F20" s="1">
        <v>361.34199999999998</v>
      </c>
      <c r="G20" s="6">
        <v>1</v>
      </c>
      <c r="H20" s="1"/>
      <c r="I20" s="1">
        <v>783811</v>
      </c>
      <c r="J20" s="1">
        <v>130</v>
      </c>
      <c r="K20" s="1">
        <f t="shared" si="1"/>
        <v>-5.2999999999999972</v>
      </c>
      <c r="L20" s="1"/>
      <c r="M20" s="1"/>
      <c r="N20" s="1"/>
      <c r="O20" s="1">
        <f t="shared" si="2"/>
        <v>24.94</v>
      </c>
      <c r="P20" s="5">
        <f t="shared" si="7"/>
        <v>12.758000000000038</v>
      </c>
      <c r="Q20" s="5">
        <v>200</v>
      </c>
      <c r="R20" s="10">
        <v>200</v>
      </c>
      <c r="S20" s="11"/>
      <c r="T20" s="1">
        <f t="shared" si="4"/>
        <v>22.507698476343222</v>
      </c>
      <c r="U20" s="1">
        <f t="shared" si="5"/>
        <v>14.488452285485163</v>
      </c>
      <c r="V20" s="1">
        <v>0</v>
      </c>
      <c r="W20" s="1">
        <v>-2.4E-2</v>
      </c>
      <c r="X20" s="1">
        <v>-8.6999999999999994E-2</v>
      </c>
      <c r="Y20" s="1"/>
      <c r="Z20" s="1">
        <f t="shared" si="6"/>
        <v>200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35</v>
      </c>
      <c r="C21" s="1"/>
      <c r="D21" s="1">
        <v>718.52200000000005</v>
      </c>
      <c r="E21" s="1">
        <v>718.52200000000005</v>
      </c>
      <c r="F21" s="1"/>
      <c r="G21" s="6">
        <v>1</v>
      </c>
      <c r="H21" s="1"/>
      <c r="I21" s="1">
        <v>783828</v>
      </c>
      <c r="J21" s="1">
        <v>729.524</v>
      </c>
      <c r="K21" s="1">
        <f t="shared" si="1"/>
        <v>-11.001999999999953</v>
      </c>
      <c r="L21" s="1"/>
      <c r="M21" s="1"/>
      <c r="N21" s="1"/>
      <c r="O21" s="1">
        <f t="shared" si="2"/>
        <v>143.70440000000002</v>
      </c>
      <c r="P21" s="5">
        <f>11*O21-F21</f>
        <v>1580.7484000000002</v>
      </c>
      <c r="Q21" s="5">
        <v>2500</v>
      </c>
      <c r="R21" s="10">
        <v>2500</v>
      </c>
      <c r="S21" s="11"/>
      <c r="T21" s="1">
        <f t="shared" si="4"/>
        <v>17.396822922610578</v>
      </c>
      <c r="U21" s="1">
        <f t="shared" si="5"/>
        <v>0</v>
      </c>
      <c r="V21" s="1">
        <v>0</v>
      </c>
      <c r="W21" s="1">
        <v>62.598799999999997</v>
      </c>
      <c r="X21" s="1">
        <v>0</v>
      </c>
      <c r="Y21" s="1"/>
      <c r="Z21" s="1">
        <f t="shared" si="6"/>
        <v>2500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Z21" xr:uid="{BD4A15CD-A78D-4394-B381-4C230638F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2024-03-12T13:48:06Z</dcterms:created>
  <dcterms:modified xsi:type="dcterms:W3CDTF">2024-03-13T10:20:29Z</dcterms:modified>
</cp:coreProperties>
</file>