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4 Ост СЫР филиалы\"/>
    </mc:Choice>
  </mc:AlternateContent>
  <xr:revisionPtr revIDLastSave="0" documentId="13_ncr:1_{194A2B84-DDBF-4A8A-9906-DF77405C69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Sheet!$A$3:$X$28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8" i="1" l="1"/>
  <c r="P15" i="1"/>
  <c r="P13" i="1"/>
  <c r="P11" i="1"/>
  <c r="O7" i="1" l="1"/>
  <c r="P7" i="1" s="1"/>
  <c r="O8" i="1"/>
  <c r="T8" i="1" s="1"/>
  <c r="O9" i="1"/>
  <c r="T9" i="1" s="1"/>
  <c r="O10" i="1"/>
  <c r="S10" i="1" s="1"/>
  <c r="O11" i="1"/>
  <c r="O12" i="1"/>
  <c r="S12" i="1" s="1"/>
  <c r="O13" i="1"/>
  <c r="T13" i="1" s="1"/>
  <c r="O14" i="1"/>
  <c r="P14" i="1" s="1"/>
  <c r="S14" i="1" s="1"/>
  <c r="O15" i="1"/>
  <c r="T15" i="1" s="1"/>
  <c r="O16" i="1"/>
  <c r="T16" i="1" s="1"/>
  <c r="O17" i="1"/>
  <c r="P17" i="1" s="1"/>
  <c r="O18" i="1"/>
  <c r="S18" i="1" s="1"/>
  <c r="O19" i="1"/>
  <c r="P19" i="1" s="1"/>
  <c r="O20" i="1"/>
  <c r="T20" i="1" s="1"/>
  <c r="O21" i="1"/>
  <c r="P21" i="1" s="1"/>
  <c r="O22" i="1"/>
  <c r="P22" i="1" s="1"/>
  <c r="S22" i="1" s="1"/>
  <c r="O23" i="1"/>
  <c r="P23" i="1" s="1"/>
  <c r="O24" i="1"/>
  <c r="T24" i="1" s="1"/>
  <c r="O25" i="1"/>
  <c r="P25" i="1" s="1"/>
  <c r="O26" i="1"/>
  <c r="P26" i="1" s="1"/>
  <c r="S26" i="1" s="1"/>
  <c r="O27" i="1"/>
  <c r="P27" i="1" s="1"/>
  <c r="O28" i="1"/>
  <c r="P28" i="1" s="1"/>
  <c r="O6" i="1"/>
  <c r="T6" i="1" s="1"/>
  <c r="X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V5" i="1"/>
  <c r="U5" i="1"/>
  <c r="Q5" i="1"/>
  <c r="N5" i="1"/>
  <c r="M5" i="1"/>
  <c r="L5" i="1"/>
  <c r="J5" i="1"/>
  <c r="F5" i="1"/>
  <c r="E5" i="1"/>
  <c r="S11" i="1" l="1"/>
  <c r="X11" i="1"/>
  <c r="T27" i="1"/>
  <c r="T19" i="1"/>
  <c r="S9" i="1"/>
  <c r="P6" i="1"/>
  <c r="S15" i="1"/>
  <c r="T23" i="1"/>
  <c r="T11" i="1"/>
  <c r="T7" i="1"/>
  <c r="S28" i="1"/>
  <c r="X28" i="1"/>
  <c r="S27" i="1"/>
  <c r="X27" i="1"/>
  <c r="S25" i="1"/>
  <c r="X25" i="1"/>
  <c r="S23" i="1"/>
  <c r="X23" i="1"/>
  <c r="S21" i="1"/>
  <c r="X21" i="1"/>
  <c r="S19" i="1"/>
  <c r="X19" i="1"/>
  <c r="S17" i="1"/>
  <c r="X17" i="1"/>
  <c r="X15" i="1"/>
  <c r="S7" i="1"/>
  <c r="X7" i="1"/>
  <c r="T28" i="1"/>
  <c r="T26" i="1"/>
  <c r="T22" i="1"/>
  <c r="T18" i="1"/>
  <c r="T14" i="1"/>
  <c r="T10" i="1"/>
  <c r="P24" i="1"/>
  <c r="S24" i="1" s="1"/>
  <c r="P20" i="1"/>
  <c r="S20" i="1" s="1"/>
  <c r="S16" i="1"/>
  <c r="P8" i="1"/>
  <c r="S8" i="1" s="1"/>
  <c r="T25" i="1"/>
  <c r="T21" i="1"/>
  <c r="T17" i="1"/>
  <c r="T12" i="1"/>
  <c r="P5" i="1"/>
  <c r="X26" i="1"/>
  <c r="X24" i="1"/>
  <c r="X22" i="1"/>
  <c r="X20" i="1"/>
  <c r="X18" i="1"/>
  <c r="X16" i="1"/>
  <c r="X14" i="1"/>
  <c r="X12" i="1"/>
  <c r="X10" i="1"/>
  <c r="X8" i="1"/>
  <c r="O5" i="1"/>
  <c r="K5" i="1"/>
  <c r="X13" i="1" l="1"/>
  <c r="S13" i="1"/>
  <c r="X6" i="1"/>
  <c r="S6" i="1"/>
  <c r="X5" i="1" l="1"/>
</calcChain>
</file>

<file path=xl/sharedStrings.xml><?xml version="1.0" encoding="utf-8"?>
<sst xmlns="http://schemas.openxmlformats.org/spreadsheetml/2006/main" count="74" uniqueCount="52">
  <si>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</si>
  <si>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</si>
  <si>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</si>
  <si>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</si>
  <si>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</si>
  <si>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</si>
  <si>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</si>
  <si>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</si>
  <si>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</si>
  <si>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</si>
  <si>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</si>
  <si>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</si>
  <si>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</si>
  <si>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</si>
  <si>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</si>
  <si>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</si>
  <si>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</si>
  <si>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</si>
  <si>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</si>
  <si>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</si>
  <si>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</si>
  <si>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</si>
  <si>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</si>
  <si>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</si>
  <si>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12,03,</t>
  </si>
  <si>
    <t>26,02,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</si>
  <si>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</si>
  <si>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</si>
  <si>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</si>
  <si>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</si>
  <si>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колотый 100 гр  ОСТАНКИНО</t>
  </si>
  <si>
    <t>Сыр Боккончини копченый 40% 100 гр.  ОСТАНКИНО</t>
  </si>
  <si>
    <t>Сыр Папа Может Гауда  45% 200гр     Останкино</t>
  </si>
  <si>
    <t>Сыр Папа Может Гауда  45% вес     Останкино</t>
  </si>
  <si>
    <t>кг</t>
  </si>
  <si>
    <t>Сыр Папа Может Голландский  45% 200гр     Останкино</t>
  </si>
  <si>
    <t>Сыр Папа Может Голландский  45% вес      Останкино</t>
  </si>
  <si>
    <t>Сыр Папа Может Министерский 45%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</si>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</sst>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selection activeCell="R15" sqref="R15"/>
    </sheetView>
  </sheetViews>
  <sheetFormatPr defaultRowHeight="15" x14ac:dyDescent="0.25"/>
  <cols>
    <col min="1" max="1" width="60" customWidth="1"/>
    <col min="2" max="2" width="4.28515625" customWidth="1"/>
    <col min="3" max="6" width="7" customWidth="1"/>
    <col min="7" max="7" width="4.42578125" style="8" customWidth="1"/>
    <col min="8" max="8" width="0.7109375" customWidth="1"/>
    <col min="9" max="9" width="9.7109375" bestFit="1" customWidth="1"/>
    <col min="10" max="11" width="6.85546875" customWidth="1"/>
    <col min="12" max="14" width="0.85546875" customWidth="1"/>
    <col min="15" max="17" width="6.5703125" customWidth="1"/>
    <col min="18" max="18" width="22.28515625" customWidth="1"/>
    <col min="19" max="20" width="5.140625" customWidth="1"/>
    <col min="21" max="22" width="8" customWidth="1"/>
    <col min="23" max="23" width="22.42578125" customWidth="1"/>
    <col min="2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21</v>
      </c>
      <c r="X3" s="2" t="s">
        <v>22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5799.094000000001</v>
      </c>
      <c r="F5" s="4">
        <f>SUM(F6:F499)</f>
        <v>10511.819000000001</v>
      </c>
      <c r="G5" s="6"/>
      <c r="H5" s="1"/>
      <c r="I5" s="1"/>
      <c r="J5" s="4">
        <f t="shared" ref="J5:Q5" si="0">SUM(J6:J499)</f>
        <v>5876.942</v>
      </c>
      <c r="K5" s="4">
        <f t="shared" si="0"/>
        <v>-77.847999999999985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1159.8187999999998</v>
      </c>
      <c r="P5" s="4">
        <f t="shared" si="0"/>
        <v>7950.5537999999997</v>
      </c>
      <c r="Q5" s="4">
        <f t="shared" si="0"/>
        <v>0</v>
      </c>
      <c r="R5" s="1"/>
      <c r="S5" s="1"/>
      <c r="T5" s="1"/>
      <c r="U5" s="4">
        <f>SUM(U6:U499)</f>
        <v>1444.9004000000002</v>
      </c>
      <c r="V5" s="4">
        <f>SUM(V6:V499)</f>
        <v>1241.6838</v>
      </c>
      <c r="W5" s="1"/>
      <c r="X5" s="4">
        <f>SUM(X6:X499)</f>
        <v>4204.0678000000007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27</v>
      </c>
      <c r="B6" s="1" t="s">
        <v>28</v>
      </c>
      <c r="C6" s="1"/>
      <c r="D6" s="1">
        <v>32</v>
      </c>
      <c r="E6" s="1">
        <v>32</v>
      </c>
      <c r="F6" s="1"/>
      <c r="G6" s="6">
        <v>0.14000000000000001</v>
      </c>
      <c r="H6" s="1"/>
      <c r="I6" s="1">
        <v>9988421</v>
      </c>
      <c r="J6" s="1">
        <v>55</v>
      </c>
      <c r="K6" s="1">
        <f t="shared" ref="K6:K28" si="1">E6-J6</f>
        <v>-23</v>
      </c>
      <c r="L6" s="1"/>
      <c r="M6" s="1"/>
      <c r="N6" s="1"/>
      <c r="O6" s="1">
        <f>E6/5</f>
        <v>6.4</v>
      </c>
      <c r="P6" s="5">
        <f>11*O6-F6</f>
        <v>70.400000000000006</v>
      </c>
      <c r="Q6" s="5"/>
      <c r="R6" s="1"/>
      <c r="S6" s="1">
        <f>(F6+P6)/O6</f>
        <v>11</v>
      </c>
      <c r="T6" s="1">
        <f>F6/O6</f>
        <v>0</v>
      </c>
      <c r="U6" s="1">
        <v>0</v>
      </c>
      <c r="V6" s="1">
        <v>0</v>
      </c>
      <c r="W6" s="1"/>
      <c r="X6" s="1">
        <f>P6*G6</f>
        <v>9.8560000000000016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29</v>
      </c>
      <c r="B7" s="1" t="s">
        <v>28</v>
      </c>
      <c r="C7" s="1"/>
      <c r="D7" s="1">
        <v>68</v>
      </c>
      <c r="E7" s="1">
        <v>68</v>
      </c>
      <c r="F7" s="1"/>
      <c r="G7" s="6">
        <v>0.18</v>
      </c>
      <c r="H7" s="1"/>
      <c r="I7" s="1">
        <v>9988445</v>
      </c>
      <c r="J7" s="1">
        <v>94</v>
      </c>
      <c r="K7" s="1">
        <f t="shared" si="1"/>
        <v>-26</v>
      </c>
      <c r="L7" s="1"/>
      <c r="M7" s="1"/>
      <c r="N7" s="1"/>
      <c r="O7" s="1">
        <f t="shared" ref="O7:O28" si="2">E7/5</f>
        <v>13.6</v>
      </c>
      <c r="P7" s="5">
        <f>11*O7-F7</f>
        <v>149.6</v>
      </c>
      <c r="Q7" s="5"/>
      <c r="R7" s="1"/>
      <c r="S7" s="1">
        <f t="shared" ref="S7:S28" si="3">(F7+P7)/O7</f>
        <v>11</v>
      </c>
      <c r="T7" s="1">
        <f t="shared" ref="T7:T28" si="4">F7/O7</f>
        <v>0</v>
      </c>
      <c r="U7" s="1">
        <v>0</v>
      </c>
      <c r="V7" s="1">
        <v>0</v>
      </c>
      <c r="W7" s="1"/>
      <c r="X7" s="1">
        <f t="shared" ref="X7:X28" si="5">P7*G7</f>
        <v>26.927999999999997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30</v>
      </c>
      <c r="B8" s="1" t="s">
        <v>28</v>
      </c>
      <c r="C8" s="1"/>
      <c r="D8" s="1">
        <v>120</v>
      </c>
      <c r="E8" s="1">
        <v>58</v>
      </c>
      <c r="F8" s="1">
        <v>62</v>
      </c>
      <c r="G8" s="6">
        <v>0.1</v>
      </c>
      <c r="H8" s="1"/>
      <c r="I8" s="1">
        <v>5034864</v>
      </c>
      <c r="J8" s="1">
        <v>57</v>
      </c>
      <c r="K8" s="1">
        <f t="shared" si="1"/>
        <v>1</v>
      </c>
      <c r="L8" s="1"/>
      <c r="M8" s="1"/>
      <c r="N8" s="1"/>
      <c r="O8" s="1">
        <f t="shared" si="2"/>
        <v>11.6</v>
      </c>
      <c r="P8" s="5">
        <f t="shared" ref="P8:P28" si="6">15*O8-F8</f>
        <v>112</v>
      </c>
      <c r="Q8" s="5"/>
      <c r="R8" s="1"/>
      <c r="S8" s="1">
        <f t="shared" si="3"/>
        <v>15</v>
      </c>
      <c r="T8" s="1">
        <f t="shared" si="4"/>
        <v>5.3448275862068968</v>
      </c>
      <c r="U8" s="1">
        <v>10</v>
      </c>
      <c r="V8" s="1">
        <v>3.4</v>
      </c>
      <c r="W8" s="1"/>
      <c r="X8" s="1">
        <f t="shared" si="5"/>
        <v>11.200000000000001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31</v>
      </c>
      <c r="B9" s="1" t="s">
        <v>28</v>
      </c>
      <c r="C9" s="1">
        <v>111</v>
      </c>
      <c r="D9" s="1">
        <v>544</v>
      </c>
      <c r="E9" s="1">
        <v>144</v>
      </c>
      <c r="F9" s="1">
        <v>463</v>
      </c>
      <c r="G9" s="6">
        <v>0.1</v>
      </c>
      <c r="H9" s="1"/>
      <c r="I9" s="1">
        <v>8444163</v>
      </c>
      <c r="J9" s="1">
        <v>134</v>
      </c>
      <c r="K9" s="1">
        <f t="shared" si="1"/>
        <v>10</v>
      </c>
      <c r="L9" s="1"/>
      <c r="M9" s="1"/>
      <c r="N9" s="1"/>
      <c r="O9" s="1">
        <f t="shared" si="2"/>
        <v>28.8</v>
      </c>
      <c r="P9" s="5"/>
      <c r="Q9" s="5"/>
      <c r="R9" s="1"/>
      <c r="S9" s="1">
        <f t="shared" si="3"/>
        <v>16.076388888888889</v>
      </c>
      <c r="T9" s="1">
        <f t="shared" si="4"/>
        <v>16.076388888888889</v>
      </c>
      <c r="U9" s="1">
        <v>52.4</v>
      </c>
      <c r="V9" s="1">
        <v>40</v>
      </c>
      <c r="W9" s="1"/>
      <c r="X9" s="1">
        <f t="shared" si="5"/>
        <v>0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32</v>
      </c>
      <c r="B10" s="1" t="s">
        <v>28</v>
      </c>
      <c r="C10" s="1">
        <v>129</v>
      </c>
      <c r="D10" s="1">
        <v>1956</v>
      </c>
      <c r="E10" s="1">
        <v>340</v>
      </c>
      <c r="F10" s="1">
        <v>1617</v>
      </c>
      <c r="G10" s="6">
        <v>0.2</v>
      </c>
      <c r="H10" s="1"/>
      <c r="I10" s="1">
        <v>3350111</v>
      </c>
      <c r="J10" s="1">
        <v>428</v>
      </c>
      <c r="K10" s="1">
        <f t="shared" si="1"/>
        <v>-88</v>
      </c>
      <c r="L10" s="1"/>
      <c r="M10" s="1"/>
      <c r="N10" s="1"/>
      <c r="O10" s="1">
        <f t="shared" si="2"/>
        <v>68</v>
      </c>
      <c r="P10" s="5"/>
      <c r="Q10" s="5"/>
      <c r="R10" s="1"/>
      <c r="S10" s="1">
        <f t="shared" si="3"/>
        <v>23.779411764705884</v>
      </c>
      <c r="T10" s="1">
        <f t="shared" si="4"/>
        <v>23.779411764705884</v>
      </c>
      <c r="U10" s="1">
        <v>170.2</v>
      </c>
      <c r="V10" s="1">
        <v>163.80000000000001</v>
      </c>
      <c r="W10" s="1"/>
      <c r="X10" s="1">
        <f t="shared" si="5"/>
        <v>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33</v>
      </c>
      <c r="B11" s="1" t="s">
        <v>34</v>
      </c>
      <c r="C11" s="1">
        <v>401.55399999999997</v>
      </c>
      <c r="D11" s="1">
        <v>208.465</v>
      </c>
      <c r="E11" s="1">
        <v>402.24200000000002</v>
      </c>
      <c r="F11" s="1">
        <v>48.947000000000003</v>
      </c>
      <c r="G11" s="6">
        <v>1</v>
      </c>
      <c r="H11" s="1"/>
      <c r="I11" s="1">
        <v>2700005</v>
      </c>
      <c r="J11" s="1">
        <v>391.5</v>
      </c>
      <c r="K11" s="1">
        <f t="shared" si="1"/>
        <v>10.742000000000019</v>
      </c>
      <c r="L11" s="1"/>
      <c r="M11" s="1"/>
      <c r="N11" s="1"/>
      <c r="O11" s="1">
        <f t="shared" si="2"/>
        <v>80.448400000000007</v>
      </c>
      <c r="P11" s="5">
        <f>12*O11-F11</f>
        <v>916.43380000000013</v>
      </c>
      <c r="Q11" s="5"/>
      <c r="R11" s="1"/>
      <c r="S11" s="1">
        <f t="shared" si="3"/>
        <v>12</v>
      </c>
      <c r="T11" s="1">
        <f t="shared" si="4"/>
        <v>0.60842726517867352</v>
      </c>
      <c r="U11" s="1">
        <v>69.344200000000001</v>
      </c>
      <c r="V11" s="1">
        <v>65.928399999999996</v>
      </c>
      <c r="W11" s="1"/>
      <c r="X11" s="1">
        <f t="shared" si="5"/>
        <v>916.43380000000013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35</v>
      </c>
      <c r="B12" s="1" t="s">
        <v>28</v>
      </c>
      <c r="C12" s="1">
        <v>2</v>
      </c>
      <c r="D12" s="1">
        <v>2460</v>
      </c>
      <c r="E12" s="1">
        <v>408</v>
      </c>
      <c r="F12" s="1">
        <v>2052</v>
      </c>
      <c r="G12" s="6">
        <v>0.2</v>
      </c>
      <c r="H12" s="1"/>
      <c r="I12" s="1">
        <v>3350104</v>
      </c>
      <c r="J12" s="1">
        <v>430</v>
      </c>
      <c r="K12" s="1">
        <f t="shared" si="1"/>
        <v>-22</v>
      </c>
      <c r="L12" s="1"/>
      <c r="M12" s="1"/>
      <c r="N12" s="1"/>
      <c r="O12" s="1">
        <f t="shared" si="2"/>
        <v>81.599999999999994</v>
      </c>
      <c r="P12" s="5"/>
      <c r="Q12" s="5"/>
      <c r="R12" s="1"/>
      <c r="S12" s="1">
        <f t="shared" si="3"/>
        <v>25.147058823529413</v>
      </c>
      <c r="T12" s="1">
        <f t="shared" si="4"/>
        <v>25.147058823529413</v>
      </c>
      <c r="U12" s="1">
        <v>203</v>
      </c>
      <c r="V12" s="1">
        <v>165.6</v>
      </c>
      <c r="W12" s="1"/>
      <c r="X12" s="1">
        <f t="shared" si="5"/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36</v>
      </c>
      <c r="B13" s="1" t="s">
        <v>34</v>
      </c>
      <c r="C13" s="1">
        <v>371.00900000000001</v>
      </c>
      <c r="D13" s="1">
        <v>386.76400000000001</v>
      </c>
      <c r="E13" s="1">
        <v>269.78300000000002</v>
      </c>
      <c r="F13" s="1">
        <v>395.41300000000001</v>
      </c>
      <c r="G13" s="6">
        <v>1</v>
      </c>
      <c r="H13" s="1"/>
      <c r="I13" s="1">
        <v>2700002</v>
      </c>
      <c r="J13" s="1">
        <v>261</v>
      </c>
      <c r="K13" s="1">
        <f t="shared" si="1"/>
        <v>8.7830000000000155</v>
      </c>
      <c r="L13" s="1"/>
      <c r="M13" s="1"/>
      <c r="N13" s="1"/>
      <c r="O13" s="1">
        <f t="shared" si="2"/>
        <v>53.956600000000002</v>
      </c>
      <c r="P13" s="5">
        <f t="shared" si="6"/>
        <v>413.93600000000004</v>
      </c>
      <c r="Q13" s="5"/>
      <c r="R13" s="1"/>
      <c r="S13" s="1">
        <f t="shared" si="3"/>
        <v>15</v>
      </c>
      <c r="T13" s="1">
        <f t="shared" si="4"/>
        <v>7.3283527872401155</v>
      </c>
      <c r="U13" s="1">
        <v>72.547600000000003</v>
      </c>
      <c r="V13" s="1">
        <v>79.852200000000011</v>
      </c>
      <c r="W13" s="1"/>
      <c r="X13" s="1">
        <f t="shared" si="5"/>
        <v>413.93600000000004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37</v>
      </c>
      <c r="B14" s="1" t="s">
        <v>28</v>
      </c>
      <c r="C14" s="1"/>
      <c r="D14" s="1">
        <v>780</v>
      </c>
      <c r="E14" s="1">
        <v>222</v>
      </c>
      <c r="F14" s="1">
        <v>557</v>
      </c>
      <c r="G14" s="6">
        <v>0.2</v>
      </c>
      <c r="H14" s="1"/>
      <c r="I14" s="1">
        <v>99876550</v>
      </c>
      <c r="J14" s="1">
        <v>217</v>
      </c>
      <c r="K14" s="1">
        <f t="shared" si="1"/>
        <v>5</v>
      </c>
      <c r="L14" s="1"/>
      <c r="M14" s="1"/>
      <c r="N14" s="1"/>
      <c r="O14" s="1">
        <f t="shared" si="2"/>
        <v>44.4</v>
      </c>
      <c r="P14" s="5">
        <f t="shared" si="6"/>
        <v>109</v>
      </c>
      <c r="Q14" s="5"/>
      <c r="R14" s="1"/>
      <c r="S14" s="1">
        <f t="shared" si="3"/>
        <v>15</v>
      </c>
      <c r="T14" s="1">
        <f t="shared" si="4"/>
        <v>12.545045045045045</v>
      </c>
      <c r="U14" s="1">
        <v>64.8</v>
      </c>
      <c r="V14" s="1">
        <v>29.8</v>
      </c>
      <c r="W14" s="1"/>
      <c r="X14" s="1">
        <f t="shared" si="5"/>
        <v>21.8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38</v>
      </c>
      <c r="B15" s="1" t="s">
        <v>34</v>
      </c>
      <c r="C15" s="1"/>
      <c r="D15" s="1">
        <v>366.57400000000001</v>
      </c>
      <c r="E15" s="1">
        <v>344.91199999999998</v>
      </c>
      <c r="F15" s="1">
        <v>21.661999999999999</v>
      </c>
      <c r="G15" s="6">
        <v>1</v>
      </c>
      <c r="H15" s="1"/>
      <c r="I15" s="1">
        <v>2700004</v>
      </c>
      <c r="J15" s="1">
        <v>322.44200000000001</v>
      </c>
      <c r="K15" s="1">
        <f t="shared" si="1"/>
        <v>22.46999999999997</v>
      </c>
      <c r="L15" s="1"/>
      <c r="M15" s="1"/>
      <c r="N15" s="1"/>
      <c r="O15" s="1">
        <f t="shared" si="2"/>
        <v>68.982399999999998</v>
      </c>
      <c r="P15" s="5">
        <f>11*O15-F15</f>
        <v>737.14439999999991</v>
      </c>
      <c r="Q15" s="5"/>
      <c r="R15" s="1"/>
      <c r="S15" s="1">
        <f t="shared" si="3"/>
        <v>11</v>
      </c>
      <c r="T15" s="1">
        <f t="shared" si="4"/>
        <v>0.31402212738321661</v>
      </c>
      <c r="U15" s="1">
        <v>0</v>
      </c>
      <c r="V15" s="1">
        <v>0</v>
      </c>
      <c r="W15" s="1"/>
      <c r="X15" s="1">
        <f t="shared" si="5"/>
        <v>737.14439999999991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39</v>
      </c>
      <c r="B16" s="1" t="s">
        <v>34</v>
      </c>
      <c r="C16" s="1"/>
      <c r="D16" s="1">
        <v>1125.8820000000001</v>
      </c>
      <c r="E16" s="1">
        <v>219.38399999999999</v>
      </c>
      <c r="F16" s="1">
        <v>902.62800000000004</v>
      </c>
      <c r="G16" s="6">
        <v>1</v>
      </c>
      <c r="H16" s="1"/>
      <c r="I16" s="1">
        <v>6159901</v>
      </c>
      <c r="J16" s="1">
        <v>226.5</v>
      </c>
      <c r="K16" s="1">
        <f t="shared" si="1"/>
        <v>-7.1160000000000139</v>
      </c>
      <c r="L16" s="1"/>
      <c r="M16" s="1"/>
      <c r="N16" s="1"/>
      <c r="O16" s="1">
        <f t="shared" si="2"/>
        <v>43.876799999999996</v>
      </c>
      <c r="P16" s="5"/>
      <c r="Q16" s="5"/>
      <c r="R16" s="1"/>
      <c r="S16" s="1">
        <f t="shared" si="3"/>
        <v>20.571873974401054</v>
      </c>
      <c r="T16" s="1">
        <f t="shared" si="4"/>
        <v>20.571873974401054</v>
      </c>
      <c r="U16" s="1">
        <v>81.194800000000001</v>
      </c>
      <c r="V16" s="1">
        <v>29.317599999999999</v>
      </c>
      <c r="W16" s="1"/>
      <c r="X16" s="1">
        <f t="shared" si="5"/>
        <v>0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40</v>
      </c>
      <c r="B17" s="1" t="s">
        <v>28</v>
      </c>
      <c r="C17" s="1">
        <v>372</v>
      </c>
      <c r="D17" s="1">
        <v>1488</v>
      </c>
      <c r="E17" s="1">
        <v>530</v>
      </c>
      <c r="F17" s="1">
        <v>1178</v>
      </c>
      <c r="G17" s="6">
        <v>0.2</v>
      </c>
      <c r="H17" s="1"/>
      <c r="I17" s="1">
        <v>3350128</v>
      </c>
      <c r="J17" s="1">
        <v>606</v>
      </c>
      <c r="K17" s="1">
        <f t="shared" si="1"/>
        <v>-76</v>
      </c>
      <c r="L17" s="1"/>
      <c r="M17" s="1"/>
      <c r="N17" s="1"/>
      <c r="O17" s="1">
        <f t="shared" si="2"/>
        <v>106</v>
      </c>
      <c r="P17" s="5">
        <f t="shared" si="6"/>
        <v>412</v>
      </c>
      <c r="Q17" s="5"/>
      <c r="R17" s="1"/>
      <c r="S17" s="1">
        <f t="shared" si="3"/>
        <v>15</v>
      </c>
      <c r="T17" s="1">
        <f t="shared" si="4"/>
        <v>11.113207547169811</v>
      </c>
      <c r="U17" s="1">
        <v>149.6</v>
      </c>
      <c r="V17" s="1">
        <v>144.6</v>
      </c>
      <c r="W17" s="1"/>
      <c r="X17" s="1">
        <f t="shared" si="5"/>
        <v>82.4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41</v>
      </c>
      <c r="B18" s="1" t="s">
        <v>34</v>
      </c>
      <c r="C18" s="1"/>
      <c r="D18" s="1">
        <v>246.43600000000001</v>
      </c>
      <c r="E18" s="1">
        <v>123.08799999999999</v>
      </c>
      <c r="F18" s="1">
        <v>123.348</v>
      </c>
      <c r="G18" s="6">
        <v>1</v>
      </c>
      <c r="H18" s="1"/>
      <c r="I18" s="1">
        <v>2700001</v>
      </c>
      <c r="J18" s="1">
        <v>116</v>
      </c>
      <c r="K18" s="1">
        <f t="shared" si="1"/>
        <v>7.0879999999999939</v>
      </c>
      <c r="L18" s="1"/>
      <c r="M18" s="1"/>
      <c r="N18" s="1"/>
      <c r="O18" s="1">
        <f t="shared" si="2"/>
        <v>24.617599999999999</v>
      </c>
      <c r="P18" s="5">
        <f t="shared" si="6"/>
        <v>245.916</v>
      </c>
      <c r="Q18" s="5"/>
      <c r="R18" s="1"/>
      <c r="S18" s="1">
        <f t="shared" si="3"/>
        <v>15</v>
      </c>
      <c r="T18" s="1">
        <f t="shared" si="4"/>
        <v>5.0105615494605482</v>
      </c>
      <c r="U18" s="1">
        <v>20.365600000000001</v>
      </c>
      <c r="V18" s="1">
        <v>12.381399999999999</v>
      </c>
      <c r="W18" s="1"/>
      <c r="X18" s="1">
        <f t="shared" si="5"/>
        <v>245.916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42</v>
      </c>
      <c r="B19" s="1" t="s">
        <v>34</v>
      </c>
      <c r="C19" s="1">
        <v>65.622</v>
      </c>
      <c r="D19" s="1">
        <v>51.078000000000003</v>
      </c>
      <c r="E19" s="1">
        <v>47.637999999999998</v>
      </c>
      <c r="F19" s="1">
        <v>3.4359999999999999</v>
      </c>
      <c r="G19" s="6">
        <v>1</v>
      </c>
      <c r="H19" s="1"/>
      <c r="I19" s="1">
        <v>6159949</v>
      </c>
      <c r="J19" s="1">
        <v>57.5</v>
      </c>
      <c r="K19" s="1">
        <f t="shared" si="1"/>
        <v>-9.8620000000000019</v>
      </c>
      <c r="L19" s="1"/>
      <c r="M19" s="1"/>
      <c r="N19" s="1"/>
      <c r="O19" s="1">
        <f t="shared" si="2"/>
        <v>9.5275999999999996</v>
      </c>
      <c r="P19" s="5">
        <f>11*O19-F19</f>
        <v>101.36759999999998</v>
      </c>
      <c r="Q19" s="5"/>
      <c r="R19" s="1"/>
      <c r="S19" s="1">
        <f t="shared" si="3"/>
        <v>11</v>
      </c>
      <c r="T19" s="1">
        <f t="shared" si="4"/>
        <v>0.36063646668625887</v>
      </c>
      <c r="U19" s="1">
        <v>14.234400000000001</v>
      </c>
      <c r="V19" s="1">
        <v>28.724799999999998</v>
      </c>
      <c r="W19" s="1"/>
      <c r="X19" s="1">
        <f t="shared" si="5"/>
        <v>101.36759999999998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43</v>
      </c>
      <c r="B20" s="1" t="s">
        <v>28</v>
      </c>
      <c r="C20" s="1">
        <v>953</v>
      </c>
      <c r="D20" s="1"/>
      <c r="E20" s="1">
        <v>431</v>
      </c>
      <c r="F20" s="1">
        <v>402</v>
      </c>
      <c r="G20" s="6">
        <v>0.19</v>
      </c>
      <c r="H20" s="1"/>
      <c r="I20" s="1">
        <v>9877076</v>
      </c>
      <c r="J20" s="1">
        <v>413</v>
      </c>
      <c r="K20" s="1">
        <f t="shared" si="1"/>
        <v>18</v>
      </c>
      <c r="L20" s="1"/>
      <c r="M20" s="1"/>
      <c r="N20" s="1"/>
      <c r="O20" s="1">
        <f t="shared" si="2"/>
        <v>86.2</v>
      </c>
      <c r="P20" s="5">
        <f t="shared" si="6"/>
        <v>891</v>
      </c>
      <c r="Q20" s="5"/>
      <c r="R20" s="1"/>
      <c r="S20" s="1">
        <f t="shared" si="3"/>
        <v>15</v>
      </c>
      <c r="T20" s="1">
        <f t="shared" si="4"/>
        <v>4.6635730858468678</v>
      </c>
      <c r="U20" s="1">
        <v>81.599999999999994</v>
      </c>
      <c r="V20" s="1">
        <v>33.799999999999997</v>
      </c>
      <c r="W20" s="1"/>
      <c r="X20" s="1">
        <f t="shared" si="5"/>
        <v>169.29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44</v>
      </c>
      <c r="B21" s="1" t="s">
        <v>28</v>
      </c>
      <c r="C21" s="1">
        <v>261</v>
      </c>
      <c r="D21" s="1">
        <v>160</v>
      </c>
      <c r="E21" s="1">
        <v>164</v>
      </c>
      <c r="F21" s="1">
        <v>206</v>
      </c>
      <c r="G21" s="6">
        <v>0.1</v>
      </c>
      <c r="H21" s="1"/>
      <c r="I21" s="1">
        <v>8444170</v>
      </c>
      <c r="J21" s="1">
        <v>149</v>
      </c>
      <c r="K21" s="1">
        <f t="shared" si="1"/>
        <v>15</v>
      </c>
      <c r="L21" s="1"/>
      <c r="M21" s="1"/>
      <c r="N21" s="1"/>
      <c r="O21" s="1">
        <f t="shared" si="2"/>
        <v>32.799999999999997</v>
      </c>
      <c r="P21" s="5">
        <f t="shared" si="6"/>
        <v>285.99999999999994</v>
      </c>
      <c r="Q21" s="5"/>
      <c r="R21" s="1"/>
      <c r="S21" s="1">
        <f t="shared" si="3"/>
        <v>15</v>
      </c>
      <c r="T21" s="1">
        <f t="shared" si="4"/>
        <v>6.2804878048780495</v>
      </c>
      <c r="U21" s="1">
        <v>36.4</v>
      </c>
      <c r="V21" s="1">
        <v>45</v>
      </c>
      <c r="W21" s="1"/>
      <c r="X21" s="1">
        <f t="shared" si="5"/>
        <v>28.599999999999994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45</v>
      </c>
      <c r="B22" s="1" t="s">
        <v>28</v>
      </c>
      <c r="C22" s="1">
        <v>107</v>
      </c>
      <c r="D22" s="1">
        <v>672</v>
      </c>
      <c r="E22" s="1">
        <v>262</v>
      </c>
      <c r="F22" s="1">
        <v>410</v>
      </c>
      <c r="G22" s="6">
        <v>0.14000000000000001</v>
      </c>
      <c r="H22" s="1"/>
      <c r="I22" s="1">
        <v>9988391</v>
      </c>
      <c r="J22" s="1">
        <v>256</v>
      </c>
      <c r="K22" s="1">
        <f t="shared" si="1"/>
        <v>6</v>
      </c>
      <c r="L22" s="1"/>
      <c r="M22" s="1"/>
      <c r="N22" s="1"/>
      <c r="O22" s="1">
        <f t="shared" si="2"/>
        <v>52.4</v>
      </c>
      <c r="P22" s="5">
        <f t="shared" si="6"/>
        <v>376</v>
      </c>
      <c r="Q22" s="5"/>
      <c r="R22" s="1"/>
      <c r="S22" s="1">
        <f t="shared" si="3"/>
        <v>15</v>
      </c>
      <c r="T22" s="1">
        <f t="shared" si="4"/>
        <v>7.8244274809160306</v>
      </c>
      <c r="U22" s="1">
        <v>68.599999999999994</v>
      </c>
      <c r="V22" s="1">
        <v>95.8</v>
      </c>
      <c r="W22" s="1"/>
      <c r="X22" s="1">
        <f t="shared" si="5"/>
        <v>52.640000000000008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46</v>
      </c>
      <c r="B23" s="1" t="s">
        <v>28</v>
      </c>
      <c r="C23" s="1"/>
      <c r="D23" s="1">
        <v>390</v>
      </c>
      <c r="E23" s="1">
        <v>126</v>
      </c>
      <c r="F23" s="1">
        <v>264</v>
      </c>
      <c r="G23" s="6">
        <v>0.1</v>
      </c>
      <c r="H23" s="1"/>
      <c r="I23" s="1">
        <v>8444187</v>
      </c>
      <c r="J23" s="1">
        <v>119</v>
      </c>
      <c r="K23" s="1">
        <f t="shared" si="1"/>
        <v>7</v>
      </c>
      <c r="L23" s="1"/>
      <c r="M23" s="1"/>
      <c r="N23" s="1"/>
      <c r="O23" s="1">
        <f t="shared" si="2"/>
        <v>25.2</v>
      </c>
      <c r="P23" s="5">
        <f t="shared" si="6"/>
        <v>114</v>
      </c>
      <c r="Q23" s="5"/>
      <c r="R23" s="1"/>
      <c r="S23" s="1">
        <f t="shared" si="3"/>
        <v>15</v>
      </c>
      <c r="T23" s="1">
        <f t="shared" si="4"/>
        <v>10.476190476190476</v>
      </c>
      <c r="U23" s="1">
        <v>32.4</v>
      </c>
      <c r="V23" s="1">
        <v>11.6</v>
      </c>
      <c r="W23" s="1"/>
      <c r="X23" s="1">
        <f t="shared" si="5"/>
        <v>11.4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47</v>
      </c>
      <c r="B24" s="1" t="s">
        <v>28</v>
      </c>
      <c r="C24" s="1">
        <v>240</v>
      </c>
      <c r="D24" s="1">
        <v>462</v>
      </c>
      <c r="E24" s="1">
        <v>188</v>
      </c>
      <c r="F24" s="1">
        <v>454</v>
      </c>
      <c r="G24" s="6">
        <v>0.1</v>
      </c>
      <c r="H24" s="1"/>
      <c r="I24" s="1">
        <v>8444194</v>
      </c>
      <c r="J24" s="1">
        <v>180</v>
      </c>
      <c r="K24" s="1">
        <f t="shared" si="1"/>
        <v>8</v>
      </c>
      <c r="L24" s="1"/>
      <c r="M24" s="1"/>
      <c r="N24" s="1"/>
      <c r="O24" s="1">
        <f t="shared" si="2"/>
        <v>37.6</v>
      </c>
      <c r="P24" s="5">
        <f t="shared" si="6"/>
        <v>110</v>
      </c>
      <c r="Q24" s="5"/>
      <c r="R24" s="1"/>
      <c r="S24" s="1">
        <f t="shared" si="3"/>
        <v>15</v>
      </c>
      <c r="T24" s="1">
        <f t="shared" si="4"/>
        <v>12.074468085106382</v>
      </c>
      <c r="U24" s="1">
        <v>47.8</v>
      </c>
      <c r="V24" s="1">
        <v>59.6</v>
      </c>
      <c r="W24" s="1"/>
      <c r="X24" s="1">
        <f t="shared" si="5"/>
        <v>11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48</v>
      </c>
      <c r="B25" s="1" t="s">
        <v>28</v>
      </c>
      <c r="C25" s="1">
        <v>962</v>
      </c>
      <c r="D25" s="1"/>
      <c r="E25" s="1">
        <v>535</v>
      </c>
      <c r="F25" s="1">
        <v>322</v>
      </c>
      <c r="G25" s="6">
        <v>0.2</v>
      </c>
      <c r="H25" s="1"/>
      <c r="I25" s="1">
        <v>783798</v>
      </c>
      <c r="J25" s="1">
        <v>450</v>
      </c>
      <c r="K25" s="1">
        <f t="shared" si="1"/>
        <v>85</v>
      </c>
      <c r="L25" s="1"/>
      <c r="M25" s="1"/>
      <c r="N25" s="1"/>
      <c r="O25" s="1">
        <f t="shared" si="2"/>
        <v>107</v>
      </c>
      <c r="P25" s="5">
        <f t="shared" si="6"/>
        <v>1283</v>
      </c>
      <c r="Q25" s="5"/>
      <c r="R25" s="1"/>
      <c r="S25" s="1">
        <f t="shared" si="3"/>
        <v>15</v>
      </c>
      <c r="T25" s="1">
        <f t="shared" si="4"/>
        <v>3.0093457943925235</v>
      </c>
      <c r="U25" s="1">
        <v>71.400000000000006</v>
      </c>
      <c r="V25" s="1">
        <v>96.4</v>
      </c>
      <c r="W25" s="1"/>
      <c r="X25" s="1">
        <f t="shared" si="5"/>
        <v>256.60000000000002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49</v>
      </c>
      <c r="B26" s="1" t="s">
        <v>34</v>
      </c>
      <c r="C26" s="1">
        <v>232.51599999999999</v>
      </c>
      <c r="D26" s="1">
        <v>476.36200000000002</v>
      </c>
      <c r="E26" s="1">
        <v>272.30500000000001</v>
      </c>
      <c r="F26" s="1">
        <v>270.10000000000002</v>
      </c>
      <c r="G26" s="6">
        <v>1</v>
      </c>
      <c r="H26" s="1"/>
      <c r="I26" s="1">
        <v>783811</v>
      </c>
      <c r="J26" s="1">
        <v>333.5</v>
      </c>
      <c r="K26" s="1">
        <f t="shared" si="1"/>
        <v>-61.194999999999993</v>
      </c>
      <c r="L26" s="1"/>
      <c r="M26" s="1"/>
      <c r="N26" s="1"/>
      <c r="O26" s="1">
        <f t="shared" si="2"/>
        <v>54.460999999999999</v>
      </c>
      <c r="P26" s="5">
        <f t="shared" si="6"/>
        <v>546.81499999999994</v>
      </c>
      <c r="Q26" s="5"/>
      <c r="R26" s="1"/>
      <c r="S26" s="1">
        <f t="shared" si="3"/>
        <v>15</v>
      </c>
      <c r="T26" s="1">
        <f t="shared" si="4"/>
        <v>4.9595123115624027</v>
      </c>
      <c r="U26" s="1">
        <v>60.747</v>
      </c>
      <c r="V26" s="1">
        <v>29.223600000000001</v>
      </c>
      <c r="W26" s="1"/>
      <c r="X26" s="1">
        <f t="shared" si="5"/>
        <v>546.81499999999994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50</v>
      </c>
      <c r="B27" s="1" t="s">
        <v>28</v>
      </c>
      <c r="C27" s="1">
        <v>157</v>
      </c>
      <c r="D27" s="1">
        <v>378</v>
      </c>
      <c r="E27" s="1">
        <v>284</v>
      </c>
      <c r="F27" s="1">
        <v>208</v>
      </c>
      <c r="G27" s="6">
        <v>0.2</v>
      </c>
      <c r="H27" s="1"/>
      <c r="I27" s="1">
        <v>783804</v>
      </c>
      <c r="J27" s="1">
        <v>247</v>
      </c>
      <c r="K27" s="1">
        <f t="shared" si="1"/>
        <v>37</v>
      </c>
      <c r="L27" s="1"/>
      <c r="M27" s="1"/>
      <c r="N27" s="1"/>
      <c r="O27" s="1">
        <f t="shared" si="2"/>
        <v>56.8</v>
      </c>
      <c r="P27" s="5">
        <f t="shared" si="6"/>
        <v>644</v>
      </c>
      <c r="Q27" s="5"/>
      <c r="R27" s="1"/>
      <c r="S27" s="1">
        <f t="shared" si="3"/>
        <v>15</v>
      </c>
      <c r="T27" s="1">
        <f t="shared" si="4"/>
        <v>3.6619718309859155</v>
      </c>
      <c r="U27" s="1">
        <v>53.2</v>
      </c>
      <c r="V27" s="1">
        <v>45.4</v>
      </c>
      <c r="W27" s="1"/>
      <c r="X27" s="1">
        <f t="shared" si="5"/>
        <v>128.80000000000001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51</v>
      </c>
      <c r="B28" s="1" t="s">
        <v>34</v>
      </c>
      <c r="C28" s="1">
        <v>609.32100000000003</v>
      </c>
      <c r="D28" s="1">
        <v>400.93200000000002</v>
      </c>
      <c r="E28" s="1">
        <v>327.74200000000002</v>
      </c>
      <c r="F28" s="1">
        <v>551.28499999999997</v>
      </c>
      <c r="G28" s="6">
        <v>1</v>
      </c>
      <c r="H28" s="1"/>
      <c r="I28" s="1">
        <v>783828</v>
      </c>
      <c r="J28" s="1">
        <v>333.5</v>
      </c>
      <c r="K28" s="1">
        <f t="shared" si="1"/>
        <v>-5.7579999999999814</v>
      </c>
      <c r="L28" s="1"/>
      <c r="M28" s="1"/>
      <c r="N28" s="1"/>
      <c r="O28" s="1">
        <f t="shared" si="2"/>
        <v>65.548400000000001</v>
      </c>
      <c r="P28" s="5">
        <f t="shared" si="6"/>
        <v>431.94100000000003</v>
      </c>
      <c r="Q28" s="5"/>
      <c r="R28" s="1"/>
      <c r="S28" s="1">
        <f t="shared" si="3"/>
        <v>15</v>
      </c>
      <c r="T28" s="1">
        <f t="shared" si="4"/>
        <v>8.4103502144979885</v>
      </c>
      <c r="U28" s="1">
        <v>85.066800000000001</v>
      </c>
      <c r="V28" s="1">
        <v>61.455800000000004</v>
      </c>
      <c r="W28" s="1"/>
      <c r="X28" s="1">
        <f t="shared" si="5"/>
        <v>431.94100000000003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X28" xr:uid="{97B10840-BF7D-488B-A85A-17B4493B750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2024-03-12T14:05:12Z</dcterms:created>
  <dcterms:modified xsi:type="dcterms:W3CDTF">2024-03-13T12:30:37Z</dcterms:modified>
</cp:coreProperties>
</file>