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СЫР филиалы\"/>
    </mc:Choice>
  </mc:AlternateContent>
  <xr:revisionPtr revIDLastSave="0" documentId="13_ncr:1_{6A9E3FEE-3A26-462C-81E4-E1EDC1BC66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T38" i="1" s="1"/>
  <c r="O37" i="1"/>
  <c r="T37" i="1" s="1"/>
  <c r="P14" i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O35" i="1"/>
  <c r="T35" i="1" s="1"/>
  <c r="O6" i="1"/>
  <c r="T6" i="1" s="1"/>
  <c r="AF9" i="1" l="1"/>
  <c r="AF8" i="1"/>
  <c r="S10" i="1"/>
  <c r="S15" i="1"/>
  <c r="P19" i="1"/>
  <c r="S27" i="1"/>
  <c r="P35" i="1"/>
  <c r="S35" i="1" s="1"/>
  <c r="S37" i="1"/>
  <c r="S38" i="1"/>
  <c r="S34" i="1"/>
  <c r="S32" i="1"/>
  <c r="S26" i="1"/>
  <c r="S18" i="1"/>
  <c r="S14" i="1"/>
  <c r="S6" i="1"/>
  <c r="S33" i="1"/>
  <c r="S31" i="1"/>
  <c r="S29" i="1"/>
  <c r="S25" i="1"/>
  <c r="S23" i="1"/>
  <c r="S21" i="1"/>
  <c r="S19" i="1"/>
  <c r="S17" i="1"/>
  <c r="S13" i="1"/>
  <c r="S11" i="1"/>
  <c r="S9" i="1"/>
  <c r="S7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K21" i="1"/>
  <c r="AF28" i="1"/>
  <c r="K28" i="1"/>
  <c r="K27" i="1"/>
  <c r="AF26" i="1"/>
  <c r="K26" i="1"/>
  <c r="AF25" i="1"/>
  <c r="K25" i="1"/>
  <c r="AF24" i="1"/>
  <c r="K24" i="1"/>
  <c r="AF23" i="1"/>
  <c r="K23" i="1"/>
  <c r="AF22" i="1"/>
  <c r="K22" i="1"/>
  <c r="AF20" i="1"/>
  <c r="K20" i="1"/>
  <c r="AF19" i="1"/>
  <c r="K19" i="1"/>
  <c r="AF18" i="1"/>
  <c r="K18" i="1"/>
  <c r="AF17" i="1"/>
  <c r="K17" i="1"/>
  <c r="AF16" i="1"/>
  <c r="K16" i="1"/>
  <c r="K15" i="1"/>
  <c r="AF14" i="1"/>
  <c r="K14" i="1"/>
  <c r="AF13" i="1"/>
  <c r="K13" i="1"/>
  <c r="AF12" i="1"/>
  <c r="K12" i="1"/>
  <c r="AF11" i="1"/>
  <c r="K11" i="1"/>
  <c r="AF10" i="1"/>
  <c r="K10" i="1"/>
  <c r="K9" i="1"/>
  <c r="K38" i="1"/>
  <c r="K37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8" i="1" l="1"/>
  <c r="AF15" i="1"/>
  <c r="AF27" i="1"/>
  <c r="AF5" i="1"/>
  <c r="K5" i="1"/>
</calcChain>
</file>

<file path=xl/sharedStrings.xml><?xml version="1.0" encoding="utf-8"?>
<sst xmlns="http://schemas.openxmlformats.org/spreadsheetml/2006/main" count="124" uniqueCount="75">
  <si>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</si>
  <si>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</si>
  <si>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</si>
  <si>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</si>
  <si>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</si>
  <si>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</si>
  <si>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</si>
  <si>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</si>
  <si>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</si>
  <si>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</si>
  <si>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</si>
  <si>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</si>
  <si>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</si>
  <si>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</si>
  <si>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</si>
  <si>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</si>
  <si>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</si>
  <si>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</si>
  <si>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</si>
  <si>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</si>
  <si>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</si>
  <si>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</si>
  <si>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</si>
  <si>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</si>
  <si>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</si>
  <si>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</si>
  <si>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</si>
  <si>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</si>
  <si>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</si>
  <si>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</si>
  <si>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</si>
  <si>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</si>
  <si>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</si>
  <si>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</si>
  <si>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</si>
  <si>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</si>
  <si>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</si>
  <si>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</si>
  <si>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</si>
  <si>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</si>
  <si>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</si>
  <si>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</si>
  <si>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</si>
  <si>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</si>
  <si>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</si>
  <si>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</si>
  <si>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</si>
  <si>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</si>
  <si>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</si>
  <si>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</si>
  <si>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</si>
  <si>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</si>
  <si>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</si>
  <si>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</si>
  <si>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</si>
  <si>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</si>
  <si>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</si>
  <si>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</si>
  <si>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</si>
  <si>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</si>
  <si>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</si>
  <si>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</si>
  <si>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</si>
  <si>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</si>
  <si>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</si>
  <si>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</si>
  <si>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</si>
  <si>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</si>
  <si>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</si>
  <si>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</si>
  <si>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</si>
  <si>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</si>
  <si>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</si>
  <si>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</si>
  <si>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нужно увеличить продажи / 17,03,25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</si>
</sst>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39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447.88299999999998</v>
      </c>
      <c r="F5" s="4">
        <f>SUM(F6:F496)</f>
        <v>2315.9859999999999</v>
      </c>
      <c r="G5" s="7"/>
      <c r="H5" s="1"/>
      <c r="I5" s="1"/>
      <c r="J5" s="4">
        <f t="shared" ref="J5:Q5" si="0">SUM(J6:J496)</f>
        <v>483</v>
      </c>
      <c r="K5" s="4">
        <f t="shared" si="0"/>
        <v>-35.116999999999997</v>
      </c>
      <c r="L5" s="4">
        <f t="shared" si="0"/>
        <v>0</v>
      </c>
      <c r="M5" s="4">
        <f t="shared" si="0"/>
        <v>0</v>
      </c>
      <c r="N5" s="4">
        <f t="shared" si="0"/>
        <v>570.81000000000006</v>
      </c>
      <c r="O5" s="4">
        <f t="shared" si="0"/>
        <v>89.576599999999985</v>
      </c>
      <c r="P5" s="4">
        <f t="shared" si="0"/>
        <v>206.7208</v>
      </c>
      <c r="Q5" s="4">
        <f t="shared" si="0"/>
        <v>0</v>
      </c>
      <c r="R5" s="1"/>
      <c r="S5" s="1"/>
      <c r="T5" s="1"/>
      <c r="U5" s="4">
        <f t="shared" ref="U5:AD5" si="1">SUM(U6:U496)</f>
        <v>128.02340000000001</v>
      </c>
      <c r="V5" s="4">
        <f t="shared" si="1"/>
        <v>124.80280000000002</v>
      </c>
      <c r="W5" s="4">
        <f t="shared" si="1"/>
        <v>94.143199999999993</v>
      </c>
      <c r="X5" s="4">
        <f t="shared" si="1"/>
        <v>88.141000000000005</v>
      </c>
      <c r="Y5" s="4">
        <f t="shared" si="1"/>
        <v>58.1646</v>
      </c>
      <c r="Z5" s="4">
        <f t="shared" si="1"/>
        <v>30.528199999999998</v>
      </c>
      <c r="AA5" s="4">
        <f t="shared" si="1"/>
        <v>30.113400000000002</v>
      </c>
      <c r="AB5" s="4">
        <f t="shared" si="1"/>
        <v>47.864399999999996</v>
      </c>
      <c r="AC5" s="4">
        <f t="shared" si="1"/>
        <v>55.818200000000004</v>
      </c>
      <c r="AD5" s="4">
        <f t="shared" si="1"/>
        <v>39.105999999999995</v>
      </c>
      <c r="AE5" s="1"/>
      <c r="AF5" s="4">
        <f>SUM(AF6:AF496)</f>
        <v>63.05680000000001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36</v>
      </c>
      <c r="B6" s="1" t="s">
        <v>34</v>
      </c>
      <c r="C6" s="1">
        <v>158</v>
      </c>
      <c r="D6" s="1"/>
      <c r="E6" s="1">
        <v>3</v>
      </c>
      <c r="F6" s="1">
        <v>155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5" si="2">E6-J6</f>
        <v>0</v>
      </c>
      <c r="L6" s="1"/>
      <c r="M6" s="1"/>
      <c r="N6" s="1"/>
      <c r="O6" s="1">
        <f>E6/5</f>
        <v>0.6</v>
      </c>
      <c r="P6" s="5"/>
      <c r="Q6" s="5"/>
      <c r="R6" s="1"/>
      <c r="S6" s="1">
        <f>(F6+N6+P6)/O6</f>
        <v>258.33333333333337</v>
      </c>
      <c r="T6" s="1">
        <f>(F6+N6)/O6</f>
        <v>258.33333333333337</v>
      </c>
      <c r="U6" s="1">
        <v>1.4</v>
      </c>
      <c r="V6" s="1">
        <v>2</v>
      </c>
      <c r="W6" s="1">
        <v>8.1999999999999993</v>
      </c>
      <c r="X6" s="1">
        <v>3.6</v>
      </c>
      <c r="Y6" s="1">
        <v>1.4</v>
      </c>
      <c r="Z6" s="1">
        <v>1.2</v>
      </c>
      <c r="AA6" s="1">
        <v>0.4</v>
      </c>
      <c r="AB6" s="1">
        <v>0.6</v>
      </c>
      <c r="AC6" s="1">
        <v>3</v>
      </c>
      <c r="AD6" s="1">
        <v>3</v>
      </c>
      <c r="AE6" s="26" t="s">
        <v>37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38</v>
      </c>
      <c r="B7" s="1" t="s">
        <v>34</v>
      </c>
      <c r="C7" s="1">
        <v>24</v>
      </c>
      <c r="D7" s="1">
        <v>48</v>
      </c>
      <c r="E7" s="1">
        <v>10</v>
      </c>
      <c r="F7" s="1">
        <v>62</v>
      </c>
      <c r="G7" s="7">
        <v>0.18</v>
      </c>
      <c r="H7" s="1">
        <v>270</v>
      </c>
      <c r="I7" s="1">
        <v>9988438</v>
      </c>
      <c r="J7" s="1">
        <v>10</v>
      </c>
      <c r="K7" s="1">
        <f t="shared" si="2"/>
        <v>0</v>
      </c>
      <c r="L7" s="1"/>
      <c r="M7" s="1"/>
      <c r="N7" s="1"/>
      <c r="O7" s="1">
        <f t="shared" ref="O7:O35" si="4">E7/5</f>
        <v>2</v>
      </c>
      <c r="P7" s="5"/>
      <c r="Q7" s="5"/>
      <c r="R7" s="1"/>
      <c r="S7" s="1">
        <f t="shared" ref="S7:S35" si="5">(F7+N7+P7)/O7</f>
        <v>31</v>
      </c>
      <c r="T7" s="1">
        <f t="shared" ref="T7:T35" si="6">(F7+N7)/O7</f>
        <v>31</v>
      </c>
      <c r="U7" s="1">
        <v>3.4</v>
      </c>
      <c r="V7" s="1">
        <v>4.4000000000000004</v>
      </c>
      <c r="W7" s="1">
        <v>3.2</v>
      </c>
      <c r="X7" s="1">
        <v>1.8</v>
      </c>
      <c r="Y7" s="1">
        <v>3.8</v>
      </c>
      <c r="Z7" s="1">
        <v>1.8</v>
      </c>
      <c r="AA7" s="1">
        <v>3.2</v>
      </c>
      <c r="AB7" s="1">
        <v>4.5999999999999996</v>
      </c>
      <c r="AC7" s="1">
        <v>7</v>
      </c>
      <c r="AD7" s="1">
        <v>4.2</v>
      </c>
      <c r="AE7" s="26" t="s">
        <v>37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3" t="s">
        <v>39</v>
      </c>
      <c r="B8" s="1" t="s">
        <v>34</v>
      </c>
      <c r="C8" s="1">
        <v>47</v>
      </c>
      <c r="D8" s="1">
        <v>16</v>
      </c>
      <c r="E8" s="1">
        <v>12</v>
      </c>
      <c r="F8" s="1">
        <v>51</v>
      </c>
      <c r="G8" s="7">
        <v>0.18</v>
      </c>
      <c r="H8" s="1">
        <v>270</v>
      </c>
      <c r="I8" s="1">
        <v>9988445</v>
      </c>
      <c r="J8" s="1">
        <v>12</v>
      </c>
      <c r="K8" s="1">
        <f t="shared" si="2"/>
        <v>0</v>
      </c>
      <c r="L8" s="1"/>
      <c r="M8" s="1"/>
      <c r="N8" s="1">
        <v>17.400000000000009</v>
      </c>
      <c r="O8" s="1">
        <f t="shared" si="4"/>
        <v>2.4</v>
      </c>
      <c r="P8" s="5"/>
      <c r="Q8" s="5"/>
      <c r="R8" s="1"/>
      <c r="S8" s="1">
        <f t="shared" si="5"/>
        <v>28.500000000000004</v>
      </c>
      <c r="T8" s="1">
        <f t="shared" si="6"/>
        <v>28.500000000000004</v>
      </c>
      <c r="U8" s="1">
        <v>4</v>
      </c>
      <c r="V8" s="1">
        <v>4</v>
      </c>
      <c r="W8" s="1">
        <v>4.2</v>
      </c>
      <c r="X8" s="1">
        <v>1.6</v>
      </c>
      <c r="Y8" s="1">
        <v>3.6</v>
      </c>
      <c r="Z8" s="1">
        <v>2.2000000000000002</v>
      </c>
      <c r="AA8" s="1">
        <v>2.6</v>
      </c>
      <c r="AB8" s="1">
        <v>4.2</v>
      </c>
      <c r="AC8" s="1">
        <v>6.4</v>
      </c>
      <c r="AD8" s="1">
        <v>5.2</v>
      </c>
      <c r="AE8" s="26" t="s">
        <v>37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42</v>
      </c>
      <c r="B9" s="1" t="s">
        <v>34</v>
      </c>
      <c r="C9" s="1">
        <v>38</v>
      </c>
      <c r="D9" s="1"/>
      <c r="E9" s="1">
        <v>1</v>
      </c>
      <c r="F9" s="1">
        <v>37</v>
      </c>
      <c r="G9" s="7">
        <v>0.4</v>
      </c>
      <c r="H9" s="1">
        <v>270</v>
      </c>
      <c r="I9" s="1">
        <v>9988452</v>
      </c>
      <c r="J9" s="1">
        <v>1</v>
      </c>
      <c r="K9" s="1">
        <f t="shared" si="2"/>
        <v>0</v>
      </c>
      <c r="L9" s="1"/>
      <c r="M9" s="1"/>
      <c r="N9" s="1"/>
      <c r="O9" s="1">
        <f t="shared" si="4"/>
        <v>0.2</v>
      </c>
      <c r="P9" s="5"/>
      <c r="Q9" s="5"/>
      <c r="R9" s="1"/>
      <c r="S9" s="1">
        <f t="shared" si="5"/>
        <v>185</v>
      </c>
      <c r="T9" s="1">
        <f t="shared" si="6"/>
        <v>185</v>
      </c>
      <c r="U9" s="1">
        <v>0.4</v>
      </c>
      <c r="V9" s="1">
        <v>0</v>
      </c>
      <c r="W9" s="1">
        <v>0.4</v>
      </c>
      <c r="X9" s="1">
        <v>0.6</v>
      </c>
      <c r="Y9" s="1">
        <v>0</v>
      </c>
      <c r="Z9" s="1">
        <v>0.6</v>
      </c>
      <c r="AA9" s="1">
        <v>1</v>
      </c>
      <c r="AB9" s="1">
        <v>0.6</v>
      </c>
      <c r="AC9" s="1">
        <v>1.6</v>
      </c>
      <c r="AD9" s="1">
        <v>0.6</v>
      </c>
      <c r="AE9" s="26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43</v>
      </c>
      <c r="B10" s="1" t="s">
        <v>34</v>
      </c>
      <c r="C10" s="1">
        <v>13</v>
      </c>
      <c r="D10" s="1">
        <v>28</v>
      </c>
      <c r="E10" s="1">
        <v>4</v>
      </c>
      <c r="F10" s="1">
        <v>36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4"/>
        <v>0.8</v>
      </c>
      <c r="P10" s="5"/>
      <c r="Q10" s="5"/>
      <c r="R10" s="1"/>
      <c r="S10" s="1">
        <f t="shared" si="5"/>
        <v>45</v>
      </c>
      <c r="T10" s="1">
        <f t="shared" si="6"/>
        <v>45</v>
      </c>
      <c r="U10" s="1">
        <v>2.4</v>
      </c>
      <c r="V10" s="1">
        <v>1.4</v>
      </c>
      <c r="W10" s="1">
        <v>1.6</v>
      </c>
      <c r="X10" s="1">
        <v>2</v>
      </c>
      <c r="Y10" s="1">
        <v>1.8</v>
      </c>
      <c r="Z10" s="1">
        <v>5.4</v>
      </c>
      <c r="AA10" s="1">
        <v>3.2</v>
      </c>
      <c r="AB10" s="1">
        <v>2.8</v>
      </c>
      <c r="AC10" s="1">
        <v>4.5999999999999996</v>
      </c>
      <c r="AD10" s="1">
        <v>4.4000000000000004</v>
      </c>
      <c r="AE10" s="27" t="s">
        <v>73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45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46</v>
      </c>
      <c r="B12" s="1" t="s">
        <v>44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47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" t="s">
        <v>34</v>
      </c>
      <c r="C14" s="1">
        <v>26</v>
      </c>
      <c r="D14" s="1">
        <v>60</v>
      </c>
      <c r="E14" s="1">
        <v>50</v>
      </c>
      <c r="F14" s="1">
        <v>36</v>
      </c>
      <c r="G14" s="7">
        <v>0.18</v>
      </c>
      <c r="H14" s="1">
        <v>150</v>
      </c>
      <c r="I14" s="1">
        <v>5038411</v>
      </c>
      <c r="J14" s="1">
        <v>50</v>
      </c>
      <c r="K14" s="1">
        <f t="shared" si="2"/>
        <v>0</v>
      </c>
      <c r="L14" s="1"/>
      <c r="M14" s="1"/>
      <c r="N14" s="1">
        <v>45.800000000000011</v>
      </c>
      <c r="O14" s="1">
        <f t="shared" si="4"/>
        <v>10</v>
      </c>
      <c r="P14" s="5">
        <f t="shared" ref="P14" si="7">22*O14-N14-F14</f>
        <v>138.19999999999999</v>
      </c>
      <c r="Q14" s="5"/>
      <c r="R14" s="1"/>
      <c r="S14" s="1">
        <f t="shared" si="5"/>
        <v>22</v>
      </c>
      <c r="T14" s="1">
        <f t="shared" si="6"/>
        <v>8.1800000000000015</v>
      </c>
      <c r="U14" s="1">
        <v>6.8</v>
      </c>
      <c r="V14" s="1">
        <v>5.8</v>
      </c>
      <c r="W14" s="1">
        <v>4.2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24.875999999999998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49</v>
      </c>
      <c r="B15" s="1" t="s">
        <v>34</v>
      </c>
      <c r="C15" s="1">
        <v>2</v>
      </c>
      <c r="D15" s="1">
        <v>200</v>
      </c>
      <c r="E15" s="1">
        <v>21</v>
      </c>
      <c r="F15" s="1">
        <v>179</v>
      </c>
      <c r="G15" s="7">
        <v>0.18</v>
      </c>
      <c r="H15" s="1">
        <v>150</v>
      </c>
      <c r="I15" s="1">
        <v>5038459</v>
      </c>
      <c r="J15" s="1">
        <v>39</v>
      </c>
      <c r="K15" s="1">
        <f t="shared" si="2"/>
        <v>-18</v>
      </c>
      <c r="L15" s="1"/>
      <c r="M15" s="1"/>
      <c r="N15" s="1"/>
      <c r="O15" s="1">
        <f t="shared" si="4"/>
        <v>4.2</v>
      </c>
      <c r="P15" s="5"/>
      <c r="Q15" s="5"/>
      <c r="R15" s="1"/>
      <c r="S15" s="1">
        <f t="shared" si="5"/>
        <v>42.61904761904762</v>
      </c>
      <c r="T15" s="1">
        <f t="shared" si="6"/>
        <v>42.61904761904762</v>
      </c>
      <c r="U15" s="1">
        <v>5.2</v>
      </c>
      <c r="V15" s="1">
        <v>11.2</v>
      </c>
      <c r="W15" s="1">
        <v>3.2</v>
      </c>
      <c r="X15" s="1">
        <v>0.2</v>
      </c>
      <c r="Y15" s="1">
        <v>3.8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50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>
        <v>1</v>
      </c>
      <c r="K16" s="1">
        <f t="shared" si="2"/>
        <v>-1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51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52</v>
      </c>
      <c r="B18" s="1" t="s">
        <v>34</v>
      </c>
      <c r="C18" s="1">
        <v>11</v>
      </c>
      <c r="D18" s="1">
        <v>190</v>
      </c>
      <c r="E18" s="1">
        <v>31</v>
      </c>
      <c r="F18" s="1">
        <v>168</v>
      </c>
      <c r="G18" s="7">
        <v>0.18</v>
      </c>
      <c r="H18" s="1">
        <v>150</v>
      </c>
      <c r="I18" s="1">
        <v>5038435</v>
      </c>
      <c r="J18" s="1">
        <v>49</v>
      </c>
      <c r="K18" s="1">
        <f t="shared" si="2"/>
        <v>-18</v>
      </c>
      <c r="L18" s="1"/>
      <c r="M18" s="1"/>
      <c r="N18" s="1">
        <v>50.400000000000013</v>
      </c>
      <c r="O18" s="1">
        <f t="shared" si="4"/>
        <v>6.2</v>
      </c>
      <c r="P18" s="5"/>
      <c r="Q18" s="5"/>
      <c r="R18" s="1"/>
      <c r="S18" s="1">
        <f t="shared" si="5"/>
        <v>35.225806451612904</v>
      </c>
      <c r="T18" s="1">
        <f t="shared" si="6"/>
        <v>35.225806451612904</v>
      </c>
      <c r="U18" s="1">
        <v>12.4</v>
      </c>
      <c r="V18" s="1">
        <v>11.8</v>
      </c>
      <c r="W18" s="1">
        <v>3.6</v>
      </c>
      <c r="X18" s="1">
        <v>2.2000000000000002</v>
      </c>
      <c r="Y18" s="1">
        <v>3.8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3" t="s">
        <v>53</v>
      </c>
      <c r="B19" s="1" t="s">
        <v>34</v>
      </c>
      <c r="C19" s="1">
        <v>58</v>
      </c>
      <c r="D19" s="1">
        <v>30</v>
      </c>
      <c r="E19" s="1">
        <v>39</v>
      </c>
      <c r="F19" s="1">
        <v>46</v>
      </c>
      <c r="G19" s="7">
        <v>0.18</v>
      </c>
      <c r="H19" s="1">
        <v>120</v>
      </c>
      <c r="I19" s="1">
        <v>5038398</v>
      </c>
      <c r="J19" s="1">
        <v>39</v>
      </c>
      <c r="K19" s="1">
        <f t="shared" si="2"/>
        <v>0</v>
      </c>
      <c r="L19" s="1"/>
      <c r="M19" s="1"/>
      <c r="N19" s="1">
        <v>88.6</v>
      </c>
      <c r="O19" s="1">
        <f t="shared" si="4"/>
        <v>7.8</v>
      </c>
      <c r="P19" s="5">
        <f t="shared" ref="P19" si="8">22*O19-N19-F19</f>
        <v>37</v>
      </c>
      <c r="Q19" s="5"/>
      <c r="R19" s="1"/>
      <c r="S19" s="1">
        <f t="shared" si="5"/>
        <v>22</v>
      </c>
      <c r="T19" s="1">
        <f t="shared" si="6"/>
        <v>17.256410256410255</v>
      </c>
      <c r="U19" s="1">
        <v>9</v>
      </c>
      <c r="V19" s="1">
        <v>6.2</v>
      </c>
      <c r="W19" s="1">
        <v>3</v>
      </c>
      <c r="X19" s="1">
        <v>2.8</v>
      </c>
      <c r="Y19" s="1">
        <v>3.2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6.66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54</v>
      </c>
      <c r="B20" s="17" t="s">
        <v>44</v>
      </c>
      <c r="C20" s="17"/>
      <c r="D20" s="17"/>
      <c r="E20" s="17"/>
      <c r="F20" s="18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1.86</v>
      </c>
      <c r="W20" s="1">
        <v>0.97799999999999998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9" t="s">
        <v>64</v>
      </c>
      <c r="B21" s="20" t="s">
        <v>44</v>
      </c>
      <c r="C21" s="20">
        <v>13.391999999999999</v>
      </c>
      <c r="D21" s="20">
        <v>29.24</v>
      </c>
      <c r="E21" s="20"/>
      <c r="F21" s="21">
        <v>42.631999999999998</v>
      </c>
      <c r="G21" s="22">
        <v>0</v>
      </c>
      <c r="H21" s="23" t="e">
        <v>#N/A</v>
      </c>
      <c r="I21" s="23" t="s">
        <v>35</v>
      </c>
      <c r="J21" s="23"/>
      <c r="K21" s="23">
        <f>E21-J21</f>
        <v>0</v>
      </c>
      <c r="L21" s="23"/>
      <c r="M21" s="23"/>
      <c r="N21" s="23"/>
      <c r="O21" s="23">
        <f t="shared" si="4"/>
        <v>0</v>
      </c>
      <c r="P21" s="24"/>
      <c r="Q21" s="24"/>
      <c r="R21" s="23"/>
      <c r="S21" s="23" t="e">
        <f t="shared" si="5"/>
        <v>#DIV/0!</v>
      </c>
      <c r="T21" s="23" t="e">
        <f t="shared" si="6"/>
        <v>#DIV/0!</v>
      </c>
      <c r="U21" s="23">
        <v>0.70119999999999993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6" t="s">
        <v>37</v>
      </c>
      <c r="AF21" s="2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55</v>
      </c>
      <c r="B22" s="10" t="s">
        <v>44</v>
      </c>
      <c r="C22" s="10"/>
      <c r="D22" s="10"/>
      <c r="E22" s="10"/>
      <c r="F22" s="10"/>
      <c r="G22" s="11">
        <v>1</v>
      </c>
      <c r="H22" s="10">
        <v>120</v>
      </c>
      <c r="I22" s="10">
        <v>8785204</v>
      </c>
      <c r="J22" s="10"/>
      <c r="K22" s="10">
        <f t="shared" si="2"/>
        <v>0</v>
      </c>
      <c r="L22" s="10"/>
      <c r="M22" s="10"/>
      <c r="N22" s="10"/>
      <c r="O22" s="10">
        <f t="shared" si="4"/>
        <v>0</v>
      </c>
      <c r="P22" s="12"/>
      <c r="Q22" s="12"/>
      <c r="R22" s="10"/>
      <c r="S22" s="10" t="e">
        <f t="shared" si="5"/>
        <v>#DIV/0!</v>
      </c>
      <c r="T22" s="10" t="e">
        <f t="shared" si="6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56</v>
      </c>
      <c r="AF22" s="10">
        <f t="shared" ref="AF22:AF35" si="9"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57</v>
      </c>
      <c r="B23" s="1" t="s">
        <v>44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" t="s">
        <v>44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59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60</v>
      </c>
      <c r="B26" s="1" t="s">
        <v>44</v>
      </c>
      <c r="C26" s="1">
        <v>96.846999999999994</v>
      </c>
      <c r="D26" s="1"/>
      <c r="E26" s="1">
        <v>5.4960000000000004</v>
      </c>
      <c r="F26" s="1">
        <v>91.350999999999999</v>
      </c>
      <c r="G26" s="7">
        <v>1</v>
      </c>
      <c r="H26" s="1">
        <v>120</v>
      </c>
      <c r="I26" s="1">
        <v>5522704</v>
      </c>
      <c r="J26" s="1">
        <v>5</v>
      </c>
      <c r="K26" s="1">
        <f t="shared" si="2"/>
        <v>0.49600000000000044</v>
      </c>
      <c r="L26" s="1"/>
      <c r="M26" s="1"/>
      <c r="N26" s="1"/>
      <c r="O26" s="1">
        <f t="shared" si="4"/>
        <v>1.0992000000000002</v>
      </c>
      <c r="P26" s="5"/>
      <c r="Q26" s="5"/>
      <c r="R26" s="1"/>
      <c r="S26" s="1">
        <f t="shared" si="5"/>
        <v>83.106804949053839</v>
      </c>
      <c r="T26" s="1">
        <f t="shared" si="6"/>
        <v>83.106804949053839</v>
      </c>
      <c r="U26" s="1">
        <v>0</v>
      </c>
      <c r="V26" s="1">
        <v>0.59160000000000001</v>
      </c>
      <c r="W26" s="1">
        <v>0</v>
      </c>
      <c r="X26" s="1">
        <v>1.7527999999999999</v>
      </c>
      <c r="Y26" s="1">
        <v>1.1342000000000001</v>
      </c>
      <c r="Z26" s="1">
        <v>1.1572</v>
      </c>
      <c r="AA26" s="1">
        <v>0</v>
      </c>
      <c r="AB26" s="1">
        <v>0.55259999999999998</v>
      </c>
      <c r="AC26" s="1">
        <v>0.50460000000000005</v>
      </c>
      <c r="AD26" s="1">
        <v>0</v>
      </c>
      <c r="AE26" s="26" t="s">
        <v>37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61</v>
      </c>
      <c r="B27" s="1" t="s">
        <v>34</v>
      </c>
      <c r="C27" s="1">
        <v>35</v>
      </c>
      <c r="D27" s="1"/>
      <c r="E27" s="1">
        <v>7</v>
      </c>
      <c r="F27" s="1">
        <v>28</v>
      </c>
      <c r="G27" s="7">
        <v>0.14000000000000001</v>
      </c>
      <c r="H27" s="1">
        <v>180</v>
      </c>
      <c r="I27" s="1">
        <v>9988391</v>
      </c>
      <c r="J27" s="1">
        <v>7</v>
      </c>
      <c r="K27" s="1">
        <f t="shared" si="2"/>
        <v>0</v>
      </c>
      <c r="L27" s="1"/>
      <c r="M27" s="1"/>
      <c r="N27" s="1"/>
      <c r="O27" s="1">
        <f t="shared" si="4"/>
        <v>1.4</v>
      </c>
      <c r="P27" s="5"/>
      <c r="Q27" s="5"/>
      <c r="R27" s="1"/>
      <c r="S27" s="1">
        <f t="shared" si="5"/>
        <v>20</v>
      </c>
      <c r="T27" s="1">
        <f t="shared" si="6"/>
        <v>20</v>
      </c>
      <c r="U27" s="1">
        <v>1.8</v>
      </c>
      <c r="V27" s="1">
        <v>1.4</v>
      </c>
      <c r="W27" s="1">
        <v>4.8</v>
      </c>
      <c r="X27" s="1">
        <v>3.6</v>
      </c>
      <c r="Y27" s="1">
        <v>2</v>
      </c>
      <c r="Z27" s="1">
        <v>1.8</v>
      </c>
      <c r="AA27" s="1">
        <v>3.8</v>
      </c>
      <c r="AB27" s="1">
        <v>1.6</v>
      </c>
      <c r="AC27" s="1">
        <v>4.4000000000000004</v>
      </c>
      <c r="AD27" s="1">
        <v>3.6</v>
      </c>
      <c r="AE27" s="1" t="s">
        <v>62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63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65</v>
      </c>
      <c r="B29" s="1" t="s">
        <v>44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66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67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68</v>
      </c>
      <c r="B32" s="1" t="s">
        <v>34</v>
      </c>
      <c r="C32" s="1">
        <v>108</v>
      </c>
      <c r="D32" s="1">
        <v>111</v>
      </c>
      <c r="E32" s="1">
        <v>51</v>
      </c>
      <c r="F32" s="1">
        <v>168</v>
      </c>
      <c r="G32" s="7">
        <v>0.2</v>
      </c>
      <c r="H32" s="1">
        <v>120</v>
      </c>
      <c r="I32" s="1">
        <v>783798</v>
      </c>
      <c r="J32" s="1">
        <v>51</v>
      </c>
      <c r="K32" s="1">
        <f t="shared" si="2"/>
        <v>0</v>
      </c>
      <c r="L32" s="1"/>
      <c r="M32" s="1"/>
      <c r="N32" s="1">
        <v>122</v>
      </c>
      <c r="O32" s="1">
        <f t="shared" si="4"/>
        <v>10.199999999999999</v>
      </c>
      <c r="P32" s="5"/>
      <c r="Q32" s="5"/>
      <c r="R32" s="1"/>
      <c r="S32" s="1">
        <f t="shared" si="5"/>
        <v>28.43137254901961</v>
      </c>
      <c r="T32" s="1">
        <f t="shared" si="6"/>
        <v>28.43137254901961</v>
      </c>
      <c r="U32" s="1">
        <v>17.2</v>
      </c>
      <c r="V32" s="1">
        <v>14</v>
      </c>
      <c r="W32" s="1">
        <v>9.4</v>
      </c>
      <c r="X32" s="1">
        <v>21.8</v>
      </c>
      <c r="Y32" s="1">
        <v>6</v>
      </c>
      <c r="Z32" s="1">
        <v>-0.2</v>
      </c>
      <c r="AA32" s="1">
        <v>0</v>
      </c>
      <c r="AB32" s="1">
        <v>11.6</v>
      </c>
      <c r="AC32" s="1">
        <v>10.4</v>
      </c>
      <c r="AD32" s="1">
        <v>3.8</v>
      </c>
      <c r="AE32" s="25" t="s">
        <v>74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44</v>
      </c>
      <c r="C33" s="1">
        <v>241.09</v>
      </c>
      <c r="D33" s="1"/>
      <c r="E33" s="1">
        <v>50.234999999999999</v>
      </c>
      <c r="F33" s="1">
        <v>190.85499999999999</v>
      </c>
      <c r="G33" s="7">
        <v>1</v>
      </c>
      <c r="H33" s="1">
        <v>120</v>
      </c>
      <c r="I33" s="1">
        <v>783811</v>
      </c>
      <c r="J33" s="1">
        <v>51.5</v>
      </c>
      <c r="K33" s="1">
        <f t="shared" si="2"/>
        <v>-1.2650000000000006</v>
      </c>
      <c r="L33" s="1"/>
      <c r="M33" s="1"/>
      <c r="N33" s="1">
        <v>106.01</v>
      </c>
      <c r="O33" s="1">
        <f t="shared" si="4"/>
        <v>10.047000000000001</v>
      </c>
      <c r="P33" s="5"/>
      <c r="Q33" s="5"/>
      <c r="R33" s="1"/>
      <c r="S33" s="1">
        <f t="shared" si="5"/>
        <v>29.54762615706181</v>
      </c>
      <c r="T33" s="1">
        <f t="shared" si="6"/>
        <v>29.54762615706181</v>
      </c>
      <c r="U33" s="1">
        <v>17.355</v>
      </c>
      <c r="V33" s="1">
        <v>3.0960000000000001</v>
      </c>
      <c r="W33" s="1">
        <v>14.368</v>
      </c>
      <c r="X33" s="1">
        <v>9.0510000000000002</v>
      </c>
      <c r="Y33" s="1">
        <v>7.0720000000000001</v>
      </c>
      <c r="Z33" s="1">
        <v>5.6869999999999994</v>
      </c>
      <c r="AA33" s="1">
        <v>10.159000000000001</v>
      </c>
      <c r="AB33" s="1">
        <v>3.1829999999999998</v>
      </c>
      <c r="AC33" s="1">
        <v>0</v>
      </c>
      <c r="AD33" s="1">
        <v>0</v>
      </c>
      <c r="AE33" s="26" t="s">
        <v>37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195</v>
      </c>
      <c r="D34" s="1">
        <v>40</v>
      </c>
      <c r="E34" s="1">
        <v>48</v>
      </c>
      <c r="F34" s="1">
        <v>187</v>
      </c>
      <c r="G34" s="7">
        <v>0.2</v>
      </c>
      <c r="H34" s="1">
        <v>120</v>
      </c>
      <c r="I34" s="1">
        <v>783804</v>
      </c>
      <c r="J34" s="1">
        <v>48</v>
      </c>
      <c r="K34" s="1">
        <f t="shared" si="2"/>
        <v>0</v>
      </c>
      <c r="L34" s="1"/>
      <c r="M34" s="1"/>
      <c r="N34" s="1">
        <v>140.6</v>
      </c>
      <c r="O34" s="1">
        <f t="shared" si="4"/>
        <v>9.6</v>
      </c>
      <c r="P34" s="5"/>
      <c r="Q34" s="5"/>
      <c r="R34" s="1"/>
      <c r="S34" s="1">
        <f t="shared" si="5"/>
        <v>34.125000000000007</v>
      </c>
      <c r="T34" s="1">
        <f t="shared" si="6"/>
        <v>34.125000000000007</v>
      </c>
      <c r="U34" s="1">
        <v>19</v>
      </c>
      <c r="V34" s="1">
        <v>15.2</v>
      </c>
      <c r="W34" s="1">
        <v>11.6</v>
      </c>
      <c r="X34" s="1">
        <v>21.4</v>
      </c>
      <c r="Y34" s="1">
        <v>5.4</v>
      </c>
      <c r="Z34" s="1">
        <v>-0.2</v>
      </c>
      <c r="AA34" s="1">
        <v>0</v>
      </c>
      <c r="AB34" s="1">
        <v>10.199999999999999</v>
      </c>
      <c r="AC34" s="1">
        <v>11.6</v>
      </c>
      <c r="AD34" s="1">
        <v>10</v>
      </c>
      <c r="AE34" s="26" t="s">
        <v>37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44</v>
      </c>
      <c r="C35" s="1">
        <v>225.036</v>
      </c>
      <c r="D35" s="1">
        <v>14.263999999999999</v>
      </c>
      <c r="E35" s="1">
        <v>50.152000000000001</v>
      </c>
      <c r="F35" s="1">
        <v>189.148</v>
      </c>
      <c r="G35" s="7">
        <v>1</v>
      </c>
      <c r="H35" s="1">
        <v>120</v>
      </c>
      <c r="I35" s="1">
        <v>783828</v>
      </c>
      <c r="J35" s="1">
        <v>48.5</v>
      </c>
      <c r="K35" s="1">
        <f t="shared" si="2"/>
        <v>1.652000000000001</v>
      </c>
      <c r="L35" s="1"/>
      <c r="M35" s="1"/>
      <c r="N35" s="1"/>
      <c r="O35" s="1">
        <f t="shared" si="4"/>
        <v>10.0304</v>
      </c>
      <c r="P35" s="5">
        <f t="shared" ref="P35" si="10">22*O35-N35-F35</f>
        <v>31.520800000000008</v>
      </c>
      <c r="Q35" s="5"/>
      <c r="R35" s="1"/>
      <c r="S35" s="1">
        <f t="shared" si="5"/>
        <v>22</v>
      </c>
      <c r="T35" s="1">
        <f t="shared" si="6"/>
        <v>18.857473281225076</v>
      </c>
      <c r="U35" s="1">
        <v>4.9672000000000001</v>
      </c>
      <c r="V35" s="1">
        <v>11.055199999999999</v>
      </c>
      <c r="W35" s="1">
        <v>12.7972</v>
      </c>
      <c r="X35" s="1">
        <v>6.7371999999999996</v>
      </c>
      <c r="Y35" s="1">
        <v>9.7584</v>
      </c>
      <c r="Z35" s="1">
        <v>11.084</v>
      </c>
      <c r="AA35" s="1">
        <v>5.7544000000000004</v>
      </c>
      <c r="AB35" s="1">
        <v>7.9287999999999998</v>
      </c>
      <c r="AC35" s="1">
        <v>6.3136000000000001</v>
      </c>
      <c r="AD35" s="1">
        <v>4.306</v>
      </c>
      <c r="AE35" s="27" t="s">
        <v>70</v>
      </c>
      <c r="AF35" s="1">
        <f t="shared" si="9"/>
        <v>31.520800000000008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40</v>
      </c>
      <c r="B37" s="1" t="s">
        <v>34</v>
      </c>
      <c r="C37" s="1">
        <v>97</v>
      </c>
      <c r="D37" s="1">
        <v>100</v>
      </c>
      <c r="E37" s="1">
        <v>29</v>
      </c>
      <c r="F37" s="1">
        <v>166</v>
      </c>
      <c r="G37" s="7">
        <v>0.18</v>
      </c>
      <c r="H37" s="1">
        <v>120</v>
      </c>
      <c r="I37" s="1"/>
      <c r="J37" s="1">
        <v>28</v>
      </c>
      <c r="K37" s="1">
        <f>E37-J37</f>
        <v>1</v>
      </c>
      <c r="L37" s="1"/>
      <c r="M37" s="1"/>
      <c r="N37" s="1"/>
      <c r="O37" s="1">
        <f t="shared" ref="O37:O38" si="11">E37/5</f>
        <v>5.8</v>
      </c>
      <c r="P37" s="5"/>
      <c r="Q37" s="5"/>
      <c r="R37" s="1"/>
      <c r="S37" s="1">
        <f t="shared" ref="S37:S38" si="12">(F37+N37+P37)/O37</f>
        <v>28.620689655172416</v>
      </c>
      <c r="T37" s="1">
        <f t="shared" ref="T37:T38" si="13">(F37+N37)/O37</f>
        <v>28.620689655172416</v>
      </c>
      <c r="U37" s="1">
        <v>9.4</v>
      </c>
      <c r="V37" s="1">
        <v>9.4</v>
      </c>
      <c r="W37" s="1">
        <v>0.6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25" t="s">
        <v>70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41</v>
      </c>
      <c r="B38" s="1" t="s">
        <v>34</v>
      </c>
      <c r="C38" s="1">
        <v>117</v>
      </c>
      <c r="D38" s="1">
        <v>402</v>
      </c>
      <c r="E38" s="1">
        <v>36</v>
      </c>
      <c r="F38" s="1">
        <v>483</v>
      </c>
      <c r="G38" s="7">
        <v>0.18</v>
      </c>
      <c r="H38" s="1">
        <v>120</v>
      </c>
      <c r="I38" s="1"/>
      <c r="J38" s="1">
        <v>36</v>
      </c>
      <c r="K38" s="1">
        <f>E38-J38</f>
        <v>0</v>
      </c>
      <c r="L38" s="1"/>
      <c r="M38" s="1"/>
      <c r="N38" s="1"/>
      <c r="O38" s="1">
        <f t="shared" si="11"/>
        <v>7.2</v>
      </c>
      <c r="P38" s="5"/>
      <c r="Q38" s="5"/>
      <c r="R38" s="1"/>
      <c r="S38" s="1">
        <f t="shared" si="12"/>
        <v>67.083333333333329</v>
      </c>
      <c r="T38" s="1">
        <f t="shared" si="13"/>
        <v>67.083333333333329</v>
      </c>
      <c r="U38" s="1">
        <v>12.6</v>
      </c>
      <c r="V38" s="1">
        <v>21.4</v>
      </c>
      <c r="W38" s="1">
        <v>8</v>
      </c>
      <c r="X38" s="1">
        <v>9</v>
      </c>
      <c r="Y38" s="1">
        <v>5.4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26" t="s">
        <v>37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5" xr:uid="{779CCC13-DECD-4245-9968-DFF891280E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2025-04-07T14:01:37Z</dcterms:created>
  <dcterms:modified xsi:type="dcterms:W3CDTF">2025-04-07T14:09:08Z</dcterms:modified>
</cp:coreProperties>
</file>