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1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1'!$A$9:$J$162</definedName>
  </definedNames>
  <calcPr calcId="162913" refMode="R1C1"/>
</workbook>
</file>

<file path=xl/calcChain.xml><?xml version="1.0" encoding="utf-8"?>
<calcChain xmlns="http://schemas.openxmlformats.org/spreadsheetml/2006/main">
  <c r="D87" i="2" l="1"/>
  <c r="H162" i="1"/>
  <c r="F162" i="1"/>
  <c r="E162" i="1"/>
  <c r="G161" i="1"/>
  <c r="A161" i="1"/>
  <c r="G160" i="1"/>
  <c r="A160" i="1"/>
  <c r="G159" i="1"/>
  <c r="A159" i="1"/>
  <c r="A158" i="1"/>
  <c r="A157" i="1"/>
  <c r="G156" i="1"/>
  <c r="A156" i="1"/>
  <c r="G155" i="1"/>
  <c r="A155" i="1"/>
  <c r="G154" i="1"/>
  <c r="A154" i="1"/>
  <c r="A153" i="1"/>
  <c r="G152" i="1"/>
  <c r="A152" i="1"/>
  <c r="A151" i="1"/>
  <c r="G150" i="1"/>
  <c r="A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2" i="1" s="1"/>
  <c r="A11" i="1"/>
</calcChain>
</file>

<file path=xl/sharedStrings.xml><?xml version="1.0" encoding="utf-8"?>
<sst xmlns="http://schemas.openxmlformats.org/spreadsheetml/2006/main" count="401" uniqueCount="238">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</sst>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6"/>
  <sheetViews>
    <sheetView tabSelected="1" zoomScale="87" zoomScaleNormal="87" workbookViewId="0">
      <pane ySplit="9" topLeftCell="A136" activePane="bottomLeft" state="frozen"/>
      <selection pane="bottomLeft" activeCell="E162" sqref="E16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45741</v>
      </c>
      <c r="E3" s="7" t="s">
        <v>3</v>
      </c>
      <c r="F3" s="98"/>
      <c r="G3" s="102">
        <v>45744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RIGHT(D11:D161,4)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RIGHT(D14:D163,4)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RIGHT(D15:D164,4)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RIGHT(D16:D164,4)</f>
        <v>6325</v>
      </c>
      <c r="B16" s="27" t="s">
        <v>29</v>
      </c>
      <c r="C16" s="33" t="s">
        <v>26</v>
      </c>
      <c r="D16" s="28">
        <v>1001010106325</v>
      </c>
      <c r="E16" s="24">
        <v>200</v>
      </c>
      <c r="F16" s="23">
        <v>0.4</v>
      </c>
      <c r="G16" s="23">
        <f>E16*0.4</f>
        <v>80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480</v>
      </c>
      <c r="F19" s="23"/>
      <c r="G19" s="23">
        <f>E19*0.3</f>
        <v>144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500</v>
      </c>
      <c r="F20" s="23">
        <v>1.366666666666666</v>
      </c>
      <c r="G20" s="23">
        <f>E20*1</f>
        <v>500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1200</v>
      </c>
      <c r="F21" s="23">
        <v>0.4</v>
      </c>
      <c r="G21" s="23">
        <f>E21*0.4</f>
        <v>480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70</v>
      </c>
      <c r="F23" s="23">
        <v>2</v>
      </c>
      <c r="G23" s="23">
        <f>E23*1</f>
        <v>70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RIGHT(D24:D175,4)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RIGHT(D25:D175,4)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RIGHT(D26:D176,4)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RIGHT(D27:D179,4)</f>
        <v>4813</v>
      </c>
      <c r="B27" s="27" t="s">
        <v>40</v>
      </c>
      <c r="C27" s="30" t="s">
        <v>23</v>
      </c>
      <c r="D27" s="28">
        <v>1001012564813</v>
      </c>
      <c r="E27" s="24">
        <v>200</v>
      </c>
      <c r="F27" s="23">
        <v>1.366666666666666</v>
      </c>
      <c r="G27" s="23">
        <f>E27*1</f>
        <v>200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RIGHT(D28:D180,4)</f>
        <v>6392</v>
      </c>
      <c r="B28" s="27" t="s">
        <v>41</v>
      </c>
      <c r="C28" s="33" t="s">
        <v>26</v>
      </c>
      <c r="D28" s="28">
        <v>1001012566392</v>
      </c>
      <c r="E28" s="24">
        <v>1200</v>
      </c>
      <c r="F28" s="23">
        <v>0.4</v>
      </c>
      <c r="G28" s="23">
        <f>E28*0.4</f>
        <v>480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RIGHT(D29:D181,4)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RIGHT(D30:D182,4)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RIGHT(D31:D182,4)</f>
        <v>5851</v>
      </c>
      <c r="B31" s="27" t="s">
        <v>44</v>
      </c>
      <c r="C31" s="30" t="s">
        <v>23</v>
      </c>
      <c r="D31" s="28">
        <v>1001012505851</v>
      </c>
      <c r="E31" s="24">
        <v>50</v>
      </c>
      <c r="F31" s="23">
        <v>1.366666666666666</v>
      </c>
      <c r="G31" s="23">
        <f>E31*1</f>
        <v>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RIGHT(D32:D183,4)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RIGHT(D33:D183,4)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RIGHT(D34:D185,4)</f>
        <v>6340</v>
      </c>
      <c r="B34" s="96" t="s">
        <v>47</v>
      </c>
      <c r="C34" s="33" t="s">
        <v>26</v>
      </c>
      <c r="D34" s="28">
        <v>1001012816340</v>
      </c>
      <c r="E34" s="24">
        <v>160</v>
      </c>
      <c r="F34" s="23">
        <v>0.5</v>
      </c>
      <c r="G34" s="23">
        <f>E34*0.5</f>
        <v>80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RIGHT(D35:D183,4)</f>
        <v>6353</v>
      </c>
      <c r="B35" s="27" t="s">
        <v>48</v>
      </c>
      <c r="C35" s="33" t="s">
        <v>26</v>
      </c>
      <c r="D35" s="28">
        <v>1001012506353</v>
      </c>
      <c r="E35" s="24">
        <v>800</v>
      </c>
      <c r="F35" s="23">
        <v>0.4</v>
      </c>
      <c r="G35" s="23">
        <f>E35*0.4</f>
        <v>320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RIGHT(D36:D184,4)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RIGHT(D38:D189,4)</f>
        <v>7038</v>
      </c>
      <c r="B38" s="27" t="s">
        <v>51</v>
      </c>
      <c r="C38" s="30" t="s">
        <v>23</v>
      </c>
      <c r="D38" s="28">
        <v>1001023857038</v>
      </c>
      <c r="E38" s="24">
        <v>30</v>
      </c>
      <c r="F38" s="23"/>
      <c r="G38" s="23">
        <f>E38</f>
        <v>30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RIGHT(D39:D190,4)</f>
        <v>7040</v>
      </c>
      <c r="B39" s="27" t="s">
        <v>52</v>
      </c>
      <c r="C39" s="30" t="s">
        <v>26</v>
      </c>
      <c r="D39" s="28">
        <v>1001025027040</v>
      </c>
      <c r="E39" s="24">
        <v>40</v>
      </c>
      <c r="F39" s="23">
        <v>0.27</v>
      </c>
      <c r="G39" s="23">
        <f>F39*E39</f>
        <v>10.8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RIGHT(D40:D189,4)</f>
        <v>7075</v>
      </c>
      <c r="B40" s="27" t="s">
        <v>53</v>
      </c>
      <c r="C40" s="30" t="s">
        <v>23</v>
      </c>
      <c r="D40" s="28">
        <v>1001022657075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RIGHT(D41:D190,4)</f>
        <v>7070</v>
      </c>
      <c r="B41" s="27" t="s">
        <v>54</v>
      </c>
      <c r="C41" s="30" t="s">
        <v>23</v>
      </c>
      <c r="D41" s="28">
        <v>1001022377070</v>
      </c>
      <c r="E41" s="24">
        <v>700</v>
      </c>
      <c r="F41" s="23"/>
      <c r="G41" s="23">
        <f>E41</f>
        <v>700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RIGHT(D42:D188,4)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RIGHT(D43:D187,4)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RIGHT(D45:D191,4)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RIGHT(D46:D194,4)</f>
        <v>6829</v>
      </c>
      <c r="B46" s="27" t="s">
        <v>59</v>
      </c>
      <c r="C46" s="31" t="s">
        <v>23</v>
      </c>
      <c r="D46" s="28">
        <v>1001024976829</v>
      </c>
      <c r="E46" s="24">
        <v>160</v>
      </c>
      <c r="F46" s="23"/>
      <c r="G46" s="23">
        <f>E46*1</f>
        <v>160</v>
      </c>
      <c r="H46" s="14"/>
      <c r="I46" s="14"/>
      <c r="J46" s="39"/>
    </row>
    <row r="47" spans="1:11" ht="16.5" customHeight="1" x14ac:dyDescent="0.25">
      <c r="A47" s="94" t="str">
        <f>RIGHT(D47:D199,4)</f>
        <v>7074</v>
      </c>
      <c r="B47" s="27" t="s">
        <v>60</v>
      </c>
      <c r="C47" s="33" t="s">
        <v>26</v>
      </c>
      <c r="D47" s="28">
        <v>1001022657074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RIGHT(D48:D200,4)</f>
        <v>7073</v>
      </c>
      <c r="B48" s="27" t="s">
        <v>61</v>
      </c>
      <c r="C48" s="33" t="s">
        <v>26</v>
      </c>
      <c r="D48" s="28">
        <v>1001022657073</v>
      </c>
      <c r="E48" s="24">
        <v>720</v>
      </c>
      <c r="F48" s="23"/>
      <c r="G48" s="23">
        <f>E48*0.35</f>
        <v>251.99999999999997</v>
      </c>
      <c r="H48" s="14"/>
      <c r="I48" s="14"/>
      <c r="J48" s="39"/>
    </row>
    <row r="49" spans="1:11" ht="16.5" customHeight="1" x14ac:dyDescent="0.25">
      <c r="A49" s="94" t="str">
        <f>RIGHT(D49:D201,4)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RIGHT(D50:D202,4)</f>
        <v>6724</v>
      </c>
      <c r="B50" s="27" t="s">
        <v>63</v>
      </c>
      <c r="C50" s="30" t="s">
        <v>26</v>
      </c>
      <c r="D50" s="28">
        <v>1001020836724</v>
      </c>
      <c r="E50" s="24">
        <v>80</v>
      </c>
      <c r="F50" s="23">
        <v>0.41</v>
      </c>
      <c r="G50" s="23">
        <f>F50*E50</f>
        <v>32.799999999999997</v>
      </c>
      <c r="H50" s="14"/>
      <c r="I50" s="14"/>
      <c r="J50" s="39"/>
    </row>
    <row r="51" spans="1:11" ht="16.5" customHeight="1" x14ac:dyDescent="0.25">
      <c r="A51" s="94" t="str">
        <f>RIGHT(D51:D203,4)</f>
        <v>6616</v>
      </c>
      <c r="B51" s="27" t="s">
        <v>64</v>
      </c>
      <c r="C51" s="30" t="s">
        <v>26</v>
      </c>
      <c r="D51" s="28">
        <v>1001024976616</v>
      </c>
      <c r="E51" s="24">
        <v>240</v>
      </c>
      <c r="F51" s="23">
        <v>0.3</v>
      </c>
      <c r="G51" s="23">
        <f>F51*E51</f>
        <v>72</v>
      </c>
      <c r="H51" s="14"/>
      <c r="I51" s="14"/>
      <c r="J51" s="39"/>
    </row>
    <row r="52" spans="1:11" ht="16.5" customHeight="1" x14ac:dyDescent="0.25">
      <c r="A52" s="94" t="str">
        <f>RIGHT(D52:D202,4)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RIGHT(D53:D203,4)</f>
        <v>6962</v>
      </c>
      <c r="B53" s="27" t="s">
        <v>66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</row>
    <row r="54" spans="1:11" s="15" customFormat="1" ht="16.5" customHeight="1" x14ac:dyDescent="0.25">
      <c r="A54" s="94" t="str">
        <f>RIGHT(D54:D201,4)</f>
        <v>6303</v>
      </c>
      <c r="B54" s="70" t="s">
        <v>67</v>
      </c>
      <c r="C54" s="30" t="s">
        <v>23</v>
      </c>
      <c r="D54" s="28">
        <v>1001022726303</v>
      </c>
      <c r="E54" s="24">
        <v>120</v>
      </c>
      <c r="F54" s="23">
        <v>1.0666666666666671</v>
      </c>
      <c r="G54" s="23">
        <f>E54*1</f>
        <v>120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RIGHT(D55:D202,4)</f>
        <v>7077</v>
      </c>
      <c r="B55" s="70" t="s">
        <v>68</v>
      </c>
      <c r="C55" s="33" t="s">
        <v>26</v>
      </c>
      <c r="D55" s="28">
        <v>1001025507077</v>
      </c>
      <c r="E55" s="24">
        <v>480</v>
      </c>
      <c r="F55" s="23"/>
      <c r="G55" s="23">
        <f>E55*0.4</f>
        <v>192</v>
      </c>
      <c r="H55" s="14"/>
      <c r="I55" s="14"/>
      <c r="J55" s="39"/>
      <c r="K55" s="82"/>
    </row>
    <row r="56" spans="1:11" ht="16.5" customHeight="1" x14ac:dyDescent="0.25">
      <c r="A56" s="94" t="str">
        <f>RIGHT(D56:D202,4)</f>
        <v>7080</v>
      </c>
      <c r="B56" s="45" t="s">
        <v>69</v>
      </c>
      <c r="C56" s="33" t="s">
        <v>26</v>
      </c>
      <c r="D56" s="28">
        <v>1001022467080</v>
      </c>
      <c r="E56" s="24">
        <v>900</v>
      </c>
      <c r="F56" s="23">
        <v>0.45</v>
      </c>
      <c r="G56" s="23">
        <f>E56*0.41</f>
        <v>369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RIGHT(D57:D203,4)</f>
        <v>6762</v>
      </c>
      <c r="B57" s="45" t="s">
        <v>70</v>
      </c>
      <c r="C57" s="33" t="s">
        <v>26</v>
      </c>
      <c r="D57" s="28">
        <v>1001020846762</v>
      </c>
      <c r="E57" s="24"/>
      <c r="F57" s="23">
        <v>0.41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4" t="str">
        <f>RIGHT(D58:D203,4)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RIGHT(D59:D204,4)</f>
        <v>7082</v>
      </c>
      <c r="B59" s="45" t="s">
        <v>72</v>
      </c>
      <c r="C59" s="30" t="s">
        <v>23</v>
      </c>
      <c r="D59" s="28">
        <v>1001022467082</v>
      </c>
      <c r="E59" s="24">
        <v>50</v>
      </c>
      <c r="F59" s="23"/>
      <c r="G59" s="23">
        <f>E59*1</f>
        <v>50</v>
      </c>
      <c r="H59" s="14"/>
      <c r="I59" s="14"/>
      <c r="J59" s="39"/>
    </row>
    <row r="60" spans="1:11" ht="16.5" customHeight="1" x14ac:dyDescent="0.25">
      <c r="A60" s="94" t="str">
        <f>RIGHT(D60:D205,4)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RIGHT(D61:D207,4)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RIGHT(D62:D208,4)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RIGHT(D63:D208,4)</f>
        <v>6765</v>
      </c>
      <c r="B63" s="45" t="s">
        <v>76</v>
      </c>
      <c r="C63" s="33" t="s">
        <v>26</v>
      </c>
      <c r="D63" s="28">
        <v>1001023696765</v>
      </c>
      <c r="E63" s="24">
        <v>150</v>
      </c>
      <c r="F63" s="23"/>
      <c r="G63" s="23">
        <f>E63*0.36</f>
        <v>54</v>
      </c>
      <c r="H63" s="14"/>
      <c r="I63" s="14"/>
      <c r="J63" s="39"/>
    </row>
    <row r="64" spans="1:11" ht="16.5" customHeight="1" x14ac:dyDescent="0.25">
      <c r="A64" s="94" t="str">
        <f>RIGHT(D64:D209,4)</f>
        <v>6909</v>
      </c>
      <c r="B64" s="45" t="s">
        <v>77</v>
      </c>
      <c r="C64" s="33" t="s">
        <v>26</v>
      </c>
      <c r="D64" s="28">
        <v>1001025766909</v>
      </c>
      <c r="E64" s="24">
        <v>60</v>
      </c>
      <c r="F64" s="23">
        <v>0.33</v>
      </c>
      <c r="G64" s="23">
        <f>E64*F64</f>
        <v>19.8</v>
      </c>
      <c r="H64" s="14"/>
      <c r="I64" s="14"/>
      <c r="J64" s="39"/>
    </row>
    <row r="65" spans="1:11" ht="16.5" customHeight="1" x14ac:dyDescent="0.25">
      <c r="A65" s="94" t="str">
        <f>RIGHT(D65:D210,4)</f>
        <v>6987</v>
      </c>
      <c r="B65" s="45" t="s">
        <v>78</v>
      </c>
      <c r="C65" s="33" t="s">
        <v>26</v>
      </c>
      <c r="D65" s="28">
        <v>1001025886987</v>
      </c>
      <c r="E65" s="24"/>
      <c r="F65" s="23">
        <v>0.6</v>
      </c>
      <c r="G65" s="23">
        <f>E65*F65</f>
        <v>0</v>
      </c>
      <c r="H65" s="14"/>
      <c r="I65" s="14"/>
      <c r="J65" s="39"/>
    </row>
    <row r="66" spans="1:11" ht="16.5" customHeight="1" x14ac:dyDescent="0.25">
      <c r="A66" s="94" t="str">
        <f>RIGHT(D66:D208,4)</f>
        <v>7066</v>
      </c>
      <c r="B66" s="45" t="s">
        <v>79</v>
      </c>
      <c r="C66" s="33" t="s">
        <v>26</v>
      </c>
      <c r="D66" s="28">
        <v>1001022377066</v>
      </c>
      <c r="E66" s="24">
        <v>1500</v>
      </c>
      <c r="F66" s="23">
        <v>0.41</v>
      </c>
      <c r="G66" s="23">
        <f>E66*0.41</f>
        <v>615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RIGHT(D67:D209,4)</f>
        <v>6837</v>
      </c>
      <c r="B67" s="45" t="s">
        <v>80</v>
      </c>
      <c r="C67" s="33" t="s">
        <v>26</v>
      </c>
      <c r="D67" s="28">
        <v>1001022556837</v>
      </c>
      <c r="E67" s="24">
        <v>240</v>
      </c>
      <c r="F67" s="23">
        <v>0.4</v>
      </c>
      <c r="G67" s="23">
        <f>E67*0.4</f>
        <v>96</v>
      </c>
      <c r="H67" s="14"/>
      <c r="I67" s="14"/>
      <c r="J67" s="39"/>
    </row>
    <row r="68" spans="1:11" s="15" customFormat="1" ht="16.5" customHeight="1" x14ac:dyDescent="0.25">
      <c r="A68" s="94" t="str">
        <f>RIGHT(D68:D211,4)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RIGHT(D69:D212,4)</f>
        <v>6713</v>
      </c>
      <c r="B69" s="27" t="s">
        <v>82</v>
      </c>
      <c r="C69" s="35" t="s">
        <v>26</v>
      </c>
      <c r="D69" s="28">
        <v>1001022246713</v>
      </c>
      <c r="E69" s="24">
        <v>480</v>
      </c>
      <c r="F69" s="23"/>
      <c r="G69" s="23">
        <f>E69*0.41</f>
        <v>196.79999999999998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RIGHT(D70:D208,4)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RIGHT(D71:D209,4)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RIGHT(D72:D212,4)</f>
        <v>6528</v>
      </c>
      <c r="B72" s="46" t="s">
        <v>85</v>
      </c>
      <c r="C72" s="33" t="s">
        <v>26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39"/>
    </row>
    <row r="73" spans="1:11" ht="16.5" customHeight="1" x14ac:dyDescent="0.25">
      <c r="A73" s="94" t="str">
        <f>RIGHT(D73:D213,4)</f>
        <v>7059</v>
      </c>
      <c r="B73" s="46" t="s">
        <v>86</v>
      </c>
      <c r="C73" s="33" t="s">
        <v>26</v>
      </c>
      <c r="D73" s="28">
        <v>1001035277059</v>
      </c>
      <c r="E73" s="24">
        <v>40</v>
      </c>
      <c r="F73" s="23">
        <v>0.3</v>
      </c>
      <c r="G73" s="23">
        <f>F73*E73</f>
        <v>12</v>
      </c>
      <c r="H73" s="14"/>
      <c r="I73" s="14"/>
      <c r="J73" s="39"/>
    </row>
    <row r="74" spans="1:11" ht="16.5" customHeight="1" x14ac:dyDescent="0.25">
      <c r="A74" s="94" t="str">
        <f>RIGHT(D74:D213,4)</f>
        <v>6609</v>
      </c>
      <c r="B74" s="46" t="s">
        <v>87</v>
      </c>
      <c r="C74" s="33" t="s">
        <v>26</v>
      </c>
      <c r="D74" s="28">
        <v>1001033856609</v>
      </c>
      <c r="E74" s="24">
        <v>20</v>
      </c>
      <c r="F74" s="23">
        <v>0.4</v>
      </c>
      <c r="G74" s="23">
        <f>F74*E74</f>
        <v>8</v>
      </c>
      <c r="H74" s="14"/>
      <c r="I74" s="14"/>
      <c r="J74" s="39"/>
    </row>
    <row r="75" spans="1:11" ht="16.5" customHeight="1" x14ac:dyDescent="0.25">
      <c r="A75" s="94" t="str">
        <f>RIGHT(D75:D214,4)</f>
        <v>7001</v>
      </c>
      <c r="B75" s="46" t="s">
        <v>88</v>
      </c>
      <c r="C75" s="33" t="s">
        <v>23</v>
      </c>
      <c r="D75" s="28">
        <v>1001035937001</v>
      </c>
      <c r="E75" s="24">
        <v>80</v>
      </c>
      <c r="F75" s="23">
        <v>1</v>
      </c>
      <c r="G75" s="23">
        <f>E75</f>
        <v>80</v>
      </c>
      <c r="H75" s="14"/>
      <c r="I75" s="14"/>
      <c r="J75" s="39"/>
    </row>
    <row r="76" spans="1:11" ht="16.5" customHeight="1" thickBot="1" x14ac:dyDescent="0.3">
      <c r="A76" s="94" t="str">
        <f>RIGHT(D76:D214,4)</f>
        <v>6527</v>
      </c>
      <c r="B76" s="46" t="s">
        <v>89</v>
      </c>
      <c r="C76" s="30" t="s">
        <v>23</v>
      </c>
      <c r="D76" s="28">
        <v>1001031076527</v>
      </c>
      <c r="E76" s="24">
        <v>150</v>
      </c>
      <c r="F76" s="23">
        <v>1.0166666666666671</v>
      </c>
      <c r="G76" s="23">
        <f>E76*1</f>
        <v>150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RIGHT(D77:D215,4)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RIGHT(D78:D216,4)</f>
        <v>7173</v>
      </c>
      <c r="B78" s="27" t="s">
        <v>91</v>
      </c>
      <c r="C78" s="33" t="s">
        <v>26</v>
      </c>
      <c r="D78" s="28">
        <v>1001302277173</v>
      </c>
      <c r="E78" s="24">
        <v>400</v>
      </c>
      <c r="F78" s="23">
        <v>0.28000000000000003</v>
      </c>
      <c r="G78" s="23">
        <f>E78*F78</f>
        <v>112.00000000000001</v>
      </c>
      <c r="H78" s="14"/>
      <c r="I78" s="14">
        <v>50</v>
      </c>
      <c r="J78" s="39"/>
    </row>
    <row r="79" spans="1:11" ht="16.5" customHeight="1" x14ac:dyDescent="0.25">
      <c r="A79" s="94" t="str">
        <f>RIGHT(D79:D217,4)</f>
        <v>6785</v>
      </c>
      <c r="B79" s="27" t="s">
        <v>92</v>
      </c>
      <c r="C79" s="33" t="s">
        <v>26</v>
      </c>
      <c r="D79" s="28">
        <v>1001300516785</v>
      </c>
      <c r="E79" s="24">
        <v>80</v>
      </c>
      <c r="F79" s="23"/>
      <c r="G79" s="23">
        <f>E79*0.33</f>
        <v>26.400000000000002</v>
      </c>
      <c r="H79" s="14"/>
      <c r="I79" s="14"/>
      <c r="J79" s="39"/>
    </row>
    <row r="80" spans="1:11" ht="16.5" customHeight="1" x14ac:dyDescent="0.25">
      <c r="A80" s="94" t="str">
        <f>RIGHT(D80:D218,4)</f>
        <v>7149</v>
      </c>
      <c r="B80" s="97" t="s">
        <v>93</v>
      </c>
      <c r="C80" s="33" t="s">
        <v>26</v>
      </c>
      <c r="D80" s="28">
        <v>1001303637149</v>
      </c>
      <c r="E80" s="24"/>
      <c r="F80" s="23">
        <v>0.84</v>
      </c>
      <c r="G80" s="23">
        <f>F80*E80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RIGHT(D81:D218,4)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RIGHT(D82:D219,4)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RIGHT(D83:D219,4)</f>
        <v>6794</v>
      </c>
      <c r="B83" s="27" t="s">
        <v>96</v>
      </c>
      <c r="C83" s="33" t="s">
        <v>23</v>
      </c>
      <c r="D83" s="28">
        <v>1001303636794</v>
      </c>
      <c r="E83" s="24"/>
      <c r="F83" s="23"/>
      <c r="G83" s="23">
        <f>E83</f>
        <v>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RIGHT(D84:D217,4)</f>
        <v>6773</v>
      </c>
      <c r="B84" s="27" t="s">
        <v>97</v>
      </c>
      <c r="C84" s="33" t="s">
        <v>26</v>
      </c>
      <c r="D84" s="28">
        <v>1001303106773</v>
      </c>
      <c r="E84" s="24">
        <v>160</v>
      </c>
      <c r="F84" s="23">
        <v>0.28000000000000003</v>
      </c>
      <c r="G84" s="23">
        <f>E84*0.28</f>
        <v>44.800000000000004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RIGHT(D85:D220,4)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RIGHT(D86:D221,4)</f>
        <v>7154</v>
      </c>
      <c r="B86" s="27" t="s">
        <v>99</v>
      </c>
      <c r="C86" s="33" t="s">
        <v>26</v>
      </c>
      <c r="D86" s="28">
        <v>1001300387154</v>
      </c>
      <c r="E86" s="24">
        <v>600</v>
      </c>
      <c r="F86" s="23">
        <v>0.35</v>
      </c>
      <c r="G86" s="23">
        <f>E86*0.35</f>
        <v>210</v>
      </c>
      <c r="H86" s="14"/>
      <c r="I86" s="14">
        <v>50</v>
      </c>
      <c r="J86" s="39"/>
    </row>
    <row r="87" spans="1:10" ht="16.5" customHeight="1" x14ac:dyDescent="0.25">
      <c r="A87" s="94" t="str">
        <f>RIGHT(D87:D223,4)</f>
        <v>6793</v>
      </c>
      <c r="B87" s="27" t="s">
        <v>100</v>
      </c>
      <c r="C87" s="33" t="s">
        <v>26</v>
      </c>
      <c r="D87" s="28">
        <v>1001303636793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4" t="str">
        <f>RIGHT(D88:D224,4)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RIGHT(D89:D224,4)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RIGHT(D90:D224,4)</f>
        <v>6684</v>
      </c>
      <c r="B90" s="27" t="s">
        <v>103</v>
      </c>
      <c r="C90" s="33" t="s">
        <v>26</v>
      </c>
      <c r="D90" s="28">
        <v>1001304506684</v>
      </c>
      <c r="E90" s="24">
        <v>600</v>
      </c>
      <c r="F90" s="23">
        <v>0.28000000000000003</v>
      </c>
      <c r="G90" s="23">
        <f>E90*0.28</f>
        <v>168.00000000000003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RIGHT(D91:D226,4)</f>
        <v>6787</v>
      </c>
      <c r="B91" s="27" t="s">
        <v>104</v>
      </c>
      <c r="C91" s="33" t="s">
        <v>26</v>
      </c>
      <c r="D91" s="28">
        <v>1001300456787</v>
      </c>
      <c r="E91" s="24">
        <v>80</v>
      </c>
      <c r="F91" s="23"/>
      <c r="G91" s="23">
        <f>E91*0.33</f>
        <v>26.400000000000002</v>
      </c>
      <c r="H91" s="14"/>
      <c r="I91" s="14"/>
      <c r="J91" s="39"/>
    </row>
    <row r="92" spans="1:10" ht="16.5" customHeight="1" x14ac:dyDescent="0.25">
      <c r="A92" s="94" t="str">
        <f>RIGHT(D92:D227,4)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RIGHT(D93:D228,4)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RIGHT(D94:D227,4)</f>
        <v>7169</v>
      </c>
      <c r="B94" s="64" t="s">
        <v>107</v>
      </c>
      <c r="C94" s="33" t="s">
        <v>26</v>
      </c>
      <c r="D94" s="28">
        <v>1001303987169</v>
      </c>
      <c r="E94" s="24">
        <v>800</v>
      </c>
      <c r="F94" s="23">
        <v>0.35</v>
      </c>
      <c r="G94" s="23">
        <f>E94*F94</f>
        <v>280</v>
      </c>
      <c r="H94" s="14"/>
      <c r="I94" s="14">
        <v>50</v>
      </c>
      <c r="J94" s="39"/>
    </row>
    <row r="95" spans="1:10" ht="16.5" customHeight="1" x14ac:dyDescent="0.25">
      <c r="A95" s="94" t="str">
        <f>RIGHT(D95:D228,4)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7166</v>
      </c>
      <c r="B96" s="64" t="s">
        <v>109</v>
      </c>
      <c r="C96" s="30" t="s">
        <v>23</v>
      </c>
      <c r="D96" s="28">
        <v>1001303987166</v>
      </c>
      <c r="E96" s="24">
        <v>200</v>
      </c>
      <c r="F96" s="23"/>
      <c r="G96" s="23">
        <f>E96*1</f>
        <v>200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6459</v>
      </c>
      <c r="B97" s="64" t="s">
        <v>110</v>
      </c>
      <c r="C97" s="33" t="s">
        <v>26</v>
      </c>
      <c r="D97" s="28">
        <v>1001214196459</v>
      </c>
      <c r="E97" s="24">
        <v>120</v>
      </c>
      <c r="F97" s="23">
        <v>0.1</v>
      </c>
      <c r="G97" s="23">
        <f>E97*F97</f>
        <v>12</v>
      </c>
      <c r="H97" s="14"/>
      <c r="I97" s="14"/>
      <c r="J97" s="39"/>
    </row>
    <row r="98" spans="1:10" ht="16.5" customHeight="1" x14ac:dyDescent="0.25">
      <c r="A98" s="94" t="str">
        <f>RIGHT(D98:D231,4)</f>
        <v>6586</v>
      </c>
      <c r="B98" s="64" t="s">
        <v>111</v>
      </c>
      <c r="C98" s="33" t="s">
        <v>26</v>
      </c>
      <c r="D98" s="28">
        <v>1001215576586</v>
      </c>
      <c r="E98" s="24">
        <v>80</v>
      </c>
      <c r="F98" s="23"/>
      <c r="G98" s="23">
        <f>E98*0.09</f>
        <v>7.1999999999999993</v>
      </c>
      <c r="H98" s="14"/>
      <c r="I98" s="14"/>
      <c r="J98" s="39"/>
    </row>
    <row r="99" spans="1:10" ht="16.5" customHeight="1" x14ac:dyDescent="0.25">
      <c r="A99" s="94" t="str">
        <f>RIGHT(D99:D229,4)</f>
        <v>6228</v>
      </c>
      <c r="B99" s="64" t="s">
        <v>112</v>
      </c>
      <c r="C99" s="33" t="s">
        <v>26</v>
      </c>
      <c r="D99" s="28">
        <v>1001225416228</v>
      </c>
      <c r="E99" s="24">
        <v>80</v>
      </c>
      <c r="F99" s="23"/>
      <c r="G99" s="23">
        <f>E99*0.09</f>
        <v>7.1999999999999993</v>
      </c>
      <c r="H99" s="14"/>
      <c r="I99" s="14"/>
      <c r="J99" s="39"/>
    </row>
    <row r="100" spans="1:10" ht="16.5" customHeight="1" x14ac:dyDescent="0.25">
      <c r="A100" s="94" t="str">
        <f>RIGHT(D100:D230,4)</f>
        <v>7087</v>
      </c>
      <c r="B100" s="64" t="s">
        <v>113</v>
      </c>
      <c r="C100" s="33" t="s">
        <v>26</v>
      </c>
      <c r="D100" s="28">
        <v>1001084227087</v>
      </c>
      <c r="E100" s="24">
        <v>80</v>
      </c>
      <c r="F100" s="23">
        <v>0.3</v>
      </c>
      <c r="G100" s="23">
        <f>F100*E100</f>
        <v>24</v>
      </c>
      <c r="H100" s="14"/>
      <c r="I100" s="14"/>
      <c r="J100" s="39"/>
    </row>
    <row r="101" spans="1:10" ht="16.5" customHeight="1" x14ac:dyDescent="0.25">
      <c r="A101" s="94" t="str">
        <f>RIGHT(D101:D229,4)</f>
        <v>5544</v>
      </c>
      <c r="B101" s="27" t="s">
        <v>114</v>
      </c>
      <c r="C101" s="30" t="s">
        <v>23</v>
      </c>
      <c r="D101" s="28">
        <v>1001051875544</v>
      </c>
      <c r="E101" s="24">
        <v>400</v>
      </c>
      <c r="F101" s="23">
        <v>0.85</v>
      </c>
      <c r="G101" s="23">
        <f>E101*1</f>
        <v>400</v>
      </c>
      <c r="H101" s="14">
        <v>5.0999999999999996</v>
      </c>
      <c r="I101" s="14">
        <v>45</v>
      </c>
      <c r="J101" s="39"/>
    </row>
    <row r="102" spans="1:10" ht="15.75" customHeight="1" thickBot="1" x14ac:dyDescent="0.3">
      <c r="A102" s="94" t="str">
        <f t="shared" ref="A102:A107" si="1">RIGHT(D102:D231,4)</f>
        <v>6697</v>
      </c>
      <c r="B102" s="27" t="s">
        <v>115</v>
      </c>
      <c r="C102" s="36" t="s">
        <v>26</v>
      </c>
      <c r="D102" s="28">
        <v>1001301876697</v>
      </c>
      <c r="E102" s="24">
        <v>1400</v>
      </c>
      <c r="F102" s="23">
        <v>0.35</v>
      </c>
      <c r="G102" s="23">
        <f>E102*0.35</f>
        <v>489.99999999999994</v>
      </c>
      <c r="H102" s="14">
        <v>2.8</v>
      </c>
      <c r="I102" s="14">
        <v>45</v>
      </c>
      <c r="J102" s="39"/>
    </row>
    <row r="103" spans="1:10" ht="16.5" customHeight="1" thickTop="1" thickBot="1" x14ac:dyDescent="0.3">
      <c r="A103" s="94" t="str">
        <f t="shared" si="1"/>
        <v/>
      </c>
      <c r="B103" s="74" t="s">
        <v>116</v>
      </c>
      <c r="C103" s="74"/>
      <c r="D103" s="74"/>
      <c r="E103" s="74"/>
      <c r="F103" s="73"/>
      <c r="G103" s="74"/>
      <c r="H103" s="74"/>
      <c r="I103" s="74"/>
      <c r="J103" s="75"/>
    </row>
    <row r="104" spans="1:10" ht="16.5" customHeight="1" thickTop="1" x14ac:dyDescent="0.25">
      <c r="A104" s="94" t="str">
        <f t="shared" si="1"/>
        <v>5706</v>
      </c>
      <c r="B104" s="27" t="s">
        <v>117</v>
      </c>
      <c r="C104" s="33" t="s">
        <v>26</v>
      </c>
      <c r="D104" s="28">
        <v>1001061975706</v>
      </c>
      <c r="E104" s="24">
        <v>200</v>
      </c>
      <c r="F104" s="23">
        <v>0.25</v>
      </c>
      <c r="G104" s="23">
        <f>E104*0.25</f>
        <v>50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 t="shared" si="1"/>
        <v>6454</v>
      </c>
      <c r="B105" s="27" t="s">
        <v>118</v>
      </c>
      <c r="C105" s="33" t="s">
        <v>26</v>
      </c>
      <c r="D105" s="28">
        <v>1001201976454</v>
      </c>
      <c r="E105" s="24">
        <v>420</v>
      </c>
      <c r="F105" s="23">
        <v>0.1</v>
      </c>
      <c r="G105" s="23">
        <f>E105*0.1</f>
        <v>42</v>
      </c>
      <c r="H105" s="14">
        <v>0.8</v>
      </c>
      <c r="I105" s="14">
        <v>60</v>
      </c>
      <c r="J105" s="39"/>
    </row>
    <row r="106" spans="1:10" ht="16.5" customHeight="1" x14ac:dyDescent="0.25">
      <c r="A106" s="94" t="str">
        <f t="shared" si="1"/>
        <v>6222</v>
      </c>
      <c r="B106" s="27" t="s">
        <v>119</v>
      </c>
      <c r="C106" s="33" t="s">
        <v>26</v>
      </c>
      <c r="D106" s="28">
        <v>1001205386222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4" t="str">
        <f t="shared" si="1"/>
        <v>5931</v>
      </c>
      <c r="B107" s="27" t="s">
        <v>120</v>
      </c>
      <c r="C107" s="33" t="s">
        <v>26</v>
      </c>
      <c r="D107" s="28">
        <v>1001060755931</v>
      </c>
      <c r="E107" s="24"/>
      <c r="F107" s="23">
        <v>0.22</v>
      </c>
      <c r="G107" s="23">
        <f>E107*0.22</f>
        <v>0</v>
      </c>
      <c r="H107" s="14">
        <v>1.76</v>
      </c>
      <c r="I107" s="14">
        <v>120</v>
      </c>
      <c r="J107" s="39"/>
    </row>
    <row r="108" spans="1:10" ht="16.5" customHeight="1" x14ac:dyDescent="0.25">
      <c r="A108" s="94" t="str">
        <f>RIGHT(D108:D238,4)</f>
        <v>5708</v>
      </c>
      <c r="B108" s="27" t="s">
        <v>121</v>
      </c>
      <c r="C108" s="30" t="s">
        <v>23</v>
      </c>
      <c r="D108" s="28">
        <v>1001063145708</v>
      </c>
      <c r="E108" s="24">
        <v>50</v>
      </c>
      <c r="F108" s="23">
        <v>0.51249999999999996</v>
      </c>
      <c r="G108" s="23">
        <f>E108*1</f>
        <v>50</v>
      </c>
      <c r="H108" s="14">
        <v>4.0999999999999996</v>
      </c>
      <c r="I108" s="14">
        <v>120</v>
      </c>
      <c r="J108" s="39"/>
    </row>
    <row r="109" spans="1:10" ht="16.5" customHeight="1" x14ac:dyDescent="0.25">
      <c r="A109" s="94" t="str">
        <f>RIGHT(D109:D239,4)</f>
        <v>1146</v>
      </c>
      <c r="B109" s="27" t="s">
        <v>122</v>
      </c>
      <c r="C109" s="30" t="s">
        <v>23</v>
      </c>
      <c r="D109" s="28">
        <v>1001061971146</v>
      </c>
      <c r="E109" s="24"/>
      <c r="F109" s="23"/>
      <c r="G109" s="23">
        <f>E109</f>
        <v>0</v>
      </c>
      <c r="H109" s="14"/>
      <c r="I109" s="14"/>
      <c r="J109" s="39"/>
    </row>
    <row r="110" spans="1:10" ht="16.5" customHeight="1" x14ac:dyDescent="0.25">
      <c r="A110" s="94" t="str">
        <f>RIGHT(D110:D239,4)</f>
        <v>6834</v>
      </c>
      <c r="B110" s="27" t="s">
        <v>123</v>
      </c>
      <c r="C110" s="33" t="s">
        <v>26</v>
      </c>
      <c r="D110" s="28">
        <v>1001203146834</v>
      </c>
      <c r="E110" s="24"/>
      <c r="F110" s="23"/>
      <c r="G110" s="23">
        <f>E110*0.1</f>
        <v>0</v>
      </c>
      <c r="H110" s="14"/>
      <c r="I110" s="14"/>
      <c r="J110" s="39"/>
    </row>
    <row r="111" spans="1:10" ht="16.5" customHeight="1" x14ac:dyDescent="0.25">
      <c r="A111" s="94" t="str">
        <f>RIGHT(D111:D240,4)</f>
        <v>6448</v>
      </c>
      <c r="B111" s="27" t="s">
        <v>124</v>
      </c>
      <c r="C111" s="33" t="s">
        <v>26</v>
      </c>
      <c r="D111" s="28">
        <v>1001234146448</v>
      </c>
      <c r="E111" s="24">
        <v>80</v>
      </c>
      <c r="F111" s="23">
        <v>0.1</v>
      </c>
      <c r="G111" s="23">
        <f>F111*E111</f>
        <v>8</v>
      </c>
      <c r="H111" s="14"/>
      <c r="I111" s="14"/>
      <c r="J111" s="39"/>
    </row>
    <row r="112" spans="1:10" ht="16.5" customHeight="1" x14ac:dyDescent="0.25">
      <c r="A112" s="94" t="str">
        <f>RIGHT(D112:D241,4)</f>
        <v>6221</v>
      </c>
      <c r="B112" s="27" t="s">
        <v>125</v>
      </c>
      <c r="C112" s="33" t="s">
        <v>26</v>
      </c>
      <c r="D112" s="28">
        <v>1001205376221</v>
      </c>
      <c r="E112" s="24">
        <v>80</v>
      </c>
      <c r="F112" s="23">
        <v>0.09</v>
      </c>
      <c r="G112" s="23">
        <f>F112*E112</f>
        <v>7.1999999999999993</v>
      </c>
      <c r="H112" s="14"/>
      <c r="I112" s="14"/>
      <c r="J112" s="39"/>
    </row>
    <row r="113" spans="1:10" ht="16.5" customHeight="1" x14ac:dyDescent="0.25">
      <c r="A113" s="94" t="str">
        <f>RIGHT(D113:D241,4)</f>
        <v>5679</v>
      </c>
      <c r="B113" s="27" t="s">
        <v>126</v>
      </c>
      <c r="C113" s="33" t="s">
        <v>26</v>
      </c>
      <c r="D113" s="28">
        <v>1001190765679</v>
      </c>
      <c r="E113" s="24">
        <v>40</v>
      </c>
      <c r="F113" s="23">
        <v>0.15</v>
      </c>
      <c r="G113" s="23">
        <f>F113*E113</f>
        <v>6</v>
      </c>
      <c r="H113" s="14"/>
      <c r="I113" s="14"/>
      <c r="J113" s="39"/>
    </row>
    <row r="114" spans="1:10" ht="16.5" customHeight="1" x14ac:dyDescent="0.25">
      <c r="A114" s="94" t="str">
        <f>RIGHT(D114:D243,4)</f>
        <v>4993</v>
      </c>
      <c r="B114" s="27" t="s">
        <v>127</v>
      </c>
      <c r="C114" s="33" t="s">
        <v>26</v>
      </c>
      <c r="D114" s="28">
        <v>1001060764993</v>
      </c>
      <c r="E114" s="24">
        <v>400</v>
      </c>
      <c r="F114" s="23">
        <v>0.25</v>
      </c>
      <c r="G114" s="23">
        <f>E114*0.25</f>
        <v>100</v>
      </c>
      <c r="H114" s="14">
        <v>2</v>
      </c>
      <c r="I114" s="14">
        <v>120</v>
      </c>
      <c r="J114" s="39"/>
    </row>
    <row r="115" spans="1:10" ht="16.5" customHeight="1" x14ac:dyDescent="0.25">
      <c r="A115" s="94" t="str">
        <f>RIGHT(D115:D244,4)</f>
        <v>7105</v>
      </c>
      <c r="B115" s="27" t="s">
        <v>128</v>
      </c>
      <c r="C115" s="33" t="s">
        <v>26</v>
      </c>
      <c r="D115" s="28">
        <v>1001203207105</v>
      </c>
      <c r="E115" s="24"/>
      <c r="F115" s="23">
        <v>0.09</v>
      </c>
      <c r="G115" s="23">
        <f>F115*E115</f>
        <v>0</v>
      </c>
      <c r="H115" s="14"/>
      <c r="I115" s="14"/>
      <c r="J115" s="39"/>
    </row>
    <row r="116" spans="1:10" ht="16.5" customHeight="1" x14ac:dyDescent="0.25">
      <c r="A116" s="94" t="str">
        <f>RIGHT(D116:D245,4)</f>
        <v>7106</v>
      </c>
      <c r="B116" s="27" t="s">
        <v>129</v>
      </c>
      <c r="C116" s="33" t="s">
        <v>26</v>
      </c>
      <c r="D116" s="28">
        <v>1001205447106</v>
      </c>
      <c r="E116" s="24"/>
      <c r="F116" s="23">
        <v>0.09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4" t="str">
        <f>RIGHT(D117:D246,4)</f>
        <v>7107</v>
      </c>
      <c r="B117" s="27" t="s">
        <v>130</v>
      </c>
      <c r="C117" s="33" t="s">
        <v>26</v>
      </c>
      <c r="D117" s="28">
        <v>1001205467107</v>
      </c>
      <c r="E117" s="24"/>
      <c r="F117" s="23">
        <v>0.09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4" t="str">
        <f>RIGHT(D118:D244,4)</f>
        <v>3684</v>
      </c>
      <c r="B118" s="27" t="s">
        <v>131</v>
      </c>
      <c r="C118" s="33" t="s">
        <v>26</v>
      </c>
      <c r="D118" s="28">
        <v>1001062353684</v>
      </c>
      <c r="E118" s="24"/>
      <c r="F118" s="23">
        <v>0.25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RIGHT(D119:D244,4)</f>
        <v>5682</v>
      </c>
      <c r="B119" s="27" t="s">
        <v>132</v>
      </c>
      <c r="C119" s="33" t="s">
        <v>26</v>
      </c>
      <c r="D119" s="28">
        <v>1001193115682</v>
      </c>
      <c r="E119" s="24">
        <v>600</v>
      </c>
      <c r="F119" s="23">
        <v>0.12</v>
      </c>
      <c r="G119" s="23">
        <f>E119*0.12</f>
        <v>72</v>
      </c>
      <c r="H119" s="14">
        <v>0.96</v>
      </c>
      <c r="I119" s="14">
        <v>60</v>
      </c>
      <c r="J119" s="39"/>
    </row>
    <row r="120" spans="1:10" ht="16.5" customHeight="1" x14ac:dyDescent="0.25">
      <c r="A120" s="94" t="str">
        <f>RIGHT(D120:D247,4)</f>
        <v>4117</v>
      </c>
      <c r="B120" s="27" t="s">
        <v>133</v>
      </c>
      <c r="C120" s="30" t="s">
        <v>23</v>
      </c>
      <c r="D120" s="28">
        <v>1001062504117</v>
      </c>
      <c r="E120" s="24"/>
      <c r="F120" s="23">
        <v>0.48749999999999999</v>
      </c>
      <c r="G120" s="23">
        <f>E120*1</f>
        <v>0</v>
      </c>
      <c r="H120" s="14">
        <v>3.9</v>
      </c>
      <c r="I120" s="14">
        <v>120</v>
      </c>
      <c r="J120" s="39"/>
    </row>
    <row r="121" spans="1:10" ht="16.5" customHeight="1" x14ac:dyDescent="0.25">
      <c r="A121" s="94" t="str">
        <f>RIGHT(D121:D248,4)</f>
        <v>3680</v>
      </c>
      <c r="B121" s="27" t="s">
        <v>134</v>
      </c>
      <c r="C121" s="30" t="s">
        <v>23</v>
      </c>
      <c r="D121" s="28">
        <v>1001062353680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4" t="str">
        <f>RIGHT(D122:D248,4)</f>
        <v>5483</v>
      </c>
      <c r="B122" s="27" t="s">
        <v>135</v>
      </c>
      <c r="C122" s="33" t="s">
        <v>26</v>
      </c>
      <c r="D122" s="28">
        <v>1001062505483</v>
      </c>
      <c r="E122" s="24">
        <v>200</v>
      </c>
      <c r="F122" s="23">
        <v>0.25</v>
      </c>
      <c r="G122" s="23">
        <f>E122*0.25</f>
        <v>50</v>
      </c>
      <c r="H122" s="14">
        <v>2</v>
      </c>
      <c r="I122" s="14">
        <v>120</v>
      </c>
      <c r="J122" s="39"/>
    </row>
    <row r="123" spans="1:10" ht="16.5" customHeight="1" thickBot="1" x14ac:dyDescent="0.3">
      <c r="A123" s="94" t="str">
        <f>RIGHT(D123:D249,4)</f>
        <v>6453</v>
      </c>
      <c r="B123" s="27" t="s">
        <v>136</v>
      </c>
      <c r="C123" s="33" t="s">
        <v>26</v>
      </c>
      <c r="D123" s="28">
        <v>1001202506453</v>
      </c>
      <c r="E123" s="24">
        <v>560</v>
      </c>
      <c r="F123" s="23">
        <v>0.1</v>
      </c>
      <c r="G123" s="23">
        <f>E123*0.1</f>
        <v>56</v>
      </c>
      <c r="H123" s="14">
        <v>0.8</v>
      </c>
      <c r="I123" s="14">
        <v>60</v>
      </c>
      <c r="J123" s="39"/>
    </row>
    <row r="124" spans="1:10" ht="16.5" customHeight="1" thickTop="1" thickBot="1" x14ac:dyDescent="0.3">
      <c r="A124" s="94" t="str">
        <f>RIGHT(D124:D250,4)</f>
        <v/>
      </c>
      <c r="B124" s="74" t="s">
        <v>137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RIGHT(D125:D254,4)</f>
        <v>6470</v>
      </c>
      <c r="B125" s="29" t="s">
        <v>138</v>
      </c>
      <c r="C125" s="32" t="s">
        <v>23</v>
      </c>
      <c r="D125" s="80">
        <v>1001092436470</v>
      </c>
      <c r="E125" s="24">
        <v>10</v>
      </c>
      <c r="F125" s="23"/>
      <c r="G125" s="23">
        <f>E125*1</f>
        <v>10</v>
      </c>
      <c r="H125" s="14"/>
      <c r="I125" s="14"/>
      <c r="J125" s="39"/>
    </row>
    <row r="126" spans="1:10" ht="16.5" customHeight="1" x14ac:dyDescent="0.25">
      <c r="A126" s="94" t="str">
        <f>RIGHT(D126:D255,4)</f>
        <v>6495</v>
      </c>
      <c r="B126" s="29" t="s">
        <v>139</v>
      </c>
      <c r="C126" s="32" t="s">
        <v>26</v>
      </c>
      <c r="D126" s="80">
        <v>1001092436495</v>
      </c>
      <c r="E126" s="24">
        <v>120</v>
      </c>
      <c r="F126" s="23">
        <v>0.3</v>
      </c>
      <c r="G126" s="23">
        <f>F126*E126</f>
        <v>36</v>
      </c>
      <c r="H126" s="14"/>
      <c r="I126" s="14"/>
      <c r="J126" s="39"/>
    </row>
    <row r="127" spans="1:10" ht="16.5" customHeight="1" x14ac:dyDescent="0.25">
      <c r="A127" s="94" t="str">
        <f>RIGHT(D127:D256,4)</f>
        <v>7035</v>
      </c>
      <c r="B127" s="29" t="s">
        <v>140</v>
      </c>
      <c r="C127" s="32" t="s">
        <v>26</v>
      </c>
      <c r="D127" s="80">
        <v>1001095227035</v>
      </c>
      <c r="E127" s="24">
        <v>80</v>
      </c>
      <c r="F127" s="23">
        <v>0.35</v>
      </c>
      <c r="G127" s="23">
        <f>F127*E127</f>
        <v>28</v>
      </c>
      <c r="H127" s="14"/>
      <c r="I127" s="14"/>
      <c r="J127" s="39"/>
    </row>
    <row r="128" spans="1:10" ht="16.5" customHeight="1" x14ac:dyDescent="0.25">
      <c r="A128" s="94" t="str">
        <f>RIGHT(D128:D257,4)</f>
        <v>6411</v>
      </c>
      <c r="B128" s="29" t="s">
        <v>141</v>
      </c>
      <c r="C128" s="32" t="s">
        <v>26</v>
      </c>
      <c r="D128" s="80">
        <v>1001093316411</v>
      </c>
      <c r="E128" s="24"/>
      <c r="F128" s="23">
        <v>0.3</v>
      </c>
      <c r="G128" s="23">
        <f>F128*E128</f>
        <v>0</v>
      </c>
      <c r="H128" s="14"/>
      <c r="I128" s="14"/>
      <c r="J128" s="39"/>
    </row>
    <row r="129" spans="1:10" ht="16.5" customHeight="1" x14ac:dyDescent="0.25">
      <c r="A129" s="94" t="str">
        <f>RIGHT(D129:D255,4)</f>
        <v>6866</v>
      </c>
      <c r="B129" s="29" t="s">
        <v>142</v>
      </c>
      <c r="C129" s="32" t="s">
        <v>23</v>
      </c>
      <c r="D129" s="80">
        <v>1001095716866</v>
      </c>
      <c r="E129" s="24">
        <v>50</v>
      </c>
      <c r="F129" s="23"/>
      <c r="G129" s="23">
        <f>E129*1</f>
        <v>50</v>
      </c>
      <c r="H129" s="14"/>
      <c r="I129" s="14"/>
      <c r="J129" s="39"/>
    </row>
    <row r="130" spans="1:10" ht="16.5" customHeight="1" thickBot="1" x14ac:dyDescent="0.3">
      <c r="A130" s="94" t="str">
        <f>RIGHT(D130:D252,4)</f>
        <v>3215</v>
      </c>
      <c r="B130" s="27" t="s">
        <v>143</v>
      </c>
      <c r="C130" s="37" t="s">
        <v>26</v>
      </c>
      <c r="D130" s="51">
        <v>1001094053215</v>
      </c>
      <c r="E130" s="24">
        <v>160</v>
      </c>
      <c r="F130" s="23">
        <v>0.4</v>
      </c>
      <c r="G130" s="23">
        <f>E130*0.4</f>
        <v>64</v>
      </c>
      <c r="H130" s="14">
        <v>3.2</v>
      </c>
      <c r="I130" s="14">
        <v>60</v>
      </c>
      <c r="J130" s="39"/>
    </row>
    <row r="131" spans="1:10" ht="16.5" customHeight="1" thickTop="1" thickBot="1" x14ac:dyDescent="0.3">
      <c r="A131" s="94" t="str">
        <f>RIGHT(D131:D255,4)</f>
        <v/>
      </c>
      <c r="B131" s="74" t="s">
        <v>144</v>
      </c>
      <c r="C131" s="74"/>
      <c r="D131" s="74"/>
      <c r="E131" s="74"/>
      <c r="F131" s="73"/>
      <c r="G131" s="74"/>
      <c r="H131" s="74"/>
      <c r="I131" s="74"/>
      <c r="J131" s="75"/>
    </row>
    <row r="132" spans="1:10" ht="16.5" customHeight="1" thickTop="1" x14ac:dyDescent="0.25">
      <c r="A132" s="94" t="str">
        <f>RIGHT(D132:D258,4)</f>
        <v>7090</v>
      </c>
      <c r="B132" s="47" t="s">
        <v>145</v>
      </c>
      <c r="C132" s="35" t="s">
        <v>26</v>
      </c>
      <c r="D132" s="28">
        <v>1001084217090</v>
      </c>
      <c r="E132" s="24">
        <v>240</v>
      </c>
      <c r="F132" s="23">
        <v>0.3</v>
      </c>
      <c r="G132" s="23">
        <f>E132*F132</f>
        <v>72</v>
      </c>
      <c r="H132" s="14"/>
      <c r="I132" s="14">
        <v>50</v>
      </c>
      <c r="J132" s="39"/>
    </row>
    <row r="133" spans="1:10" ht="16.5" customHeight="1" x14ac:dyDescent="0.25">
      <c r="A133" s="94" t="str">
        <f>RIGHT(D133:D259,4)</f>
        <v>4691</v>
      </c>
      <c r="B133" s="47" t="s">
        <v>146</v>
      </c>
      <c r="C133" s="35" t="s">
        <v>26</v>
      </c>
      <c r="D133" s="28">
        <v>1001083424691</v>
      </c>
      <c r="E133" s="24"/>
      <c r="F133" s="23">
        <v>0.3</v>
      </c>
      <c r="G133" s="23">
        <f t="shared" ref="G133:G139" si="2">F133*E133</f>
        <v>0</v>
      </c>
      <c r="H133" s="14"/>
      <c r="I133" s="14"/>
      <c r="J133" s="93"/>
    </row>
    <row r="134" spans="1:10" ht="16.5" customHeight="1" x14ac:dyDescent="0.25">
      <c r="A134" s="94" t="str">
        <f>RIGHT(D134:D260,4)</f>
        <v>6200</v>
      </c>
      <c r="B134" s="47" t="s">
        <v>147</v>
      </c>
      <c r="C134" s="35" t="s">
        <v>26</v>
      </c>
      <c r="D134" s="28">
        <v>1001085636200</v>
      </c>
      <c r="E134" s="24">
        <v>120</v>
      </c>
      <c r="F134" s="23">
        <v>0.3</v>
      </c>
      <c r="G134" s="23">
        <f t="shared" si="2"/>
        <v>36</v>
      </c>
      <c r="H134" s="14"/>
      <c r="I134" s="14"/>
      <c r="J134" s="93"/>
    </row>
    <row r="135" spans="1:10" ht="16.5" customHeight="1" x14ac:dyDescent="0.25">
      <c r="A135" s="94" t="str">
        <f>RIGHT(D135:D261,4)</f>
        <v>6201</v>
      </c>
      <c r="B135" s="47" t="s">
        <v>148</v>
      </c>
      <c r="C135" s="35" t="s">
        <v>26</v>
      </c>
      <c r="D135" s="28">
        <v>1001225636201</v>
      </c>
      <c r="E135" s="24"/>
      <c r="F135" s="23">
        <v>0.15</v>
      </c>
      <c r="G135" s="23">
        <f t="shared" si="2"/>
        <v>0</v>
      </c>
      <c r="H135" s="14"/>
      <c r="I135" s="14"/>
      <c r="J135" s="93"/>
    </row>
    <row r="136" spans="1:10" ht="16.5" customHeight="1" x14ac:dyDescent="0.25">
      <c r="A136" s="94" t="str">
        <f>RIGHT(D136:D261,4)</f>
        <v>6842</v>
      </c>
      <c r="B136" s="47" t="s">
        <v>149</v>
      </c>
      <c r="C136" s="35" t="s">
        <v>26</v>
      </c>
      <c r="D136" s="28">
        <v>1001080216842</v>
      </c>
      <c r="E136" s="24"/>
      <c r="F136" s="23">
        <v>0.3</v>
      </c>
      <c r="G136" s="23">
        <f t="shared" si="2"/>
        <v>0</v>
      </c>
      <c r="H136" s="14"/>
      <c r="I136" s="14"/>
      <c r="J136" s="93"/>
    </row>
    <row r="137" spans="1:10" ht="16.5" customHeight="1" x14ac:dyDescent="0.25">
      <c r="A137" s="94" t="str">
        <f>RIGHT(D137:D261,4)</f>
        <v>6492</v>
      </c>
      <c r="B137" s="47" t="s">
        <v>150</v>
      </c>
      <c r="C137" s="35" t="s">
        <v>26</v>
      </c>
      <c r="D137" s="28">
        <v>1001084226492</v>
      </c>
      <c r="E137" s="24"/>
      <c r="F137" s="23">
        <v>0.3</v>
      </c>
      <c r="G137" s="23">
        <f t="shared" si="2"/>
        <v>0</v>
      </c>
      <c r="H137" s="14"/>
      <c r="I137" s="14"/>
      <c r="J137" s="93"/>
    </row>
    <row r="138" spans="1:10" ht="16.5" customHeight="1" x14ac:dyDescent="0.25">
      <c r="A138" s="94" t="str">
        <f>RIGHT(D138:D259,4)</f>
        <v>6279</v>
      </c>
      <c r="B138" s="47" t="s">
        <v>151</v>
      </c>
      <c r="C138" s="35" t="s">
        <v>26</v>
      </c>
      <c r="D138" s="28">
        <v>1001220286279</v>
      </c>
      <c r="E138" s="24">
        <v>80</v>
      </c>
      <c r="F138" s="23">
        <v>0.15</v>
      </c>
      <c r="G138" s="23">
        <f t="shared" si="2"/>
        <v>12</v>
      </c>
      <c r="H138" s="14"/>
      <c r="I138" s="14"/>
      <c r="J138" s="93"/>
    </row>
    <row r="139" spans="1:10" ht="16.5" customHeight="1" x14ac:dyDescent="0.25">
      <c r="A139" s="94" t="str">
        <f>RIGHT(D139:D260,4)</f>
        <v>4786</v>
      </c>
      <c r="B139" s="47" t="s">
        <v>152</v>
      </c>
      <c r="C139" s="35" t="s">
        <v>26</v>
      </c>
      <c r="D139" s="28">
        <v>1001053944786</v>
      </c>
      <c r="E139" s="24"/>
      <c r="F139" s="23">
        <v>7.0000000000000007E-2</v>
      </c>
      <c r="G139" s="23">
        <f t="shared" si="2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7052</v>
      </c>
      <c r="B140" s="47" t="s">
        <v>153</v>
      </c>
      <c r="C140" s="35" t="s">
        <v>23</v>
      </c>
      <c r="D140" s="28">
        <v>1001204447052</v>
      </c>
      <c r="E140" s="24"/>
      <c r="F140" s="23">
        <v>1</v>
      </c>
      <c r="G140" s="23">
        <f>E140</f>
        <v>0</v>
      </c>
      <c r="H140" s="14"/>
      <c r="I140" s="14"/>
      <c r="J140" s="93"/>
    </row>
    <row r="141" spans="1:10" ht="16.5" customHeight="1" x14ac:dyDescent="0.25">
      <c r="A141" s="94" t="str">
        <f>RIGHT(D141:D261,4)</f>
        <v>7053</v>
      </c>
      <c r="B141" s="47" t="s">
        <v>154</v>
      </c>
      <c r="C141" s="35" t="s">
        <v>23</v>
      </c>
      <c r="D141" s="28">
        <v>1001223297053</v>
      </c>
      <c r="E141" s="24"/>
      <c r="F141" s="23">
        <v>1</v>
      </c>
      <c r="G141" s="23">
        <f>E141</f>
        <v>0</v>
      </c>
      <c r="H141" s="14"/>
      <c r="I141" s="14"/>
      <c r="J141" s="93"/>
    </row>
    <row r="142" spans="1:10" ht="16.5" customHeight="1" x14ac:dyDescent="0.25">
      <c r="A142" s="94" t="str">
        <f>RIGHT(D142:D261,4)</f>
        <v>7092</v>
      </c>
      <c r="B142" s="27" t="s">
        <v>155</v>
      </c>
      <c r="C142" s="33" t="s">
        <v>26</v>
      </c>
      <c r="D142" s="28">
        <v>1001223297092</v>
      </c>
      <c r="E142" s="24">
        <v>240</v>
      </c>
      <c r="F142" s="23">
        <v>0.14000000000000001</v>
      </c>
      <c r="G142" s="23">
        <f>F142*E142</f>
        <v>33.6</v>
      </c>
      <c r="H142" s="14"/>
      <c r="I142" s="14"/>
      <c r="J142" s="39"/>
    </row>
    <row r="143" spans="1:10" ht="16.5" customHeight="1" x14ac:dyDescent="0.25">
      <c r="A143" s="94" t="str">
        <f>RIGHT(D143:D262,4)</f>
        <v>7103</v>
      </c>
      <c r="B143" s="27" t="s">
        <v>156</v>
      </c>
      <c r="C143" s="33" t="s">
        <v>26</v>
      </c>
      <c r="D143" s="28">
        <v>1001223297103</v>
      </c>
      <c r="E143" s="24"/>
      <c r="F143" s="23">
        <v>0.18</v>
      </c>
      <c r="G143" s="23">
        <f>F143*E143</f>
        <v>0</v>
      </c>
      <c r="H143" s="14"/>
      <c r="I143" s="14"/>
      <c r="J143" s="93"/>
    </row>
    <row r="144" spans="1:10" ht="16.5" customHeight="1" thickBot="1" x14ac:dyDescent="0.3">
      <c r="A144" s="94" t="str">
        <f>RIGHT(D144:D259,4)</f>
        <v>6919</v>
      </c>
      <c r="B144" s="47" t="s">
        <v>157</v>
      </c>
      <c r="C144" s="35" t="s">
        <v>26</v>
      </c>
      <c r="D144" s="28">
        <v>1001223296919</v>
      </c>
      <c r="E144" s="24"/>
      <c r="F144" s="23"/>
      <c r="G144" s="23">
        <f>E144*0.18</f>
        <v>0</v>
      </c>
      <c r="H144" s="14"/>
      <c r="I144" s="14"/>
      <c r="J144" s="93"/>
    </row>
    <row r="145" spans="1:11" ht="16.5" customHeight="1" thickTop="1" thickBot="1" x14ac:dyDescent="0.3">
      <c r="A145" s="94" t="str">
        <f>RIGHT(D145:D260,4)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1" ht="16.5" customHeight="1" thickTop="1" thickBot="1" x14ac:dyDescent="0.3">
      <c r="A146" s="94" t="str">
        <f>RIGHT(D146:D263,4)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1" ht="16.5" customHeight="1" thickTop="1" x14ac:dyDescent="0.25">
      <c r="A147" s="94" t="str">
        <f>RIGHT(D147:D264,4)</f>
        <v>6314</v>
      </c>
      <c r="B147" s="47" t="s">
        <v>160</v>
      </c>
      <c r="C147" s="33" t="s">
        <v>26</v>
      </c>
      <c r="D147" s="28">
        <v>1002112606314</v>
      </c>
      <c r="E147" s="24"/>
      <c r="F147" s="23">
        <v>0.5</v>
      </c>
      <c r="G147" s="23">
        <f>E147*0.5</f>
        <v>0</v>
      </c>
      <c r="H147" s="14">
        <v>8</v>
      </c>
      <c r="I147" s="72">
        <v>120</v>
      </c>
      <c r="J147" s="39"/>
    </row>
    <row r="148" spans="1:11" ht="16.5" customHeight="1" x14ac:dyDescent="0.25">
      <c r="A148" s="94" t="str">
        <f>RIGHT(D148:D265,4)</f>
        <v>6155</v>
      </c>
      <c r="B148" s="47" t="s">
        <v>161</v>
      </c>
      <c r="C148" s="33" t="s">
        <v>26</v>
      </c>
      <c r="D148" s="28">
        <v>1002115036155</v>
      </c>
      <c r="E148" s="24"/>
      <c r="F148" s="23"/>
      <c r="G148" s="23">
        <f>E148*0.45</f>
        <v>0</v>
      </c>
      <c r="H148" s="14"/>
      <c r="I148" s="72"/>
      <c r="J148" s="39"/>
    </row>
    <row r="149" spans="1:11" ht="16.5" customHeight="1" x14ac:dyDescent="0.25">
      <c r="A149" s="94" t="str">
        <f>RIGHT(D149:D266,4)</f>
        <v>6157</v>
      </c>
      <c r="B149" s="47" t="s">
        <v>162</v>
      </c>
      <c r="C149" s="33" t="s">
        <v>26</v>
      </c>
      <c r="D149" s="28">
        <v>1002115056157</v>
      </c>
      <c r="E149" s="24"/>
      <c r="F149" s="23"/>
      <c r="G149" s="23">
        <f>E149*0.45</f>
        <v>0</v>
      </c>
      <c r="H149" s="14"/>
      <c r="I149" s="72"/>
      <c r="J149" s="39"/>
    </row>
    <row r="150" spans="1:11" ht="16.5" customHeight="1" thickBot="1" x14ac:dyDescent="0.3">
      <c r="A150" s="94" t="str">
        <f t="shared" ref="A150:A161" si="3">RIGHT(D150:D265,4)</f>
        <v>6313</v>
      </c>
      <c r="B150" s="47" t="s">
        <v>163</v>
      </c>
      <c r="C150" s="36" t="s">
        <v>26</v>
      </c>
      <c r="D150" s="28">
        <v>1002112606313</v>
      </c>
      <c r="E150" s="24"/>
      <c r="F150" s="23">
        <v>0.9</v>
      </c>
      <c r="G150" s="23">
        <f>E150*0.9</f>
        <v>0</v>
      </c>
      <c r="H150" s="14">
        <v>9</v>
      </c>
      <c r="I150" s="72">
        <v>120</v>
      </c>
      <c r="J150" s="39"/>
    </row>
    <row r="151" spans="1:11" ht="16.5" customHeight="1" thickTop="1" thickBot="1" x14ac:dyDescent="0.3">
      <c r="A151" s="94" t="str">
        <f t="shared" si="3"/>
        <v/>
      </c>
      <c r="B151" s="74" t="s">
        <v>164</v>
      </c>
      <c r="C151" s="74"/>
      <c r="D151" s="74"/>
      <c r="E151" s="74"/>
      <c r="F151" s="73"/>
      <c r="G151" s="74"/>
      <c r="H151" s="74"/>
      <c r="I151" s="74"/>
      <c r="J151" s="75"/>
    </row>
    <row r="152" spans="1:11" ht="16.5" customHeight="1" thickTop="1" thickBot="1" x14ac:dyDescent="0.3">
      <c r="A152" s="94" t="str">
        <f t="shared" si="3"/>
        <v>4945</v>
      </c>
      <c r="B152" s="47" t="s">
        <v>165</v>
      </c>
      <c r="C152" s="36" t="s">
        <v>26</v>
      </c>
      <c r="D152" s="28">
        <v>1002151784945</v>
      </c>
      <c r="E152" s="24"/>
      <c r="F152" s="23">
        <v>0.5</v>
      </c>
      <c r="G152" s="23">
        <f>E152*0.5</f>
        <v>0</v>
      </c>
      <c r="H152" s="14">
        <v>8</v>
      </c>
      <c r="I152" s="72">
        <v>120</v>
      </c>
      <c r="J152" s="39"/>
    </row>
    <row r="153" spans="1:11" ht="16.5" customHeight="1" thickTop="1" thickBot="1" x14ac:dyDescent="0.3">
      <c r="A153" s="94" t="str">
        <f t="shared" si="3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s="88" customFormat="1" ht="16.5" customHeight="1" thickTop="1" thickBot="1" x14ac:dyDescent="0.3">
      <c r="A154" s="94" t="str">
        <f t="shared" si="3"/>
        <v>4956</v>
      </c>
      <c r="B154" s="89" t="s">
        <v>167</v>
      </c>
      <c r="C154" s="90" t="s">
        <v>26</v>
      </c>
      <c r="D154" s="83">
        <v>1002133974956</v>
      </c>
      <c r="E154" s="84"/>
      <c r="F154" s="85">
        <v>0.42</v>
      </c>
      <c r="G154" s="85">
        <f>E154*0.42</f>
        <v>0</v>
      </c>
      <c r="H154" s="86">
        <v>4.2</v>
      </c>
      <c r="I154" s="91">
        <v>120</v>
      </c>
      <c r="J154" s="86"/>
      <c r="K154" s="87"/>
    </row>
    <row r="155" spans="1:11" ht="16.5" customHeight="1" thickTop="1" x14ac:dyDescent="0.25">
      <c r="A155" s="94" t="str">
        <f t="shared" si="3"/>
        <v>1762</v>
      </c>
      <c r="B155" s="47" t="s">
        <v>168</v>
      </c>
      <c r="C155" s="33" t="s">
        <v>26</v>
      </c>
      <c r="D155" s="28">
        <v>1002131151762</v>
      </c>
      <c r="E155" s="24"/>
      <c r="F155" s="23">
        <v>0.42</v>
      </c>
      <c r="G155" s="23">
        <f>E155*0.42</f>
        <v>0</v>
      </c>
      <c r="H155" s="14">
        <v>4.2</v>
      </c>
      <c r="I155" s="72">
        <v>120</v>
      </c>
      <c r="J155" s="39"/>
    </row>
    <row r="156" spans="1:11" ht="16.5" customHeight="1" thickBot="1" x14ac:dyDescent="0.3">
      <c r="A156" s="94" t="str">
        <f t="shared" si="3"/>
        <v>1764</v>
      </c>
      <c r="B156" s="47" t="s">
        <v>169</v>
      </c>
      <c r="C156" s="36" t="s">
        <v>26</v>
      </c>
      <c r="D156" s="28">
        <v>1002131181764</v>
      </c>
      <c r="E156" s="24"/>
      <c r="F156" s="23">
        <v>0.42</v>
      </c>
      <c r="G156" s="23">
        <f>E156*0.42</f>
        <v>0</v>
      </c>
      <c r="H156" s="14">
        <v>4.2</v>
      </c>
      <c r="I156" s="72">
        <v>120</v>
      </c>
      <c r="J156" s="39"/>
    </row>
    <row r="157" spans="1:11" ht="16.5" customHeight="1" thickTop="1" thickBot="1" x14ac:dyDescent="0.3">
      <c r="A157" s="94" t="str">
        <f t="shared" si="3"/>
        <v/>
      </c>
      <c r="B157" s="74" t="s">
        <v>170</v>
      </c>
      <c r="C157" s="74"/>
      <c r="D157" s="74"/>
      <c r="E157" s="74"/>
      <c r="F157" s="73"/>
      <c r="G157" s="74"/>
      <c r="H157" s="74"/>
      <c r="I157" s="74"/>
      <c r="J157" s="75"/>
    </row>
    <row r="158" spans="1:11" ht="16.5" customHeight="1" thickTop="1" thickBot="1" x14ac:dyDescent="0.3">
      <c r="A158" s="94" t="str">
        <f t="shared" si="3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1" ht="16.5" customHeight="1" thickTop="1" thickBot="1" x14ac:dyDescent="0.3">
      <c r="A159" s="94" t="str">
        <f t="shared" si="3"/>
        <v>6004</v>
      </c>
      <c r="B159" s="47" t="s">
        <v>172</v>
      </c>
      <c r="C159" s="36" t="s">
        <v>26</v>
      </c>
      <c r="D159" s="68" t="s">
        <v>173</v>
      </c>
      <c r="E159" s="24"/>
      <c r="F159" s="23">
        <v>1</v>
      </c>
      <c r="G159" s="23">
        <f>E159*1</f>
        <v>0</v>
      </c>
      <c r="H159" s="14">
        <v>8</v>
      </c>
      <c r="I159" s="72">
        <v>120</v>
      </c>
      <c r="J159" s="39"/>
    </row>
    <row r="160" spans="1:11" ht="15.75" customHeight="1" thickTop="1" x14ac:dyDescent="0.25">
      <c r="A160" s="94" t="str">
        <f t="shared" si="3"/>
        <v>5417</v>
      </c>
      <c r="B160" s="47" t="s">
        <v>174</v>
      </c>
      <c r="C160" s="30" t="s">
        <v>23</v>
      </c>
      <c r="D160" s="68" t="s">
        <v>175</v>
      </c>
      <c r="E160" s="24"/>
      <c r="F160" s="23">
        <v>2</v>
      </c>
      <c r="G160" s="23">
        <f>E160*1</f>
        <v>0</v>
      </c>
      <c r="H160" s="14">
        <v>6</v>
      </c>
      <c r="I160" s="72">
        <v>90</v>
      </c>
      <c r="J160" s="39"/>
    </row>
    <row r="161" spans="1:10" ht="15.75" customHeight="1" thickBot="1" x14ac:dyDescent="0.3">
      <c r="A161" s="94" t="str">
        <f t="shared" si="3"/>
        <v>6019</v>
      </c>
      <c r="B161" s="47" t="s">
        <v>176</v>
      </c>
      <c r="C161" s="36" t="s">
        <v>26</v>
      </c>
      <c r="D161" s="69" t="s">
        <v>177</v>
      </c>
      <c r="E161" s="24"/>
      <c r="F161" s="23">
        <v>1</v>
      </c>
      <c r="G161" s="23">
        <f>E161*1</f>
        <v>0</v>
      </c>
      <c r="H161" s="14">
        <v>12</v>
      </c>
      <c r="I161" s="72">
        <v>120</v>
      </c>
      <c r="J161" s="39"/>
    </row>
    <row r="162" spans="1:10" ht="16.5" customHeight="1" thickTop="1" thickBot="1" x14ac:dyDescent="0.3">
      <c r="A162" s="77"/>
      <c r="B162" s="77" t="s">
        <v>178</v>
      </c>
      <c r="C162" s="16"/>
      <c r="D162" s="48"/>
      <c r="E162" s="17">
        <f>SUM(E5:E161)</f>
        <v>20100</v>
      </c>
      <c r="F162" s="17">
        <f>SUM(F10:F161)</f>
        <v>42.653333333333336</v>
      </c>
      <c r="G162" s="17">
        <f>SUM(G11:G161)</f>
        <v>8506.1999999999989</v>
      </c>
      <c r="H162" s="17">
        <f>SUM(H10:H158)</f>
        <v>128.91</v>
      </c>
      <c r="I162" s="17"/>
      <c r="J162" s="17"/>
    </row>
    <row r="163" spans="1:10" ht="15.75" customHeight="1" thickTop="1" x14ac:dyDescent="0.25">
      <c r="B163" s="53"/>
      <c r="C163" s="18"/>
      <c r="D163" s="52"/>
      <c r="F163" s="19"/>
      <c r="G163" s="19"/>
      <c r="H163" s="20"/>
      <c r="I163" s="20"/>
      <c r="J163" s="21"/>
    </row>
    <row r="164" spans="1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1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</sheetData>
  <autoFilter ref="A9:J162"/>
  <mergeCells count="2">
    <mergeCell ref="E1:J1"/>
    <mergeCell ref="G3:J3"/>
  </mergeCells>
  <dataValidations disablePrompts="1" count="2">
    <dataValidation type="textLength" operator="lessThanOrEqual" showInputMessage="1" showErrorMessage="1" sqref="B155">
      <formula1>40</formula1>
    </dataValidation>
    <dataValidation type="textLength" operator="equal" showInputMessage="1" showErrorMessage="1" sqref="D159:D16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143</v>
      </c>
    </row>
    <row r="2" spans="2:3" x14ac:dyDescent="0.25">
      <c r="B2" s="58" t="s">
        <v>179</v>
      </c>
      <c r="C2" s="81"/>
    </row>
    <row r="3" spans="2:3" x14ac:dyDescent="0.25">
      <c r="B3" s="27" t="s">
        <v>180</v>
      </c>
      <c r="C3" s="63"/>
    </row>
    <row r="4" spans="2:3" x14ac:dyDescent="0.25">
      <c r="B4" s="44" t="s">
        <v>181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133</v>
      </c>
      <c r="C6" s="61"/>
    </row>
    <row r="7" spans="2:3" x14ac:dyDescent="0.25">
      <c r="B7" s="71" t="s">
        <v>182</v>
      </c>
      <c r="C7" s="81"/>
    </row>
    <row r="8" spans="2:3" x14ac:dyDescent="0.25">
      <c r="B8" s="27" t="s">
        <v>35</v>
      </c>
    </row>
    <row r="9" spans="2:3" x14ac:dyDescent="0.25">
      <c r="B9" s="79" t="s">
        <v>183</v>
      </c>
      <c r="C9" s="81"/>
    </row>
    <row r="10" spans="2:3" x14ac:dyDescent="0.25">
      <c r="B10" s="29" t="s">
        <v>184</v>
      </c>
    </row>
    <row r="11" spans="2:3" x14ac:dyDescent="0.25">
      <c r="B11" s="27" t="s">
        <v>40</v>
      </c>
    </row>
    <row r="12" spans="2:3" x14ac:dyDescent="0.25">
      <c r="B12" s="27" t="s">
        <v>127</v>
      </c>
    </row>
    <row r="13" spans="2:3" x14ac:dyDescent="0.25">
      <c r="B13" s="27" t="s">
        <v>185</v>
      </c>
    </row>
    <row r="14" spans="2:3" x14ac:dyDescent="0.25">
      <c r="B14" s="27" t="s">
        <v>186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187</v>
      </c>
    </row>
    <row r="18" spans="2:3" x14ac:dyDescent="0.25">
      <c r="B18" s="27" t="s">
        <v>188</v>
      </c>
      <c r="C18" s="62"/>
    </row>
    <row r="19" spans="2:3" x14ac:dyDescent="0.25">
      <c r="B19" s="58" t="s">
        <v>189</v>
      </c>
      <c r="C19" s="61"/>
    </row>
    <row r="20" spans="2:3" x14ac:dyDescent="0.25">
      <c r="B20" s="70" t="s">
        <v>135</v>
      </c>
    </row>
    <row r="21" spans="2:3" x14ac:dyDescent="0.25">
      <c r="B21" s="58" t="s">
        <v>190</v>
      </c>
      <c r="C21" s="81"/>
    </row>
    <row r="22" spans="2:3" x14ac:dyDescent="0.25">
      <c r="B22" s="67" t="s">
        <v>191</v>
      </c>
      <c r="C22" s="61"/>
    </row>
    <row r="23" spans="2:3" x14ac:dyDescent="0.25">
      <c r="B23" s="27" t="s">
        <v>114</v>
      </c>
    </row>
    <row r="24" spans="2:3" x14ac:dyDescent="0.25">
      <c r="B24" s="27" t="s">
        <v>132</v>
      </c>
    </row>
    <row r="25" spans="2:3" x14ac:dyDescent="0.25">
      <c r="B25" s="27" t="s">
        <v>117</v>
      </c>
    </row>
    <row r="26" spans="2:3" x14ac:dyDescent="0.25">
      <c r="B26" s="27" t="s">
        <v>121</v>
      </c>
    </row>
    <row r="27" spans="2:3" x14ac:dyDescent="0.25">
      <c r="B27" s="70" t="s">
        <v>192</v>
      </c>
    </row>
    <row r="28" spans="2:3" x14ac:dyDescent="0.25">
      <c r="B28" s="78" t="s">
        <v>71</v>
      </c>
      <c r="C28" s="61"/>
    </row>
    <row r="29" spans="2:3" x14ac:dyDescent="0.25">
      <c r="B29" s="45" t="s">
        <v>193</v>
      </c>
    </row>
    <row r="30" spans="2:3" x14ac:dyDescent="0.25">
      <c r="B30" s="70" t="s">
        <v>44</v>
      </c>
    </row>
    <row r="31" spans="2:3" x14ac:dyDescent="0.25">
      <c r="B31" s="66" t="s">
        <v>194</v>
      </c>
      <c r="C31" s="61"/>
    </row>
    <row r="32" spans="2:3" x14ac:dyDescent="0.25">
      <c r="B32" s="79" t="s">
        <v>195</v>
      </c>
      <c r="C32" s="81"/>
    </row>
    <row r="33" spans="2:3" x14ac:dyDescent="0.25">
      <c r="B33" s="79" t="s">
        <v>196</v>
      </c>
      <c r="C33" s="61"/>
    </row>
    <row r="34" spans="2:3" x14ac:dyDescent="0.25">
      <c r="B34" s="66" t="s">
        <v>197</v>
      </c>
      <c r="C34" s="61"/>
    </row>
    <row r="35" spans="2:3" x14ac:dyDescent="0.25">
      <c r="B35" s="27" t="s">
        <v>198</v>
      </c>
    </row>
    <row r="36" spans="2:3" x14ac:dyDescent="0.25">
      <c r="B36" s="27" t="s">
        <v>199</v>
      </c>
    </row>
    <row r="37" spans="2:3" x14ac:dyDescent="0.25">
      <c r="B37" s="79" t="s">
        <v>151</v>
      </c>
      <c r="C37" s="81"/>
    </row>
    <row r="38" spans="2:3" x14ac:dyDescent="0.25">
      <c r="B38" s="66" t="s">
        <v>200</v>
      </c>
      <c r="C38" s="61"/>
    </row>
    <row r="39" spans="2:3" x14ac:dyDescent="0.25">
      <c r="B39" s="27" t="s">
        <v>201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202</v>
      </c>
    </row>
    <row r="46" spans="2:3" x14ac:dyDescent="0.25">
      <c r="B46" s="66" t="s">
        <v>203</v>
      </c>
      <c r="C46" s="61"/>
    </row>
    <row r="47" spans="2:3" x14ac:dyDescent="0.25">
      <c r="B47" s="27" t="s">
        <v>204</v>
      </c>
    </row>
    <row r="48" spans="2:3" x14ac:dyDescent="0.25">
      <c r="B48" s="66" t="s">
        <v>205</v>
      </c>
      <c r="C48" s="61"/>
    </row>
    <row r="49" spans="2:3" x14ac:dyDescent="0.25">
      <c r="B49" s="66" t="s">
        <v>206</v>
      </c>
      <c r="C49" s="61"/>
    </row>
    <row r="50" spans="2:3" x14ac:dyDescent="0.25">
      <c r="B50" s="66" t="s">
        <v>207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208</v>
      </c>
      <c r="C52" s="61"/>
    </row>
    <row r="53" spans="2:3" x14ac:dyDescent="0.25">
      <c r="B53" s="79" t="s">
        <v>209</v>
      </c>
      <c r="C53" s="61"/>
    </row>
    <row r="54" spans="2:3" x14ac:dyDescent="0.25">
      <c r="B54" s="79" t="s">
        <v>124</v>
      </c>
      <c r="C54" s="61"/>
    </row>
    <row r="55" spans="2:3" x14ac:dyDescent="0.25">
      <c r="B55" s="79" t="s">
        <v>210</v>
      </c>
      <c r="C55" s="81"/>
    </row>
    <row r="56" spans="2:3" x14ac:dyDescent="0.25">
      <c r="B56" s="70" t="s">
        <v>136</v>
      </c>
    </row>
    <row r="57" spans="2:3" x14ac:dyDescent="0.25">
      <c r="B57" s="27" t="s">
        <v>118</v>
      </c>
    </row>
    <row r="58" spans="2:3" x14ac:dyDescent="0.25">
      <c r="B58" s="79" t="s">
        <v>211</v>
      </c>
      <c r="C58" s="61"/>
    </row>
    <row r="59" spans="2:3" x14ac:dyDescent="0.25">
      <c r="B59" s="79" t="s">
        <v>212</v>
      </c>
      <c r="C59" s="61"/>
    </row>
    <row r="60" spans="2:3" x14ac:dyDescent="0.25">
      <c r="B60" s="79" t="s">
        <v>213</v>
      </c>
      <c r="C60" s="81"/>
    </row>
    <row r="61" spans="2:3" x14ac:dyDescent="0.25">
      <c r="B61" s="27" t="s">
        <v>115</v>
      </c>
    </row>
    <row r="62" spans="2:3" x14ac:dyDescent="0.25">
      <c r="B62" s="66" t="s">
        <v>214</v>
      </c>
      <c r="C62" s="61"/>
    </row>
    <row r="63" spans="2:3" x14ac:dyDescent="0.25">
      <c r="B63" s="79" t="s">
        <v>215</v>
      </c>
      <c r="C63" s="81"/>
    </row>
    <row r="64" spans="2:3" x14ac:dyDescent="0.25">
      <c r="B64" s="55" t="s">
        <v>89</v>
      </c>
    </row>
    <row r="65" spans="2:3" x14ac:dyDescent="0.25">
      <c r="B65" s="55" t="s">
        <v>216</v>
      </c>
      <c r="C65" s="61"/>
    </row>
    <row r="66" spans="2:3" x14ac:dyDescent="0.25">
      <c r="B66" s="55" t="s">
        <v>217</v>
      </c>
      <c r="C66" s="61"/>
    </row>
    <row r="67" spans="2:3" x14ac:dyDescent="0.25">
      <c r="B67" s="79" t="s">
        <v>218</v>
      </c>
      <c r="C67" s="61"/>
    </row>
    <row r="68" spans="2:3" x14ac:dyDescent="0.25">
      <c r="B68" s="79" t="s">
        <v>219</v>
      </c>
      <c r="C68" s="61"/>
    </row>
    <row r="69" spans="2:3" x14ac:dyDescent="0.25">
      <c r="B69" s="79" t="s">
        <v>220</v>
      </c>
      <c r="C69" s="61"/>
    </row>
    <row r="70" spans="2:3" x14ac:dyDescent="0.25">
      <c r="B70" s="79" t="s">
        <v>221</v>
      </c>
      <c r="C70" s="61"/>
    </row>
    <row r="71" spans="2:3" x14ac:dyDescent="0.25">
      <c r="B71" s="79" t="s">
        <v>222</v>
      </c>
      <c r="C71" s="61"/>
    </row>
    <row r="72" spans="2:3" x14ac:dyDescent="0.25">
      <c r="B72" s="79" t="s">
        <v>223</v>
      </c>
      <c r="C72" s="81"/>
    </row>
    <row r="73" spans="2:3" x14ac:dyDescent="0.25">
      <c r="B73" s="79" t="s">
        <v>224</v>
      </c>
      <c r="C73" s="81"/>
    </row>
    <row r="74" spans="2:3" x14ac:dyDescent="0.25">
      <c r="B74" s="79" t="s">
        <v>225</v>
      </c>
      <c r="C74" s="81"/>
    </row>
    <row r="75" spans="2:3" x14ac:dyDescent="0.25">
      <c r="B75" s="79" t="s">
        <v>226</v>
      </c>
      <c r="C75" s="81"/>
    </row>
    <row r="76" spans="2:3" x14ac:dyDescent="0.25">
      <c r="B76" s="60" t="s">
        <v>227</v>
      </c>
      <c r="C76" s="61"/>
    </row>
    <row r="77" spans="2:3" x14ac:dyDescent="0.25">
      <c r="B77" s="60" t="s">
        <v>228</v>
      </c>
      <c r="C77" s="61"/>
    </row>
    <row r="78" spans="2:3" x14ac:dyDescent="0.25">
      <c r="B78" s="60" t="s">
        <v>229</v>
      </c>
      <c r="C78" s="61"/>
    </row>
    <row r="79" spans="2:3" x14ac:dyDescent="0.25">
      <c r="B79" s="60" t="s">
        <v>230</v>
      </c>
      <c r="C79" s="61"/>
    </row>
    <row r="80" spans="2:3" x14ac:dyDescent="0.25">
      <c r="B80" s="60" t="s">
        <v>231</v>
      </c>
      <c r="C80" s="61"/>
    </row>
    <row r="81" spans="2:4" x14ac:dyDescent="0.25">
      <c r="B81" s="60" t="s">
        <v>232</v>
      </c>
      <c r="C81" s="61"/>
    </row>
    <row r="82" spans="2:4" x14ac:dyDescent="0.25">
      <c r="B82" s="60" t="s">
        <v>233</v>
      </c>
      <c r="C82" s="61"/>
    </row>
    <row r="83" spans="2:4" x14ac:dyDescent="0.25">
      <c r="B83" s="60" t="s">
        <v>234</v>
      </c>
      <c r="C83" s="61"/>
    </row>
    <row r="84" spans="2:4" x14ac:dyDescent="0.25">
      <c r="B84" s="60" t="s">
        <v>235</v>
      </c>
      <c r="C84" s="61"/>
    </row>
    <row r="85" spans="2:4" x14ac:dyDescent="0.25">
      <c r="B85" s="60" t="s">
        <v>236</v>
      </c>
      <c r="C85" s="61"/>
    </row>
    <row r="86" spans="2:4" x14ac:dyDescent="0.25">
      <c r="B86" s="67" t="s">
        <v>237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2025-03-21T13:06:58Z</dcterms:modified>
</cp:coreProperties>
</file>