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50"/>
  <sheetViews>
    <sheetView tabSelected="1" zoomScale="87" zoomScaleNormal="87" workbookViewId="0">
      <pane ySplit="9" topLeftCell="A10" activePane="bottomLeft" state="frozen"/>
      <selection pane="bottomLeft" activeCell="L14" sqref="L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6" min="12" max="12"/>
    <col width="18.5703125" customWidth="1" style="96" min="13" max="13"/>
  </cols>
  <sheetData>
    <row r="1" ht="27" customHeight="1" s="96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96" thickBot="1" thickTop="1"/>
    <row r="3" ht="19.5" customHeight="1" s="96" thickBot="1" thickTop="1">
      <c r="B3" s="42" t="n"/>
      <c r="C3" s="7" t="inlineStr">
        <is>
          <t xml:space="preserve">Дата отгрузки с ОМПК: </t>
        </is>
      </c>
      <c r="D3" s="105" t="n">
        <v>45365</v>
      </c>
      <c r="E3" s="7" t="inlineStr">
        <is>
          <t xml:space="preserve">Доставка: </t>
        </is>
      </c>
      <c r="F3" s="105" t="n"/>
      <c r="G3" s="105" t="n">
        <v>45368</v>
      </c>
      <c r="H3" s="103" t="n"/>
      <c r="I3" s="103" t="n"/>
      <c r="J3" s="104" t="n"/>
    </row>
    <row r="4" ht="15.75" customHeight="1" s="96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6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6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6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6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6" thickTop="1">
      <c r="A11" s="9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100" t="n"/>
    </row>
    <row r="12" ht="16.5" customHeight="1" s="96">
      <c r="A12" s="9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6">
      <c r="A13" s="9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40" t="n"/>
    </row>
    <row r="14" ht="16.5" customHeight="1" s="96">
      <c r="A14" s="9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6">
      <c r="A15" s="9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6">
      <c r="A16" s="9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6">
      <c r="A17" s="9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6">
      <c r="A18" s="9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480</v>
      </c>
      <c r="F18" s="23" t="n"/>
      <c r="G18" s="23">
        <f>E18*0.35</f>
        <v/>
      </c>
      <c r="H18" s="14" t="n"/>
      <c r="I18" s="14" t="n"/>
      <c r="J18" s="40" t="n"/>
    </row>
    <row r="19" ht="16.5" customHeight="1" s="96">
      <c r="A19" s="9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6">
      <c r="A20" s="9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6">
      <c r="A21" s="9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800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6">
      <c r="A22" s="9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6">
      <c r="A23" s="9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6">
      <c r="A24" s="9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6">
      <c r="A25" s="9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6">
      <c r="A26" s="9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50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6">
      <c r="A27" s="9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6">
      <c r="A28" s="9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6">
      <c r="A29" s="9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6">
      <c r="A30" s="9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200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6">
      <c r="A31" s="9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1200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6">
      <c r="A32" s="9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200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6">
      <c r="A33" s="99">
        <f>RIGHT(D33:D147,4)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6">
      <c r="A34" s="99">
        <f>RIGHT(D34:D148,4)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6">
      <c r="A35" s="99">
        <f>RIGHT(D35:D149,4)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/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6" thickBot="1">
      <c r="A36" s="9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600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6" thickBot="1" thickTop="1">
      <c r="A37" s="9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20</v>
      </c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>
        <v>200</v>
      </c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9">
        <f>RIGHT(D40:D150,4)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90</v>
      </c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1001020836750</v>
      </c>
      <c r="E42" s="24" t="n"/>
      <c r="F42" s="23" t="n"/>
      <c r="G42" s="23">
        <f>E42*0.41</f>
        <v/>
      </c>
      <c r="H42" s="14" t="n"/>
      <c r="I42" s="14" t="n"/>
      <c r="J42" s="40" t="n"/>
      <c r="K42" s="83" t="n"/>
    </row>
    <row r="43" ht="16.5" customHeight="1" s="96">
      <c r="A43" s="9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/>
      <c r="F43" s="23" t="n"/>
      <c r="G43" s="23">
        <f>E43*1</f>
        <v/>
      </c>
      <c r="H43" s="14" t="n"/>
      <c r="I43" s="14" t="n"/>
      <c r="J43" s="40" t="n"/>
    </row>
    <row r="44" ht="16.5" customHeight="1" s="96">
      <c r="A44" s="9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200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1">
      <c r="A45" s="99">
        <f>RIGHT(D45:D162,4)</f>
        <v/>
      </c>
      <c r="B45" s="84" t="inlineStr">
        <is>
          <t>МОЛОЧНЫЕ К ЗАВТРАКУ сос п/о мгс 1*3</t>
        </is>
      </c>
      <c r="C45" s="95" t="inlineStr">
        <is>
          <t>КГ</t>
        </is>
      </c>
      <c r="D45" s="86" t="n">
        <v>1001024906041</v>
      </c>
      <c r="E45" s="24" t="n">
        <v>50</v>
      </c>
      <c r="F45" s="88" t="n">
        <v>2.125</v>
      </c>
      <c r="G45" s="88">
        <f>E45*1</f>
        <v/>
      </c>
      <c r="H45" s="89" t="n">
        <v>4.25</v>
      </c>
      <c r="I45" s="89" t="n">
        <v>45</v>
      </c>
      <c r="J45" s="89" t="n"/>
      <c r="K45" s="90" t="n"/>
    </row>
    <row r="46" ht="16.5" customHeight="1" s="96">
      <c r="A46" s="9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>
        <v>40</v>
      </c>
      <c r="F46" s="23" t="n"/>
      <c r="G46" s="23">
        <f>E46*0.6</f>
        <v/>
      </c>
      <c r="H46" s="14" t="n"/>
      <c r="I46" s="14" t="n"/>
      <c r="J46" s="40" t="n"/>
    </row>
    <row r="47" ht="16.5" customHeight="1" s="96">
      <c r="A47" s="99">
        <f>RIGHT(D47:D164,4)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/>
      <c r="F47" s="23" t="n"/>
      <c r="G47" s="23">
        <f>E47*0.35</f>
        <v/>
      </c>
      <c r="H47" s="14" t="n"/>
      <c r="I47" s="14" t="n"/>
      <c r="J47" s="40" t="n"/>
    </row>
    <row r="48" ht="16.5" customHeight="1" s="96">
      <c r="A48" s="99">
        <f>RIGHT(D48:D164,4)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>
        <v>50</v>
      </c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9">
        <f>RIGHT(D49:D165,4)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>
        <v>60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Height="1" s="96">
      <c r="A50" s="99">
        <f>RIGHT(D50:D166,4)</f>
        <v/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500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6">
      <c r="A51" s="99">
        <f>RIGHT(D51:D167,4)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>
        <v>20</v>
      </c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6">
      <c r="A52" s="99">
        <f>RIGHT(D52:D168,4)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1001020846751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6">
      <c r="A53" s="99">
        <f>RIGHT(D53:D169,4)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/>
      <c r="F53" s="23" t="n"/>
      <c r="G53" s="23">
        <f>E53*1</f>
        <v/>
      </c>
      <c r="H53" s="14" t="n"/>
      <c r="I53" s="14" t="n"/>
      <c r="J53" s="40" t="n"/>
    </row>
    <row r="54" ht="16.5" customHeight="1" s="96">
      <c r="A54" s="99">
        <f>RIGHT(D54:D170,4)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6">
      <c r="A55" s="99">
        <f>RIGHT(D55:D171,4)</f>
        <v/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6">
      <c r="A56" s="99">
        <f>RIGHT(D56:D172,4)</f>
        <v/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2400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6">
      <c r="A57" s="99">
        <f>RIGHT(D57:D173,4)</f>
        <v/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>
        <v>500</v>
      </c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9">
        <f>RIGHT(D58:D174,4)</f>
        <v/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>
        <v>400</v>
      </c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3" t="n"/>
    </row>
    <row r="59" ht="16.5" customFormat="1" customHeight="1" s="15">
      <c r="A59" s="99">
        <f>RIGHT(D59:D175,4)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>
        <v>10</v>
      </c>
      <c r="F59" s="23" t="n"/>
      <c r="G59" s="23">
        <f>E59*1</f>
        <v/>
      </c>
      <c r="H59" s="14" t="n"/>
      <c r="I59" s="14" t="n"/>
      <c r="J59" s="40" t="n"/>
      <c r="K59" s="83" t="n"/>
    </row>
    <row r="60" ht="16.5" customFormat="1" customHeight="1" s="15">
      <c r="A60" s="99">
        <f>RIGHT(D60:D176,4)</f>
        <v/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>
        <v>320</v>
      </c>
      <c r="F60" s="23" t="n"/>
      <c r="G60" s="23">
        <f>E60*0.41</f>
        <v/>
      </c>
      <c r="H60" s="14" t="n"/>
      <c r="I60" s="14" t="n"/>
      <c r="J60" s="40" t="n"/>
      <c r="K60" s="83" t="n"/>
    </row>
    <row r="61" ht="16.5" customFormat="1" customHeight="1" s="15">
      <c r="A61" s="99">
        <f>RIGHT(D61:D177,4)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>
        <v>30</v>
      </c>
      <c r="F61" s="23" t="n"/>
      <c r="G61" s="23">
        <f>E61*0.4</f>
        <v/>
      </c>
      <c r="H61" s="14" t="n"/>
      <c r="I61" s="14" t="n"/>
      <c r="J61" s="40" t="n"/>
      <c r="K61" s="83" t="n"/>
    </row>
    <row r="62" ht="16.5" customFormat="1" customHeight="1" s="15">
      <c r="A62" s="99">
        <f>RIGHT(D62:D178,4)</f>
        <v/>
      </c>
      <c r="B62" s="27" t="inlineStr">
        <is>
          <t>ХОТ-ДОГ Папа может сос п/о мгс 0,38кг</t>
        </is>
      </c>
      <c r="C62" s="36" t="inlineStr">
        <is>
          <t>ШТ</t>
        </is>
      </c>
      <c r="D62" s="28" t="n">
        <v>1001025166241</v>
      </c>
      <c r="E62" s="24" t="n"/>
      <c r="F62" s="23" t="n"/>
      <c r="G62" s="23">
        <f>E62*0.38</f>
        <v/>
      </c>
      <c r="H62" s="14" t="n"/>
      <c r="I62" s="14" t="n"/>
      <c r="J62" s="40" t="n"/>
      <c r="K62" s="83" t="n"/>
    </row>
    <row r="63" ht="16.5" customHeight="1" s="96" thickBot="1">
      <c r="A63" s="99">
        <f>RIGHT(D63:D179,4)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>
        <v>300</v>
      </c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6" thickBot="1" thickTop="1">
      <c r="A64" s="99">
        <f>RIGHT(D64:D172,4)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6" thickTop="1">
      <c r="A65" s="99">
        <f>RIGHT(D65:D173,4)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1001034063297</v>
      </c>
      <c r="E65" s="24" t="n">
        <v>40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6">
      <c r="A66" s="99">
        <f>RIGHT(D66:D176,4)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/>
      <c r="F66" s="23" t="n"/>
      <c r="G66" s="23">
        <f>E66*0.4</f>
        <v/>
      </c>
      <c r="H66" s="14" t="n"/>
      <c r="I66" s="14" t="n"/>
      <c r="J66" s="40" t="n"/>
    </row>
    <row r="67" ht="16.5" customHeight="1" s="96" thickBot="1">
      <c r="A67" s="99">
        <f>RIGHT(D67:D178,4)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90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6" thickBot="1" thickTop="1">
      <c r="A68" s="99">
        <f>RIGHT(D68:D179,4)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6" thickTop="1">
      <c r="A69" s="99">
        <f>RIGHT(D69:D180,4)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280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6">
      <c r="A70" s="99">
        <f>RIGHT(D70:D181,4)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6">
      <c r="A71" s="99">
        <f>RIGHT(D71:D181,4)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120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6" thickBot="1">
      <c r="A72" s="99">
        <f>RIGHT(D72:D182,4)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6" thickBot="1" thickTop="1">
      <c r="A73" s="99">
        <f>RIGHT(D73:D184,4)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6" thickTop="1">
      <c r="A74" s="99">
        <f>RIGHT(D74:D185,4)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1000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6">
      <c r="A75" s="99">
        <f>RIGHT(D75:D186,4)</f>
        <v/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6">
      <c r="A76" s="99">
        <f>RIGHT(D76:D187,4)</f>
        <v/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6">
      <c r="A77" s="99">
        <f>RIGHT(D77:D188,4)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1000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6">
      <c r="A78" s="99">
        <f>RIGHT(D78:D189,4)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40</v>
      </c>
      <c r="F78" s="23" t="n"/>
      <c r="G78" s="23">
        <f>E78*0.28</f>
        <v/>
      </c>
      <c r="H78" s="14" t="n"/>
      <c r="I78" s="14" t="n"/>
      <c r="J78" s="40" t="n"/>
    </row>
    <row r="79" ht="16.5" customHeight="1" s="96">
      <c r="A79" s="99">
        <f>RIGHT(D79:D190,4)</f>
        <v/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6">
      <c r="A80" s="99">
        <f>RIGHT(D80:D191,4)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2200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6">
      <c r="A81" s="99">
        <f>RIGHT(D81:D192,4)</f>
        <v/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6">
      <c r="A82" s="99">
        <f>RIGHT(D82:D193,4)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120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6">
      <c r="A83" s="99">
        <f>RIGHT(D83:D194,4)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120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6">
      <c r="A84" s="99">
        <f>RIGHT(D84:D195,4)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1001215576586</v>
      </c>
      <c r="E84" s="24" t="n"/>
      <c r="F84" s="23" t="n"/>
      <c r="G84" s="23">
        <f>E84*0.09</f>
        <v/>
      </c>
      <c r="H84" s="14" t="n"/>
      <c r="I84" s="14" t="n"/>
      <c r="J84" s="40" t="n"/>
    </row>
    <row r="85" ht="16.5" customHeight="1" s="96">
      <c r="A85" s="99">
        <f>RIGHT(D85:D193,4)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1001225416228</v>
      </c>
      <c r="E85" s="24" t="n">
        <v>50</v>
      </c>
      <c r="F85" s="23" t="n"/>
      <c r="G85" s="23">
        <f>E85*0.09</f>
        <v/>
      </c>
      <c r="H85" s="14" t="n"/>
      <c r="I85" s="14" t="n"/>
      <c r="J85" s="40" t="n"/>
    </row>
    <row r="86" ht="16.5" customHeight="1" s="96">
      <c r="A86" s="99">
        <f>RIGHT(D86:D193,4)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300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6">
      <c r="A87" s="99">
        <f>RIGHT(D87:D194,4)</f>
        <v/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6" thickBot="1">
      <c r="A88" s="99">
        <f>RIGHT(D88:D195,4)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2000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6" thickBot="1" thickTop="1">
      <c r="A89" s="99">
        <f>RIGHT(D89:D196,4)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6" thickTop="1">
      <c r="A90" s="99">
        <f>RIGHT(D90:D197,4)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>
        <v>800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6">
      <c r="A91" s="99">
        <f>RIGHT(D91:D198,4)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140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6">
      <c r="A92" s="99">
        <f>RIGHT(D92:D200,4)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200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6">
      <c r="A93" s="99">
        <f>RIGHT(D93:D202,4)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>
        <v>50</v>
      </c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6">
      <c r="A94" s="99">
        <f>RIGHT(D94:D207,4)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>
        <v>400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6">
      <c r="A95" s="99">
        <f>RIGHT(D95:D208,4)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600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6">
      <c r="A96" s="99">
        <f>RIGHT(D96:D209,4)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1001205376221</v>
      </c>
      <c r="E96" s="24" t="n"/>
      <c r="F96" s="23" t="n"/>
      <c r="G96" s="23">
        <f>E96*0.09</f>
        <v/>
      </c>
      <c r="H96" s="14" t="n"/>
      <c r="I96" s="14" t="n"/>
      <c r="J96" s="40" t="n"/>
    </row>
    <row r="97" ht="16.5" customHeight="1" s="96">
      <c r="A97" s="99">
        <f>RIGHT(D97:D211,4)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/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6">
      <c r="A98" s="99">
        <f>RIGHT(D98:D212,4)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>
        <v>600</v>
      </c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6" thickBot="1">
      <c r="A99" s="99">
        <f>RIGHT(D99:D213,4)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140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6" thickBot="1" thickTop="1">
      <c r="A100" s="99">
        <f>RIGHT(D100:D214,4)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6" thickTop="1">
      <c r="A101" s="99">
        <f>RIGHT(D101:D215,4)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1001092446756</v>
      </c>
      <c r="E101" s="24" t="n">
        <v>50</v>
      </c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6">
      <c r="A102" s="99">
        <f>RIGHT(D102:D216,4)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1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6">
      <c r="A103" s="99">
        <f>RIGHT(D103:D217,4)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1" t="n">
        <v>1001093956645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6">
      <c r="A104" s="99">
        <f>RIGHT(D104:D218,4)</f>
        <v/>
      </c>
      <c r="B104" s="29" t="inlineStr">
        <is>
          <t>ВЕТЧ.ФИРМЕННАЯ С ИНДЕЙКОЙ п/о</t>
        </is>
      </c>
      <c r="C104" s="33" t="inlineStr">
        <is>
          <t>КГ</t>
        </is>
      </c>
      <c r="D104" s="81" t="n">
        <v>1001094966025</v>
      </c>
      <c r="E104" s="24" t="n"/>
      <c r="F104" s="23" t="n"/>
      <c r="G104" s="23">
        <f>E104*1</f>
        <v/>
      </c>
      <c r="H104" s="14" t="n"/>
      <c r="I104" s="14" t="n"/>
      <c r="J104" s="40" t="n"/>
    </row>
    <row r="105" ht="16.5" customHeight="1" s="96" thickBot="1">
      <c r="A105" s="99">
        <f>RIGHT(D105:D216,4)</f>
        <v/>
      </c>
      <c r="B105" s="27" t="inlineStr">
        <is>
          <t>ВЕТЧ.МЯСНАЯ Папа может п/о 0.4кг 8шт.</t>
        </is>
      </c>
      <c r="C105" s="38" t="inlineStr">
        <is>
          <t>ШТ</t>
        </is>
      </c>
      <c r="D105" s="52" t="n">
        <v>1001094053215</v>
      </c>
      <c r="E105" s="24" t="n">
        <v>80</v>
      </c>
      <c r="F105" s="23" t="n">
        <v>0.4</v>
      </c>
      <c r="G105" s="23">
        <f>E105*0.4</f>
        <v/>
      </c>
      <c r="H105" s="14" t="n">
        <v>3.2</v>
      </c>
      <c r="I105" s="14" t="n">
        <v>60</v>
      </c>
      <c r="J105" s="40" t="n"/>
    </row>
    <row r="106" ht="16.5" customHeight="1" s="96" thickBot="1" thickTop="1">
      <c r="A106" s="99">
        <f>RIGHT(D106:D219,4)</f>
        <v/>
      </c>
      <c r="B106" s="75" t="inlineStr">
        <is>
          <t>Копчености варенокопченые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6" thickTop="1">
      <c r="A107" s="99">
        <f>RIGHT(D107:D222,4)</f>
        <v/>
      </c>
      <c r="B107" s="48" t="inlineStr">
        <is>
          <t>СВИНИНА ДЕЛИКАТЕСНАЯ к/в мл/к в/у 0.3кг</t>
        </is>
      </c>
      <c r="C107" s="36" t="inlineStr">
        <is>
          <t>ШТ</t>
        </is>
      </c>
      <c r="D107" s="28" t="n">
        <v>1001082576281</v>
      </c>
      <c r="E107" s="24" t="n">
        <v>120</v>
      </c>
      <c r="F107" s="23" t="n">
        <v>0.3</v>
      </c>
      <c r="G107" s="23">
        <f>E107*0.3</f>
        <v/>
      </c>
      <c r="H107" s="14" t="n">
        <v>1.8</v>
      </c>
      <c r="I107" s="14" t="n">
        <v>30</v>
      </c>
      <c r="J107" s="40" t="n"/>
    </row>
    <row r="108" ht="16.5" customHeight="1" s="96" thickBot="1">
      <c r="A108" s="99">
        <f>RIGHT(D108:D223,4)</f>
        <v/>
      </c>
      <c r="B108" s="48" t="inlineStr">
        <is>
          <t>БЕКОН с/к с/н в/у 1/100 10шт.</t>
        </is>
      </c>
      <c r="C108" s="36" t="inlineStr">
        <is>
          <t>ШТ</t>
        </is>
      </c>
      <c r="D108" s="28" t="n">
        <v>1001233296450</v>
      </c>
      <c r="E108" s="24" t="n">
        <v>50</v>
      </c>
      <c r="F108" s="23" t="n"/>
      <c r="G108" s="23">
        <f>E108*0.1</f>
        <v/>
      </c>
      <c r="H108" s="98" t="n"/>
      <c r="I108" s="98" t="n"/>
      <c r="J108" s="97" t="n"/>
    </row>
    <row r="109" ht="16.5" customHeight="1" s="96" thickBot="1" thickTop="1">
      <c r="A109" s="99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6" thickBot="1" thickTop="1">
      <c r="A110" s="99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6" thickTop="1">
      <c r="A111" s="99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6">
      <c r="A112" s="99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6">
      <c r="A113" s="99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6" thickBot="1">
      <c r="A114" s="99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6" thickBot="1" thickTop="1">
      <c r="A115" s="99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6" thickBot="1" thickTop="1">
      <c r="A116" s="99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6" thickBot="1" thickTop="1">
      <c r="A117" s="9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1" thickBot="1" thickTop="1">
      <c r="A118" s="99">
        <f>RIGHT(D118:D233,4)</f>
        <v/>
      </c>
      <c r="B118" s="92" t="inlineStr">
        <is>
          <t>С КУРИЦЕЙ И ГРИБАМИ 1/420 10шт.зам.</t>
        </is>
      </c>
      <c r="C118" s="93" t="inlineStr">
        <is>
          <t>ШТ</t>
        </is>
      </c>
      <c r="D118" s="86" t="n">
        <v>1002133974956</v>
      </c>
      <c r="E118" s="87" t="n"/>
      <c r="F118" s="88" t="n">
        <v>0.42</v>
      </c>
      <c r="G118" s="88">
        <f>E118*0.42</f>
        <v/>
      </c>
      <c r="H118" s="89" t="n">
        <v>4.2</v>
      </c>
      <c r="I118" s="94" t="n">
        <v>120</v>
      </c>
      <c r="J118" s="89" t="n"/>
      <c r="K118" s="90" t="n"/>
    </row>
    <row r="119" ht="16.5" customHeight="1" s="96" thickTop="1">
      <c r="A119" s="9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6" thickBot="1">
      <c r="A120" s="9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6" thickBot="1" thickTop="1">
      <c r="A121" s="9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6" thickBot="1" thickTop="1">
      <c r="A122" s="9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6" thickBot="1" thickTop="1">
      <c r="A123" s="9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6" thickTop="1">
      <c r="A124" s="9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6" thickBot="1">
      <c r="A125" s="9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6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6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6">
      <c r="B5" s="27" t="inlineStr">
        <is>
          <t>МЯСНАЯ Папа может вар п/о</t>
        </is>
      </c>
    </row>
    <row r="6" ht="14.25" customHeight="1" s="96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2024-03-15T12:50:50Z</dcterms:modified>
  <cp:lastModifiedBy>Uaer4</cp:lastModifiedBy>
  <cp:lastPrinted>2023-11-08T08:22:20Z</cp:lastPrinted>
</cp:coreProperties>
</file>