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3,24 Симф Ост\"/>
    </mc:Choice>
  </mc:AlternateContent>
  <xr:revisionPtr revIDLastSave="0" documentId="13_ncr:1_{A0EB412B-7D22-4A57-A576-7540B179FF1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5" i="1" l="1"/>
  <c r="AG45" i="1" l="1"/>
  <c r="AG82" i="1"/>
  <c r="AF45" i="1"/>
  <c r="AF82" i="1"/>
  <c r="AE45" i="1"/>
  <c r="AE8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4" i="1"/>
  <c r="AB85" i="1"/>
  <c r="AB86" i="1"/>
  <c r="AB8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S78" i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7" i="1"/>
  <c r="J7" i="1" s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7" i="1"/>
  <c r="E6" i="1"/>
  <c r="F6" i="1"/>
  <c r="AG86" i="1" l="1"/>
  <c r="AE86" i="1"/>
  <c r="AF86" i="1"/>
  <c r="AF81" i="1"/>
  <c r="AG81" i="1"/>
  <c r="AE81" i="1"/>
  <c r="AF77" i="1"/>
  <c r="AG77" i="1"/>
  <c r="AF73" i="1"/>
  <c r="AG73" i="1"/>
  <c r="AE73" i="1"/>
  <c r="AF69" i="1"/>
  <c r="AG69" i="1"/>
  <c r="AE69" i="1"/>
  <c r="AF65" i="1"/>
  <c r="AG65" i="1"/>
  <c r="AE65" i="1"/>
  <c r="AF61" i="1"/>
  <c r="AG61" i="1"/>
  <c r="AE61" i="1"/>
  <c r="AF57" i="1"/>
  <c r="AG57" i="1"/>
  <c r="AE57" i="1"/>
  <c r="AF53" i="1"/>
  <c r="AG53" i="1"/>
  <c r="AE53" i="1"/>
  <c r="AF49" i="1"/>
  <c r="AG49" i="1"/>
  <c r="AE49" i="1"/>
  <c r="AG44" i="1"/>
  <c r="AF44" i="1"/>
  <c r="AE44" i="1"/>
  <c r="AG40" i="1"/>
  <c r="AF40" i="1"/>
  <c r="AE40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20" i="1"/>
  <c r="AF20" i="1"/>
  <c r="AE20" i="1"/>
  <c r="AG16" i="1"/>
  <c r="AE16" i="1"/>
  <c r="AF16" i="1"/>
  <c r="AG14" i="1"/>
  <c r="AE14" i="1"/>
  <c r="AF14" i="1"/>
  <c r="AG12" i="1"/>
  <c r="AE12" i="1"/>
  <c r="AF12" i="1"/>
  <c r="AG10" i="1"/>
  <c r="AE10" i="1"/>
  <c r="AF10" i="1"/>
  <c r="AG8" i="1"/>
  <c r="AE8" i="1"/>
  <c r="AF8" i="1"/>
  <c r="M6" i="1"/>
  <c r="AG7" i="1"/>
  <c r="AF7" i="1"/>
  <c r="AE7" i="1"/>
  <c r="AG84" i="1"/>
  <c r="AF84" i="1"/>
  <c r="AE84" i="1"/>
  <c r="AF79" i="1"/>
  <c r="AG79" i="1"/>
  <c r="AE79" i="1"/>
  <c r="AF75" i="1"/>
  <c r="AE75" i="1"/>
  <c r="AG75" i="1"/>
  <c r="AF71" i="1"/>
  <c r="AE71" i="1"/>
  <c r="AG71" i="1"/>
  <c r="AF67" i="1"/>
  <c r="AE67" i="1"/>
  <c r="AG67" i="1"/>
  <c r="AF63" i="1"/>
  <c r="AE63" i="1"/>
  <c r="AG63" i="1"/>
  <c r="AF59" i="1"/>
  <c r="AE59" i="1"/>
  <c r="AG59" i="1"/>
  <c r="AF55" i="1"/>
  <c r="AE55" i="1"/>
  <c r="AG55" i="1"/>
  <c r="AF51" i="1"/>
  <c r="AE51" i="1"/>
  <c r="AG51" i="1"/>
  <c r="AF47" i="1"/>
  <c r="AE47" i="1"/>
  <c r="AG47" i="1"/>
  <c r="AG42" i="1"/>
  <c r="AF42" i="1"/>
  <c r="AE42" i="1"/>
  <c r="AG38" i="1"/>
  <c r="AF38" i="1"/>
  <c r="AE38" i="1"/>
  <c r="AG36" i="1"/>
  <c r="AF36" i="1"/>
  <c r="AE36" i="1"/>
  <c r="AG32" i="1"/>
  <c r="AF32" i="1"/>
  <c r="AE32" i="1"/>
  <c r="AG28" i="1"/>
  <c r="AF28" i="1"/>
  <c r="AE28" i="1"/>
  <c r="AG24" i="1"/>
  <c r="AF24" i="1"/>
  <c r="AE24" i="1"/>
  <c r="AG18" i="1"/>
  <c r="AE18" i="1"/>
  <c r="AF18" i="1"/>
  <c r="AF87" i="1"/>
  <c r="AG87" i="1"/>
  <c r="AE87" i="1"/>
  <c r="AF85" i="1"/>
  <c r="AG85" i="1"/>
  <c r="AE85" i="1"/>
  <c r="AF83" i="1"/>
  <c r="AG83" i="1"/>
  <c r="AE83" i="1"/>
  <c r="AG80" i="1"/>
  <c r="AF80" i="1"/>
  <c r="AE80" i="1"/>
  <c r="AG78" i="1"/>
  <c r="AE78" i="1"/>
  <c r="AF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F43" i="1"/>
  <c r="AE43" i="1"/>
  <c r="AG43" i="1"/>
  <c r="AF41" i="1"/>
  <c r="AG41" i="1"/>
  <c r="AE41" i="1"/>
  <c r="AF39" i="1"/>
  <c r="AE39" i="1"/>
  <c r="AG39" i="1"/>
  <c r="AF37" i="1"/>
  <c r="AG37" i="1"/>
  <c r="AE37" i="1"/>
  <c r="AF35" i="1"/>
  <c r="AE35" i="1"/>
  <c r="AG35" i="1"/>
  <c r="AF33" i="1"/>
  <c r="AG33" i="1"/>
  <c r="AE33" i="1"/>
  <c r="AF31" i="1"/>
  <c r="AE31" i="1"/>
  <c r="AG31" i="1"/>
  <c r="AF29" i="1"/>
  <c r="AG29" i="1"/>
  <c r="AE29" i="1"/>
  <c r="AF27" i="1"/>
  <c r="AE27" i="1"/>
  <c r="AG27" i="1"/>
  <c r="AF25" i="1"/>
  <c r="AG25" i="1"/>
  <c r="AE25" i="1"/>
  <c r="AF23" i="1"/>
  <c r="AE23" i="1"/>
  <c r="AG23" i="1"/>
  <c r="AF21" i="1"/>
  <c r="AG21" i="1"/>
  <c r="AE21" i="1"/>
  <c r="AF19" i="1"/>
  <c r="AE19" i="1"/>
  <c r="AG19" i="1"/>
  <c r="AF17" i="1"/>
  <c r="AG17" i="1"/>
  <c r="AE17" i="1"/>
  <c r="AF15" i="1"/>
  <c r="AE15" i="1"/>
  <c r="AG15" i="1"/>
  <c r="AF13" i="1"/>
  <c r="AG13" i="1"/>
  <c r="AE13" i="1"/>
  <c r="AF11" i="1"/>
  <c r="AE11" i="1"/>
  <c r="AG11" i="1"/>
  <c r="AF9" i="1"/>
  <c r="AG9" i="1"/>
  <c r="AE9" i="1"/>
  <c r="U32" i="1"/>
  <c r="U30" i="1"/>
  <c r="U28" i="1"/>
  <c r="U26" i="1"/>
  <c r="U24" i="1"/>
  <c r="U22" i="1"/>
  <c r="U20" i="1"/>
  <c r="U18" i="1"/>
  <c r="L6" i="1"/>
  <c r="U77" i="1"/>
  <c r="U33" i="1"/>
  <c r="U17" i="1"/>
  <c r="V33" i="1"/>
  <c r="AA6" i="1"/>
  <c r="AG6" i="1"/>
  <c r="V78" i="1"/>
  <c r="AE77" i="1"/>
  <c r="AE6" i="1" s="1"/>
  <c r="Q6" i="1"/>
  <c r="V77" i="1"/>
  <c r="S6" i="1"/>
  <c r="V17" i="1"/>
  <c r="AF6" i="1"/>
  <c r="AB6" i="1"/>
  <c r="Z6" i="1"/>
  <c r="Y6" i="1"/>
  <c r="K6" i="1"/>
  <c r="J6" i="1"/>
  <c r="I6" i="1"/>
</calcChain>
</file>

<file path=xl/sharedStrings.xml><?xml version="1.0" encoding="utf-8"?>
<sst xmlns="http://schemas.openxmlformats.org/spreadsheetml/2006/main" count="216" uniqueCount="119">
  <si>
    <t>Период: 15.03.2024 - 22.03.2024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</si>
  <si>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</si>
  <si>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</si>
  <si>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</si>
  <si>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</si>
  <si>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</si>
  <si>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</si>
  <si>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</si>
  <si>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</si>
  <si>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</si>
  <si>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</si>
  <si>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</si>
  <si>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</si>
  <si>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</si>
  <si>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</si>
  <si>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</si>
  <si>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</si>
  <si>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</si>
  <si>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</si>
  <si>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</si>
  <si>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</si>
  <si>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</si>
  <si>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</si>
  <si>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</si>
  <si>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</si>
  <si>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</si>
  <si>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</si>
  <si>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</si>
  <si>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</si>
  <si>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</si>
  <si>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</si>
  <si>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</si>
  <si>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</si>
  <si>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</si>
  <si>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</si>
  <si>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</si>
  <si>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</si>
  <si>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</si>
  <si>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</si>
  <si>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</si>
  <si>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</si>
  <si>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</si>
  <si>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</si>
  <si>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</si>
  <si>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</si>
  <si>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</si>
  <si>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</si>
  <si>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</si>
  <si>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</si>
  <si>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</si>
  <si>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</si>
  <si>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</si>
  <si>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</si>
  <si>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</si>
  <si>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</si>
  <si>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</si>
  <si>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</si>
  <si>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</si>
  <si>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</si>
  <si>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</si>
  <si>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</si>
  <si>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</si>
  <si>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</si>
  <si>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</si>
  <si>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</si>
  <si>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</si>
  <si>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</si>
  <si>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</si>
  <si>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</si>
  <si>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</si>
  <si>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</si>
  <si>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</si>
  <si>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</si>
  <si>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</si>
  <si>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</si>
  <si>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</si>
  <si>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</si>
  <si>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</si>
  <si>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</si>
  <si>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</si>
  <si>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</si>
  <si>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</si>
  <si>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</si>
  <si>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</si>
  <si>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</si>
  <si>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</si>
  <si>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</si>
  <si>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</si>
  <si>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</si>
  <si>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</si>
  <si>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</si>
  <si>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</si>
  <si>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</si>
  <si>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</si>
  <si>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</si>
  <si>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</si>
  <si>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</si>
  <si>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</si>
  <si>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</si>
  <si>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</si>
  <si>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</si>
  <si>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</si>
  <si>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</si>
  <si>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</si>
  <si>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22,03,</t>
  </si>
  <si>
    <t>24,03,</t>
  </si>
  <si>
    <t>26,03,</t>
  </si>
  <si>
    <t>27,03,</t>
  </si>
  <si>
    <t>28,03,</t>
  </si>
  <si>
    <t>29,03,</t>
  </si>
  <si>
    <t>01,03,</t>
  </si>
  <si>
    <t>08,03,</t>
  </si>
  <si>
    <t>15,03,</t>
  </si>
  <si>
    <t>7т</t>
  </si>
  <si>
    <t>7,8т</t>
  </si>
  <si>
    <t>8т</t>
  </si>
  <si>
    <t>7д</t>
  </si>
  <si>
    <t>8д</t>
  </si>
  <si>
    <t>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</si>
</sst>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14.03.2024 - 21.03.2024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22,03,</v>
          </cell>
          <cell r="L5" t="str">
            <v>24,03,</v>
          </cell>
          <cell r="T5" t="str">
            <v>26,03,</v>
          </cell>
          <cell r="Y5" t="str">
            <v>01,03,</v>
          </cell>
          <cell r="Z5" t="str">
            <v>08,03,</v>
          </cell>
          <cell r="AA5" t="str">
            <v>15,03,</v>
          </cell>
          <cell r="AB5" t="str">
            <v>21,03,</v>
          </cell>
        </row>
        <row r="6">
          <cell r="E6">
            <v>70934.115000000005</v>
          </cell>
          <cell r="F6">
            <v>61126.491999999991</v>
          </cell>
          <cell r="I6">
            <v>70891.323000000004</v>
          </cell>
          <cell r="J6">
            <v>42.791999999999994</v>
          </cell>
          <cell r="K6">
            <v>20480</v>
          </cell>
          <cell r="L6">
            <v>16030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14186.822999999999</v>
          </cell>
          <cell r="T6">
            <v>10160</v>
          </cell>
          <cell r="W6">
            <v>0</v>
          </cell>
          <cell r="X6">
            <v>0</v>
          </cell>
          <cell r="Y6">
            <v>13592.540200000003</v>
          </cell>
          <cell r="Z6">
            <v>17802.881599999997</v>
          </cell>
          <cell r="AA6">
            <v>13778.968199999998</v>
          </cell>
          <cell r="AB6">
            <v>9036.09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47</v>
          </cell>
          <cell r="D7">
            <v>447</v>
          </cell>
          <cell r="E7">
            <v>222</v>
          </cell>
          <cell r="F7">
            <v>270</v>
          </cell>
          <cell r="G7">
            <v>0.4</v>
          </cell>
          <cell r="H7">
            <v>60</v>
          </cell>
          <cell r="I7">
            <v>224</v>
          </cell>
          <cell r="J7">
            <v>-2</v>
          </cell>
          <cell r="K7">
            <v>80</v>
          </cell>
          <cell r="L7">
            <v>0</v>
          </cell>
          <cell r="S7">
            <v>44.4</v>
          </cell>
          <cell r="U7">
            <v>7.8828828828828827</v>
          </cell>
          <cell r="V7">
            <v>6.0810810810810816</v>
          </cell>
          <cell r="Y7">
            <v>45</v>
          </cell>
          <cell r="Z7">
            <v>58.8</v>
          </cell>
          <cell r="AA7">
            <v>54.6</v>
          </cell>
          <cell r="AB7">
            <v>37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109.038</v>
          </cell>
          <cell r="D8">
            <v>248.886</v>
          </cell>
          <cell r="E8">
            <v>94.269000000000005</v>
          </cell>
          <cell r="F8">
            <v>134.929</v>
          </cell>
          <cell r="G8">
            <v>1</v>
          </cell>
          <cell r="H8">
            <v>45</v>
          </cell>
          <cell r="I8">
            <v>182.1</v>
          </cell>
          <cell r="J8">
            <v>-87.830999999999989</v>
          </cell>
          <cell r="K8">
            <v>40</v>
          </cell>
          <cell r="L8">
            <v>50</v>
          </cell>
          <cell r="S8">
            <v>18.8538</v>
          </cell>
          <cell r="T8">
            <v>50</v>
          </cell>
          <cell r="U8">
            <v>14.582153199885433</v>
          </cell>
          <cell r="V8">
            <v>7.1565944265877439</v>
          </cell>
          <cell r="Y8">
            <v>32.825800000000001</v>
          </cell>
          <cell r="Z8">
            <v>37.928600000000003</v>
          </cell>
          <cell r="AA8">
            <v>24.0518</v>
          </cell>
          <cell r="AB8">
            <v>43.511000000000003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802.19299999999998</v>
          </cell>
          <cell r="D9">
            <v>1811.796</v>
          </cell>
          <cell r="E9">
            <v>1368.0519999999999</v>
          </cell>
          <cell r="F9">
            <v>1116.4179999999999</v>
          </cell>
          <cell r="G9">
            <v>1</v>
          </cell>
          <cell r="H9">
            <v>45</v>
          </cell>
          <cell r="I9">
            <v>1404.3</v>
          </cell>
          <cell r="J9">
            <v>-36.248000000000047</v>
          </cell>
          <cell r="K9">
            <v>500</v>
          </cell>
          <cell r="L9">
            <v>400</v>
          </cell>
          <cell r="S9">
            <v>273.61039999999997</v>
          </cell>
          <cell r="U9">
            <v>7.3696686968039229</v>
          </cell>
          <cell r="V9">
            <v>4.0803200463140294</v>
          </cell>
          <cell r="Y9">
            <v>329.10160000000002</v>
          </cell>
          <cell r="Z9">
            <v>306.85500000000002</v>
          </cell>
          <cell r="AA9">
            <v>276.52139999999997</v>
          </cell>
          <cell r="AB9">
            <v>186.65100000000001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2083.0949999999998</v>
          </cell>
          <cell r="D10">
            <v>1632.153</v>
          </cell>
          <cell r="E10">
            <v>1802.6010000000001</v>
          </cell>
          <cell r="F10">
            <v>1693.383</v>
          </cell>
          <cell r="G10">
            <v>1</v>
          </cell>
          <cell r="H10">
            <v>60</v>
          </cell>
          <cell r="I10">
            <v>1762.7</v>
          </cell>
          <cell r="J10">
            <v>39.901000000000067</v>
          </cell>
          <cell r="K10">
            <v>800</v>
          </cell>
          <cell r="L10">
            <v>700</v>
          </cell>
          <cell r="S10">
            <v>360.52020000000005</v>
          </cell>
          <cell r="U10">
            <v>8.8577089439093832</v>
          </cell>
          <cell r="V10">
            <v>4.6970544230253948</v>
          </cell>
          <cell r="Y10">
            <v>399.53359999999998</v>
          </cell>
          <cell r="Z10">
            <v>474.00839999999999</v>
          </cell>
          <cell r="AA10">
            <v>352.11799999999999</v>
          </cell>
          <cell r="AB10">
            <v>207.93700000000001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49.329000000000001</v>
          </cell>
          <cell r="D11">
            <v>77.341999999999999</v>
          </cell>
          <cell r="E11">
            <v>50.19</v>
          </cell>
          <cell r="F11">
            <v>72.483999999999995</v>
          </cell>
          <cell r="G11">
            <v>1</v>
          </cell>
          <cell r="H11">
            <v>120</v>
          </cell>
          <cell r="I11">
            <v>52.6</v>
          </cell>
          <cell r="J11">
            <v>-2.4100000000000037</v>
          </cell>
          <cell r="K11">
            <v>0</v>
          </cell>
          <cell r="L11">
            <v>50</v>
          </cell>
          <cell r="S11">
            <v>10.038</v>
          </cell>
          <cell r="U11">
            <v>12.202032277346085</v>
          </cell>
          <cell r="V11">
            <v>7.2209603506674629</v>
          </cell>
          <cell r="Y11">
            <v>8.1628000000000007</v>
          </cell>
          <cell r="Z11">
            <v>8.6701999999999995</v>
          </cell>
          <cell r="AA11">
            <v>8.8346</v>
          </cell>
          <cell r="AB11">
            <v>2.9670000000000001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41.780999999999999</v>
          </cell>
          <cell r="D12">
            <v>166.67</v>
          </cell>
          <cell r="E12">
            <v>77.114999999999995</v>
          </cell>
          <cell r="F12">
            <v>127.31699999999999</v>
          </cell>
          <cell r="G12">
            <v>1</v>
          </cell>
          <cell r="H12">
            <v>60</v>
          </cell>
          <cell r="I12">
            <v>78.900000000000006</v>
          </cell>
          <cell r="J12">
            <v>-1.7850000000000108</v>
          </cell>
          <cell r="K12">
            <v>20</v>
          </cell>
          <cell r="L12">
            <v>0</v>
          </cell>
          <cell r="S12">
            <v>15.422999999999998</v>
          </cell>
          <cell r="U12">
            <v>9.5517733255527482</v>
          </cell>
          <cell r="V12">
            <v>8.2550087531608636</v>
          </cell>
          <cell r="Y12">
            <v>19.474600000000002</v>
          </cell>
          <cell r="Z12">
            <v>26.723399999999998</v>
          </cell>
          <cell r="AA12">
            <v>21.602399999999999</v>
          </cell>
          <cell r="AB12">
            <v>17.611999999999998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202.87899999999999</v>
          </cell>
          <cell r="D13">
            <v>595.74800000000005</v>
          </cell>
          <cell r="E13">
            <v>417.90899999999999</v>
          </cell>
          <cell r="F13">
            <v>306.68200000000002</v>
          </cell>
          <cell r="G13">
            <v>1</v>
          </cell>
          <cell r="H13">
            <v>60</v>
          </cell>
          <cell r="I13">
            <v>418.1</v>
          </cell>
          <cell r="J13">
            <v>-0.19100000000003092</v>
          </cell>
          <cell r="K13">
            <v>200</v>
          </cell>
          <cell r="L13">
            <v>160</v>
          </cell>
          <cell r="S13">
            <v>83.581800000000001</v>
          </cell>
          <cell r="U13">
            <v>7.9764015611054084</v>
          </cell>
          <cell r="V13">
            <v>3.6692437827373903</v>
          </cell>
          <cell r="Y13">
            <v>64.695999999999998</v>
          </cell>
          <cell r="Z13">
            <v>103.72539999999999</v>
          </cell>
          <cell r="AA13">
            <v>76.856399999999994</v>
          </cell>
          <cell r="AB13">
            <v>52.462000000000003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612</v>
          </cell>
          <cell r="D14">
            <v>421</v>
          </cell>
          <cell r="E14">
            <v>428</v>
          </cell>
          <cell r="F14">
            <v>593</v>
          </cell>
          <cell r="G14">
            <v>0.25</v>
          </cell>
          <cell r="H14">
            <v>120</v>
          </cell>
          <cell r="I14">
            <v>438</v>
          </cell>
          <cell r="J14">
            <v>-10</v>
          </cell>
          <cell r="K14">
            <v>400</v>
          </cell>
          <cell r="L14">
            <v>0</v>
          </cell>
          <cell r="S14">
            <v>85.6</v>
          </cell>
          <cell r="U14">
            <v>11.600467289719626</v>
          </cell>
          <cell r="V14">
            <v>6.9275700934579447</v>
          </cell>
          <cell r="Y14">
            <v>99.6</v>
          </cell>
          <cell r="Z14">
            <v>119.4</v>
          </cell>
          <cell r="AA14">
            <v>87.6</v>
          </cell>
          <cell r="AB14">
            <v>79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20.649000000000001</v>
          </cell>
          <cell r="D15">
            <v>41.49</v>
          </cell>
          <cell r="E15">
            <v>34.104999999999997</v>
          </cell>
          <cell r="F15">
            <v>28.033999999999999</v>
          </cell>
          <cell r="G15">
            <v>1</v>
          </cell>
          <cell r="H15">
            <v>30</v>
          </cell>
          <cell r="I15">
            <v>34.5</v>
          </cell>
          <cell r="J15">
            <v>-0.39500000000000313</v>
          </cell>
          <cell r="K15">
            <v>0</v>
          </cell>
          <cell r="L15">
            <v>0</v>
          </cell>
          <cell r="S15">
            <v>6.8209999999999997</v>
          </cell>
          <cell r="T15">
            <v>20</v>
          </cell>
          <cell r="U15">
            <v>7.0420759419439962</v>
          </cell>
          <cell r="V15">
            <v>4.1099545521184577</v>
          </cell>
          <cell r="Y15">
            <v>5.3390000000000004</v>
          </cell>
          <cell r="Z15">
            <v>7.1563999999999997</v>
          </cell>
          <cell r="AA15">
            <v>1.7922</v>
          </cell>
          <cell r="AB15">
            <v>0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13.284000000000001</v>
          </cell>
          <cell r="D16">
            <v>50.4</v>
          </cell>
          <cell r="E16">
            <v>33.972999999999999</v>
          </cell>
          <cell r="F16">
            <v>29.710999999999999</v>
          </cell>
          <cell r="G16">
            <v>1</v>
          </cell>
          <cell r="H16">
            <v>30</v>
          </cell>
          <cell r="I16">
            <v>34.5</v>
          </cell>
          <cell r="J16">
            <v>-0.52700000000000102</v>
          </cell>
          <cell r="K16">
            <v>0</v>
          </cell>
          <cell r="L16">
            <v>0</v>
          </cell>
          <cell r="S16">
            <v>6.7946</v>
          </cell>
          <cell r="T16">
            <v>20</v>
          </cell>
          <cell r="U16">
            <v>7.3162511406116622</v>
          </cell>
          <cell r="V16">
            <v>4.3727371736378888</v>
          </cell>
          <cell r="Y16">
            <v>10.1172</v>
          </cell>
          <cell r="Z16">
            <v>9.7936000000000014</v>
          </cell>
          <cell r="AA16">
            <v>7.3079999999999998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367.83100000000002</v>
          </cell>
          <cell r="D17">
            <v>1017.497</v>
          </cell>
          <cell r="E17">
            <v>593</v>
          </cell>
          <cell r="F17">
            <v>654</v>
          </cell>
          <cell r="G17">
            <v>1</v>
          </cell>
          <cell r="H17">
            <v>60</v>
          </cell>
          <cell r="I17">
            <v>563.72199999999998</v>
          </cell>
          <cell r="J17">
            <v>29.27800000000002</v>
          </cell>
          <cell r="K17">
            <v>150</v>
          </cell>
          <cell r="L17">
            <v>150</v>
          </cell>
          <cell r="S17">
            <v>118.6</v>
          </cell>
          <cell r="U17">
            <v>8.0438448566610461</v>
          </cell>
          <cell r="V17">
            <v>5.5143338954468808</v>
          </cell>
          <cell r="Y17">
            <v>77</v>
          </cell>
          <cell r="Z17">
            <v>187</v>
          </cell>
          <cell r="AA17">
            <v>127.2</v>
          </cell>
          <cell r="AB17">
            <v>137.87799999999999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79.858000000000004</v>
          </cell>
          <cell r="D18">
            <v>113.55200000000001</v>
          </cell>
          <cell r="E18">
            <v>91.781999999999996</v>
          </cell>
          <cell r="F18">
            <v>101.628</v>
          </cell>
          <cell r="G18">
            <v>1</v>
          </cell>
          <cell r="H18">
            <v>60</v>
          </cell>
          <cell r="I18">
            <v>94.251000000000005</v>
          </cell>
          <cell r="J18">
            <v>-2.4690000000000083</v>
          </cell>
          <cell r="K18">
            <v>50</v>
          </cell>
          <cell r="L18">
            <v>0</v>
          </cell>
          <cell r="S18">
            <v>18.356400000000001</v>
          </cell>
          <cell r="U18">
            <v>8.2602253165108621</v>
          </cell>
          <cell r="V18">
            <v>5.5363796822906446</v>
          </cell>
          <cell r="Y18">
            <v>12.345800000000001</v>
          </cell>
          <cell r="Z18">
            <v>31.443400000000004</v>
          </cell>
          <cell r="AA18">
            <v>21.6892</v>
          </cell>
          <cell r="AB18">
            <v>33.353999999999999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201.55199999999999</v>
          </cell>
          <cell r="D19">
            <v>425.37599999999998</v>
          </cell>
          <cell r="E19">
            <v>363.096</v>
          </cell>
          <cell r="F19">
            <v>259.68599999999998</v>
          </cell>
          <cell r="G19">
            <v>1</v>
          </cell>
          <cell r="H19">
            <v>45</v>
          </cell>
          <cell r="I19">
            <v>363.5</v>
          </cell>
          <cell r="J19">
            <v>-0.40399999999999636</v>
          </cell>
          <cell r="K19">
            <v>120</v>
          </cell>
          <cell r="L19">
            <v>150</v>
          </cell>
          <cell r="S19">
            <v>72.619200000000006</v>
          </cell>
          <cell r="U19">
            <v>7.2940214158239129</v>
          </cell>
          <cell r="V19">
            <v>3.5759964306960135</v>
          </cell>
          <cell r="Y19">
            <v>60.177599999999998</v>
          </cell>
          <cell r="Z19">
            <v>89.69919999999999</v>
          </cell>
          <cell r="AA19">
            <v>66.375199999999992</v>
          </cell>
          <cell r="AB19">
            <v>41.866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694</v>
          </cell>
          <cell r="D20">
            <v>1015</v>
          </cell>
          <cell r="E20">
            <v>766</v>
          </cell>
          <cell r="F20">
            <v>928</v>
          </cell>
          <cell r="G20">
            <v>0.25</v>
          </cell>
          <cell r="H20">
            <v>120</v>
          </cell>
          <cell r="I20">
            <v>772</v>
          </cell>
          <cell r="J20">
            <v>-6</v>
          </cell>
          <cell r="K20">
            <v>600</v>
          </cell>
          <cell r="L20">
            <v>0</v>
          </cell>
          <cell r="S20">
            <v>153.19999999999999</v>
          </cell>
          <cell r="U20">
            <v>9.9738903394255889</v>
          </cell>
          <cell r="V20">
            <v>6.0574412532637076</v>
          </cell>
          <cell r="Y20">
            <v>129.19999999999999</v>
          </cell>
          <cell r="Z20">
            <v>179.4</v>
          </cell>
          <cell r="AA20">
            <v>154.4</v>
          </cell>
          <cell r="AB20">
            <v>75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357.48099999999999</v>
          </cell>
          <cell r="D21">
            <v>1024.56</v>
          </cell>
          <cell r="E21">
            <v>785.51900000000001</v>
          </cell>
          <cell r="F21">
            <v>580.68799999999999</v>
          </cell>
          <cell r="G21">
            <v>1</v>
          </cell>
          <cell r="H21">
            <v>45</v>
          </cell>
          <cell r="I21">
            <v>781</v>
          </cell>
          <cell r="J21">
            <v>4.5190000000000055</v>
          </cell>
          <cell r="K21">
            <v>300</v>
          </cell>
          <cell r="L21">
            <v>200</v>
          </cell>
          <cell r="S21">
            <v>157.10380000000001</v>
          </cell>
          <cell r="T21">
            <v>100</v>
          </cell>
          <cell r="U21">
            <v>7.5153369937582672</v>
          </cell>
          <cell r="V21">
            <v>3.6962059479146907</v>
          </cell>
          <cell r="Y21">
            <v>156.38119999999998</v>
          </cell>
          <cell r="Z21">
            <v>194.3184</v>
          </cell>
          <cell r="AA21">
            <v>152.88380000000001</v>
          </cell>
          <cell r="AB21">
            <v>63.859000000000002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295</v>
          </cell>
          <cell r="D22">
            <v>4697</v>
          </cell>
          <cell r="E22">
            <v>1929</v>
          </cell>
          <cell r="F22">
            <v>2150</v>
          </cell>
          <cell r="G22">
            <v>0.12</v>
          </cell>
          <cell r="H22">
            <v>60</v>
          </cell>
          <cell r="I22">
            <v>1952</v>
          </cell>
          <cell r="J22">
            <v>-23</v>
          </cell>
          <cell r="K22">
            <v>600</v>
          </cell>
          <cell r="L22">
            <v>0</v>
          </cell>
          <cell r="S22">
            <v>385.8</v>
          </cell>
          <cell r="T22">
            <v>200</v>
          </cell>
          <cell r="U22">
            <v>7.6464489372731981</v>
          </cell>
          <cell r="V22">
            <v>5.5728356661482632</v>
          </cell>
          <cell r="Y22">
            <v>347.4</v>
          </cell>
          <cell r="Z22">
            <v>451.4</v>
          </cell>
          <cell r="AA22">
            <v>459.6</v>
          </cell>
          <cell r="AB22">
            <v>179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749</v>
          </cell>
          <cell r="D23">
            <v>1023</v>
          </cell>
          <cell r="E23">
            <v>803</v>
          </cell>
          <cell r="F23">
            <v>957</v>
          </cell>
          <cell r="G23">
            <v>0.25</v>
          </cell>
          <cell r="H23">
            <v>120</v>
          </cell>
          <cell r="I23">
            <v>811</v>
          </cell>
          <cell r="J23">
            <v>-8</v>
          </cell>
          <cell r="K23">
            <v>800</v>
          </cell>
          <cell r="L23">
            <v>0</v>
          </cell>
          <cell r="S23">
            <v>160.6</v>
          </cell>
          <cell r="U23">
            <v>10.940224159402241</v>
          </cell>
          <cell r="V23">
            <v>5.9589041095890414</v>
          </cell>
          <cell r="Y23">
            <v>151.6</v>
          </cell>
          <cell r="Z23">
            <v>200.8</v>
          </cell>
          <cell r="AA23">
            <v>165.6</v>
          </cell>
          <cell r="AB23">
            <v>132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78.259</v>
          </cell>
          <cell r="D24">
            <v>54.548000000000002</v>
          </cell>
          <cell r="E24">
            <v>63.454999999999998</v>
          </cell>
          <cell r="F24">
            <v>61.628</v>
          </cell>
          <cell r="G24">
            <v>1</v>
          </cell>
          <cell r="H24">
            <v>120</v>
          </cell>
          <cell r="I24">
            <v>62.5</v>
          </cell>
          <cell r="J24">
            <v>0.95499999999999829</v>
          </cell>
          <cell r="K24">
            <v>50</v>
          </cell>
          <cell r="L24">
            <v>100</v>
          </cell>
          <cell r="S24">
            <v>12.690999999999999</v>
          </cell>
          <cell r="U24">
            <v>16.675439287684185</v>
          </cell>
          <cell r="V24">
            <v>4.8560397131825708</v>
          </cell>
          <cell r="Y24">
            <v>20.047999999999998</v>
          </cell>
          <cell r="Z24">
            <v>10.089400000000001</v>
          </cell>
          <cell r="AA24">
            <v>13.1082</v>
          </cell>
          <cell r="AB24">
            <v>3.5750000000000002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20.434000000000001</v>
          </cell>
          <cell r="D25">
            <v>269.48200000000003</v>
          </cell>
          <cell r="E25">
            <v>92.372</v>
          </cell>
          <cell r="F25">
            <v>171.04400000000001</v>
          </cell>
          <cell r="G25">
            <v>1</v>
          </cell>
          <cell r="H25">
            <v>45</v>
          </cell>
          <cell r="I25">
            <v>94</v>
          </cell>
          <cell r="J25">
            <v>-1.6280000000000001</v>
          </cell>
          <cell r="K25">
            <v>20</v>
          </cell>
          <cell r="L25">
            <v>0</v>
          </cell>
          <cell r="S25">
            <v>18.474399999999999</v>
          </cell>
          <cell r="U25">
            <v>10.341012428008488</v>
          </cell>
          <cell r="V25">
            <v>9.2584332914736081</v>
          </cell>
          <cell r="Y25">
            <v>24.270199999999999</v>
          </cell>
          <cell r="Z25">
            <v>29.9346</v>
          </cell>
          <cell r="AA25">
            <v>28.657600000000002</v>
          </cell>
          <cell r="AB25">
            <v>16.463000000000001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242.00800000000001</v>
          </cell>
          <cell r="D26">
            <v>433.36399999999998</v>
          </cell>
          <cell r="E26">
            <v>316.435</v>
          </cell>
          <cell r="F26">
            <v>337.18700000000001</v>
          </cell>
          <cell r="G26">
            <v>1</v>
          </cell>
          <cell r="H26">
            <v>60</v>
          </cell>
          <cell r="I26">
            <v>307.35000000000002</v>
          </cell>
          <cell r="J26">
            <v>9.0849999999999795</v>
          </cell>
          <cell r="K26">
            <v>200</v>
          </cell>
          <cell r="L26">
            <v>70</v>
          </cell>
          <cell r="S26">
            <v>63.286999999999999</v>
          </cell>
          <cell r="U26">
            <v>9.5941820595066929</v>
          </cell>
          <cell r="V26">
            <v>5.3279030448591342</v>
          </cell>
          <cell r="Y26">
            <v>71.232799999999997</v>
          </cell>
          <cell r="Z26">
            <v>80.959400000000002</v>
          </cell>
          <cell r="AA26">
            <v>72.602800000000002</v>
          </cell>
          <cell r="AB26">
            <v>49.570999999999998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459</v>
          </cell>
          <cell r="D27">
            <v>690</v>
          </cell>
          <cell r="E27">
            <v>685</v>
          </cell>
          <cell r="F27">
            <v>454</v>
          </cell>
          <cell r="G27">
            <v>0.22</v>
          </cell>
          <cell r="H27">
            <v>120</v>
          </cell>
          <cell r="I27">
            <v>691</v>
          </cell>
          <cell r="J27">
            <v>-6</v>
          </cell>
          <cell r="K27">
            <v>200</v>
          </cell>
          <cell r="L27">
            <v>200</v>
          </cell>
          <cell r="S27">
            <v>137</v>
          </cell>
          <cell r="T27">
            <v>200</v>
          </cell>
          <cell r="U27">
            <v>7.6934306569343063</v>
          </cell>
          <cell r="V27">
            <v>3.3138686131386863</v>
          </cell>
          <cell r="Y27">
            <v>133.19999999999999</v>
          </cell>
          <cell r="Z27">
            <v>199.6</v>
          </cell>
          <cell r="AA27">
            <v>119</v>
          </cell>
          <cell r="AB27">
            <v>99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97</v>
          </cell>
          <cell r="D28">
            <v>1260</v>
          </cell>
          <cell r="E28">
            <v>785</v>
          </cell>
          <cell r="F28">
            <v>561</v>
          </cell>
          <cell r="G28">
            <v>0.35</v>
          </cell>
          <cell r="H28">
            <v>45</v>
          </cell>
          <cell r="I28">
            <v>796</v>
          </cell>
          <cell r="J28">
            <v>-11</v>
          </cell>
          <cell r="K28">
            <v>0</v>
          </cell>
          <cell r="L28">
            <v>320</v>
          </cell>
          <cell r="S28">
            <v>157</v>
          </cell>
          <cell r="T28">
            <v>200</v>
          </cell>
          <cell r="U28">
            <v>6.8853503184713372</v>
          </cell>
          <cell r="V28">
            <v>3.573248407643312</v>
          </cell>
          <cell r="Y28">
            <v>8.1999999999999993</v>
          </cell>
          <cell r="Z28">
            <v>113.2</v>
          </cell>
          <cell r="AA28">
            <v>119.8</v>
          </cell>
          <cell r="AB28">
            <v>108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99.894000000000005</v>
          </cell>
          <cell r="D29">
            <v>268.95800000000003</v>
          </cell>
          <cell r="E29">
            <v>189.09200000000001</v>
          </cell>
          <cell r="F29">
            <v>129.887</v>
          </cell>
          <cell r="G29">
            <v>1</v>
          </cell>
          <cell r="H29">
            <v>45</v>
          </cell>
          <cell r="I29">
            <v>183.5</v>
          </cell>
          <cell r="J29">
            <v>5.592000000000013</v>
          </cell>
          <cell r="K29">
            <v>50</v>
          </cell>
          <cell r="L29">
            <v>60</v>
          </cell>
          <cell r="S29">
            <v>37.818400000000004</v>
          </cell>
          <cell r="T29">
            <v>40</v>
          </cell>
          <cell r="U29">
            <v>7.4008154760645608</v>
          </cell>
          <cell r="V29">
            <v>3.4344922048526638</v>
          </cell>
          <cell r="Y29">
            <v>27.482199999999999</v>
          </cell>
          <cell r="Z29">
            <v>42.18</v>
          </cell>
          <cell r="AA29">
            <v>34.888199999999998</v>
          </cell>
          <cell r="AB29">
            <v>33.286999999999999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30</v>
          </cell>
          <cell r="D30">
            <v>532</v>
          </cell>
          <cell r="E30">
            <v>243</v>
          </cell>
          <cell r="F30">
            <v>249</v>
          </cell>
          <cell r="G30">
            <v>0.6</v>
          </cell>
          <cell r="H30">
            <v>45</v>
          </cell>
          <cell r="I30">
            <v>302</v>
          </cell>
          <cell r="J30">
            <v>-59</v>
          </cell>
          <cell r="K30">
            <v>40</v>
          </cell>
          <cell r="L30">
            <v>80</v>
          </cell>
          <cell r="S30">
            <v>48.6</v>
          </cell>
          <cell r="U30">
            <v>7.5925925925925926</v>
          </cell>
          <cell r="V30">
            <v>5.1234567901234565</v>
          </cell>
          <cell r="Y30">
            <v>61.4</v>
          </cell>
          <cell r="Z30">
            <v>67.8</v>
          </cell>
          <cell r="AA30">
            <v>59.2</v>
          </cell>
          <cell r="AB30">
            <v>67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8.9849999999999994</v>
          </cell>
          <cell r="E31">
            <v>8.9849999999999994</v>
          </cell>
          <cell r="G31">
            <v>1</v>
          </cell>
          <cell r="H31">
            <v>60</v>
          </cell>
          <cell r="I31">
            <v>12.2</v>
          </cell>
          <cell r="J31">
            <v>-3.2149999999999999</v>
          </cell>
          <cell r="K31">
            <v>0</v>
          </cell>
          <cell r="L31">
            <v>10</v>
          </cell>
          <cell r="S31">
            <v>1.7969999999999999</v>
          </cell>
          <cell r="U31">
            <v>5.5648302726766836</v>
          </cell>
          <cell r="V31">
            <v>0</v>
          </cell>
          <cell r="Y31">
            <v>1.8109999999999999</v>
          </cell>
          <cell r="Z31">
            <v>1.8059999999999998</v>
          </cell>
          <cell r="AA31">
            <v>2.42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162.119</v>
          </cell>
          <cell r="D32">
            <v>236.97</v>
          </cell>
          <cell r="E32">
            <v>240.72200000000001</v>
          </cell>
          <cell r="F32">
            <v>154.19300000000001</v>
          </cell>
          <cell r="G32">
            <v>1</v>
          </cell>
          <cell r="H32">
            <v>45</v>
          </cell>
          <cell r="I32">
            <v>236.2</v>
          </cell>
          <cell r="J32">
            <v>4.5220000000000198</v>
          </cell>
          <cell r="K32">
            <v>50</v>
          </cell>
          <cell r="L32">
            <v>120</v>
          </cell>
          <cell r="S32">
            <v>48.144400000000005</v>
          </cell>
          <cell r="T32">
            <v>50</v>
          </cell>
          <cell r="U32">
            <v>7.772305813344853</v>
          </cell>
          <cell r="V32">
            <v>3.2027193193808627</v>
          </cell>
          <cell r="Y32">
            <v>57.882000000000005</v>
          </cell>
          <cell r="Z32">
            <v>65.42580000000001</v>
          </cell>
          <cell r="AA32">
            <v>42.788400000000003</v>
          </cell>
          <cell r="AB32">
            <v>19.891999999999999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255</v>
          </cell>
          <cell r="D33">
            <v>1265</v>
          </cell>
          <cell r="E33">
            <v>868</v>
          </cell>
          <cell r="F33">
            <v>633</v>
          </cell>
          <cell r="G33">
            <v>0.4</v>
          </cell>
          <cell r="H33">
            <v>45</v>
          </cell>
          <cell r="I33">
            <v>881</v>
          </cell>
          <cell r="J33">
            <v>-13</v>
          </cell>
          <cell r="K33">
            <v>200</v>
          </cell>
          <cell r="L33">
            <v>400</v>
          </cell>
          <cell r="S33">
            <v>173.6</v>
          </cell>
          <cell r="T33">
            <v>120</v>
          </cell>
          <cell r="U33">
            <v>7.7937788018433185</v>
          </cell>
          <cell r="V33">
            <v>3.6463133640552998</v>
          </cell>
          <cell r="Y33">
            <v>166</v>
          </cell>
          <cell r="Z33">
            <v>198.2</v>
          </cell>
          <cell r="AA33">
            <v>173</v>
          </cell>
          <cell r="AB33">
            <v>79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729.947</v>
          </cell>
          <cell r="D34">
            <v>2593.1460000000002</v>
          </cell>
          <cell r="E34">
            <v>1922</v>
          </cell>
          <cell r="F34">
            <v>1462</v>
          </cell>
          <cell r="G34">
            <v>1</v>
          </cell>
          <cell r="H34">
            <v>45</v>
          </cell>
          <cell r="I34">
            <v>1535.9</v>
          </cell>
          <cell r="J34">
            <v>386.09999999999991</v>
          </cell>
          <cell r="K34">
            <v>400</v>
          </cell>
          <cell r="L34">
            <v>700</v>
          </cell>
          <cell r="S34">
            <v>384.4</v>
          </cell>
          <cell r="T34">
            <v>300</v>
          </cell>
          <cell r="U34">
            <v>7.4453694068678464</v>
          </cell>
          <cell r="V34">
            <v>3.8033298647242457</v>
          </cell>
          <cell r="Y34">
            <v>356</v>
          </cell>
          <cell r="Z34">
            <v>484.8</v>
          </cell>
          <cell r="AA34">
            <v>338.2</v>
          </cell>
          <cell r="AB34">
            <v>168.58099999999999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269.02199999999999</v>
          </cell>
          <cell r="D35">
            <v>882.18799999999999</v>
          </cell>
          <cell r="E35">
            <v>544.19500000000005</v>
          </cell>
          <cell r="F35">
            <v>602.80499999999995</v>
          </cell>
          <cell r="G35">
            <v>1</v>
          </cell>
          <cell r="H35">
            <v>45</v>
          </cell>
          <cell r="I35">
            <v>542.79999999999995</v>
          </cell>
          <cell r="J35">
            <v>1.3950000000000955</v>
          </cell>
          <cell r="K35">
            <v>0</v>
          </cell>
          <cell r="L35">
            <v>150</v>
          </cell>
          <cell r="S35">
            <v>108.83900000000001</v>
          </cell>
          <cell r="T35">
            <v>50</v>
          </cell>
          <cell r="U35">
            <v>7.376078427769456</v>
          </cell>
          <cell r="V35">
            <v>5.5385018237947783</v>
          </cell>
          <cell r="Y35">
            <v>131.66220000000001</v>
          </cell>
          <cell r="Z35">
            <v>152.87979999999999</v>
          </cell>
          <cell r="AA35">
            <v>106.8296</v>
          </cell>
          <cell r="AB35">
            <v>83.903000000000006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95</v>
          </cell>
          <cell r="D36">
            <v>2</v>
          </cell>
          <cell r="E36">
            <v>76</v>
          </cell>
          <cell r="F36">
            <v>20</v>
          </cell>
          <cell r="G36">
            <v>0.35</v>
          </cell>
          <cell r="H36">
            <v>45</v>
          </cell>
          <cell r="I36">
            <v>77</v>
          </cell>
          <cell r="J36">
            <v>-1</v>
          </cell>
          <cell r="K36">
            <v>0</v>
          </cell>
          <cell r="L36">
            <v>40</v>
          </cell>
          <cell r="S36">
            <v>15.2</v>
          </cell>
          <cell r="U36">
            <v>3.9473684210526319</v>
          </cell>
          <cell r="V36">
            <v>1.3157894736842106</v>
          </cell>
          <cell r="Y36">
            <v>38.4</v>
          </cell>
          <cell r="Z36">
            <v>24.4</v>
          </cell>
          <cell r="AA36">
            <v>9</v>
          </cell>
          <cell r="AB36">
            <v>15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107</v>
          </cell>
          <cell r="D37">
            <v>2</v>
          </cell>
          <cell r="E37">
            <v>41</v>
          </cell>
          <cell r="F37">
            <v>65</v>
          </cell>
          <cell r="G37">
            <v>0</v>
          </cell>
          <cell r="H37">
            <v>45</v>
          </cell>
          <cell r="I37">
            <v>42</v>
          </cell>
          <cell r="J37">
            <v>-1</v>
          </cell>
          <cell r="K37">
            <v>0</v>
          </cell>
          <cell r="L37">
            <v>0</v>
          </cell>
          <cell r="S37">
            <v>8.1999999999999993</v>
          </cell>
          <cell r="U37">
            <v>7.9268292682926838</v>
          </cell>
          <cell r="V37">
            <v>7.9268292682926838</v>
          </cell>
          <cell r="Y37">
            <v>27.2</v>
          </cell>
          <cell r="Z37">
            <v>22</v>
          </cell>
          <cell r="AA37">
            <v>10.8</v>
          </cell>
          <cell r="AB37">
            <v>7</v>
          </cell>
          <cell r="AC37" t="str">
            <v>без пис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14</v>
          </cell>
          <cell r="D38">
            <v>2</v>
          </cell>
          <cell r="E38">
            <v>15</v>
          </cell>
          <cell r="G38">
            <v>0.4</v>
          </cell>
          <cell r="H38">
            <v>45</v>
          </cell>
          <cell r="I38">
            <v>23</v>
          </cell>
          <cell r="J38">
            <v>-8</v>
          </cell>
          <cell r="K38">
            <v>0</v>
          </cell>
          <cell r="L38">
            <v>40</v>
          </cell>
          <cell r="S38">
            <v>3</v>
          </cell>
          <cell r="U38">
            <v>13.333333333333334</v>
          </cell>
          <cell r="V38">
            <v>0</v>
          </cell>
          <cell r="Y38">
            <v>14</v>
          </cell>
          <cell r="Z38">
            <v>14.4</v>
          </cell>
          <cell r="AA38">
            <v>8.6</v>
          </cell>
          <cell r="AB38">
            <v>0</v>
          </cell>
          <cell r="AC38" t="str">
            <v>мин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12</v>
          </cell>
          <cell r="D39">
            <v>478</v>
          </cell>
          <cell r="E39">
            <v>227</v>
          </cell>
          <cell r="F39">
            <v>260</v>
          </cell>
          <cell r="G39">
            <v>0.09</v>
          </cell>
          <cell r="H39">
            <v>45</v>
          </cell>
          <cell r="I39">
            <v>331</v>
          </cell>
          <cell r="J39">
            <v>-104</v>
          </cell>
          <cell r="K39">
            <v>0</v>
          </cell>
          <cell r="L39">
            <v>100</v>
          </cell>
          <cell r="S39">
            <v>45.4</v>
          </cell>
          <cell r="U39">
            <v>7.929515418502203</v>
          </cell>
          <cell r="V39">
            <v>5.7268722466960353</v>
          </cell>
          <cell r="Y39">
            <v>3.8</v>
          </cell>
          <cell r="Z39">
            <v>44.2</v>
          </cell>
          <cell r="AA39">
            <v>50</v>
          </cell>
          <cell r="AB39">
            <v>53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283</v>
          </cell>
          <cell r="D40">
            <v>719</v>
          </cell>
          <cell r="E40">
            <v>505</v>
          </cell>
          <cell r="F40">
            <v>494</v>
          </cell>
          <cell r="G40">
            <v>0.09</v>
          </cell>
          <cell r="H40">
            <v>45</v>
          </cell>
          <cell r="I40">
            <v>509</v>
          </cell>
          <cell r="J40">
            <v>-4</v>
          </cell>
          <cell r="K40">
            <v>50</v>
          </cell>
          <cell r="L40">
            <v>100</v>
          </cell>
          <cell r="S40">
            <v>101</v>
          </cell>
          <cell r="T40">
            <v>80</v>
          </cell>
          <cell r="U40">
            <v>7.1683168316831685</v>
          </cell>
          <cell r="V40">
            <v>4.891089108910891</v>
          </cell>
          <cell r="Y40">
            <v>87.2</v>
          </cell>
          <cell r="Z40">
            <v>116.6</v>
          </cell>
          <cell r="AA40">
            <v>101.2</v>
          </cell>
          <cell r="AB40">
            <v>57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75</v>
          </cell>
          <cell r="D41">
            <v>163</v>
          </cell>
          <cell r="E41">
            <v>151</v>
          </cell>
          <cell r="F41">
            <v>86</v>
          </cell>
          <cell r="G41">
            <v>0.38</v>
          </cell>
          <cell r="H41">
            <v>45</v>
          </cell>
          <cell r="I41">
            <v>151</v>
          </cell>
          <cell r="J41">
            <v>0</v>
          </cell>
          <cell r="K41">
            <v>0</v>
          </cell>
          <cell r="L41">
            <v>80</v>
          </cell>
          <cell r="S41">
            <v>30.2</v>
          </cell>
          <cell r="T41">
            <v>40</v>
          </cell>
          <cell r="U41">
            <v>6.8211920529801322</v>
          </cell>
          <cell r="V41">
            <v>2.8476821192052979</v>
          </cell>
          <cell r="Y41">
            <v>17.600000000000001</v>
          </cell>
          <cell r="Z41">
            <v>28.6</v>
          </cell>
          <cell r="AA41">
            <v>26.2</v>
          </cell>
          <cell r="AB41">
            <v>45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81</v>
          </cell>
          <cell r="D42">
            <v>205</v>
          </cell>
          <cell r="E42">
            <v>160</v>
          </cell>
          <cell r="F42">
            <v>124</v>
          </cell>
          <cell r="G42">
            <v>0.4</v>
          </cell>
          <cell r="H42">
            <v>60</v>
          </cell>
          <cell r="I42">
            <v>162</v>
          </cell>
          <cell r="J42">
            <v>-2</v>
          </cell>
          <cell r="K42">
            <v>0</v>
          </cell>
          <cell r="L42">
            <v>80</v>
          </cell>
          <cell r="S42">
            <v>32</v>
          </cell>
          <cell r="T42">
            <v>40</v>
          </cell>
          <cell r="U42">
            <v>7.625</v>
          </cell>
          <cell r="V42">
            <v>3.875</v>
          </cell>
          <cell r="Y42">
            <v>24.6</v>
          </cell>
          <cell r="Z42">
            <v>32.6</v>
          </cell>
          <cell r="AA42">
            <v>18.8</v>
          </cell>
          <cell r="AB42">
            <v>7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130</v>
          </cell>
          <cell r="D43">
            <v>285</v>
          </cell>
          <cell r="E43">
            <v>233</v>
          </cell>
          <cell r="F43">
            <v>180</v>
          </cell>
          <cell r="G43">
            <v>0.4</v>
          </cell>
          <cell r="H43">
            <v>60</v>
          </cell>
          <cell r="I43">
            <v>235</v>
          </cell>
          <cell r="J43">
            <v>-2</v>
          </cell>
          <cell r="K43">
            <v>0</v>
          </cell>
          <cell r="L43">
            <v>120</v>
          </cell>
          <cell r="S43">
            <v>46.6</v>
          </cell>
          <cell r="T43">
            <v>40</v>
          </cell>
          <cell r="U43">
            <v>7.296137339055794</v>
          </cell>
          <cell r="V43">
            <v>3.8626609442060085</v>
          </cell>
          <cell r="Y43">
            <v>34.6</v>
          </cell>
          <cell r="Z43">
            <v>50.2</v>
          </cell>
          <cell r="AA43">
            <v>36.6</v>
          </cell>
          <cell r="AB43">
            <v>20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224</v>
          </cell>
          <cell r="D44">
            <v>741</v>
          </cell>
          <cell r="E44">
            <v>511</v>
          </cell>
          <cell r="F44">
            <v>442</v>
          </cell>
          <cell r="G44">
            <v>0.3</v>
          </cell>
          <cell r="H44">
            <v>45</v>
          </cell>
          <cell r="I44">
            <v>520</v>
          </cell>
          <cell r="J44">
            <v>-9</v>
          </cell>
          <cell r="K44">
            <v>120</v>
          </cell>
          <cell r="L44">
            <v>120</v>
          </cell>
          <cell r="S44">
            <v>102.2</v>
          </cell>
          <cell r="T44">
            <v>120</v>
          </cell>
          <cell r="U44">
            <v>7.847358121330724</v>
          </cell>
          <cell r="V44">
            <v>4.3248532289628177</v>
          </cell>
          <cell r="Y44">
            <v>109.4</v>
          </cell>
          <cell r="Z44">
            <v>124.4</v>
          </cell>
          <cell r="AA44">
            <v>102.2</v>
          </cell>
          <cell r="AB44">
            <v>41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1005</v>
          </cell>
          <cell r="D45">
            <v>2188</v>
          </cell>
          <cell r="E45">
            <v>1784</v>
          </cell>
          <cell r="F45">
            <v>1391</v>
          </cell>
          <cell r="G45">
            <v>0.27</v>
          </cell>
          <cell r="H45">
            <v>45</v>
          </cell>
          <cell r="I45">
            <v>1807</v>
          </cell>
          <cell r="J45">
            <v>-23</v>
          </cell>
          <cell r="K45">
            <v>300</v>
          </cell>
          <cell r="L45">
            <v>600</v>
          </cell>
          <cell r="S45">
            <v>356.8</v>
          </cell>
          <cell r="T45">
            <v>300</v>
          </cell>
          <cell r="U45">
            <v>7.2617713004484301</v>
          </cell>
          <cell r="V45">
            <v>3.8985426008968607</v>
          </cell>
          <cell r="Y45">
            <v>375.4</v>
          </cell>
          <cell r="Z45">
            <v>499.2</v>
          </cell>
          <cell r="AA45">
            <v>347.6</v>
          </cell>
          <cell r="AB45">
            <v>135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112</v>
          </cell>
          <cell r="D46">
            <v>11</v>
          </cell>
          <cell r="E46">
            <v>80</v>
          </cell>
          <cell r="F46">
            <v>42</v>
          </cell>
          <cell r="G46">
            <v>0</v>
          </cell>
          <cell r="H46">
            <v>45</v>
          </cell>
          <cell r="I46">
            <v>83</v>
          </cell>
          <cell r="J46">
            <v>-3</v>
          </cell>
          <cell r="K46">
            <v>0</v>
          </cell>
          <cell r="L46">
            <v>0</v>
          </cell>
          <cell r="S46">
            <v>16</v>
          </cell>
          <cell r="U46">
            <v>2.625</v>
          </cell>
          <cell r="V46">
            <v>2.625</v>
          </cell>
          <cell r="Y46">
            <v>23.2</v>
          </cell>
          <cell r="Z46">
            <v>37.4</v>
          </cell>
          <cell r="AA46">
            <v>10.8</v>
          </cell>
          <cell r="AB46">
            <v>18</v>
          </cell>
          <cell r="AC46" t="str">
            <v>не зак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171.24100000000001</v>
          </cell>
          <cell r="D47">
            <v>254.18600000000001</v>
          </cell>
          <cell r="E47">
            <v>245.96</v>
          </cell>
          <cell r="F47">
            <v>163.80600000000001</v>
          </cell>
          <cell r="G47">
            <v>1</v>
          </cell>
          <cell r="H47">
            <v>45</v>
          </cell>
          <cell r="I47">
            <v>246.5</v>
          </cell>
          <cell r="J47">
            <v>-0.53999999999999204</v>
          </cell>
          <cell r="K47">
            <v>60</v>
          </cell>
          <cell r="L47">
            <v>130</v>
          </cell>
          <cell r="S47">
            <v>49.192</v>
          </cell>
          <cell r="U47">
            <v>7.1923483493250941</v>
          </cell>
          <cell r="V47">
            <v>3.3299316962107661</v>
          </cell>
          <cell r="Y47">
            <v>55.824800000000003</v>
          </cell>
          <cell r="Z47">
            <v>56.75</v>
          </cell>
          <cell r="AA47">
            <v>46.206400000000002</v>
          </cell>
          <cell r="AB47">
            <v>21.991</v>
          </cell>
          <cell r="AC47" t="e">
            <v>#N/A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404</v>
          </cell>
          <cell r="D48">
            <v>622</v>
          </cell>
          <cell r="E48">
            <v>547</v>
          </cell>
          <cell r="F48">
            <v>470</v>
          </cell>
          <cell r="G48">
            <v>0.4</v>
          </cell>
          <cell r="H48">
            <v>60</v>
          </cell>
          <cell r="I48">
            <v>556</v>
          </cell>
          <cell r="J48">
            <v>-9</v>
          </cell>
          <cell r="K48">
            <v>0</v>
          </cell>
          <cell r="L48">
            <v>200</v>
          </cell>
          <cell r="S48">
            <v>109.4</v>
          </cell>
          <cell r="T48">
            <v>120</v>
          </cell>
          <cell r="U48">
            <v>7.221206581352833</v>
          </cell>
          <cell r="V48">
            <v>4.296160877513711</v>
          </cell>
          <cell r="Y48">
            <v>110.2</v>
          </cell>
          <cell r="Z48">
            <v>150.6</v>
          </cell>
          <cell r="AA48">
            <v>101.6</v>
          </cell>
          <cell r="AB48">
            <v>92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3955</v>
          </cell>
          <cell r="D49">
            <v>11522</v>
          </cell>
          <cell r="E49">
            <v>6302</v>
          </cell>
          <cell r="F49">
            <v>7034</v>
          </cell>
          <cell r="G49">
            <v>0.4</v>
          </cell>
          <cell r="H49">
            <v>60</v>
          </cell>
          <cell r="I49">
            <v>6390</v>
          </cell>
          <cell r="J49">
            <v>-88</v>
          </cell>
          <cell r="K49">
            <v>1000</v>
          </cell>
          <cell r="L49">
            <v>0</v>
          </cell>
          <cell r="S49">
            <v>1260.4000000000001</v>
          </cell>
          <cell r="T49">
            <v>1200</v>
          </cell>
          <cell r="U49">
            <v>7.3262456363059343</v>
          </cell>
          <cell r="V49">
            <v>5.5807680101555057</v>
          </cell>
          <cell r="Y49">
            <v>1398.4</v>
          </cell>
          <cell r="Z49">
            <v>1782.2</v>
          </cell>
          <cell r="AA49">
            <v>1266.5999999999999</v>
          </cell>
          <cell r="AB49">
            <v>622</v>
          </cell>
          <cell r="AC49" t="str">
            <v>плак 1-15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581</v>
          </cell>
          <cell r="D50">
            <v>2701</v>
          </cell>
          <cell r="E50">
            <v>1688</v>
          </cell>
          <cell r="F50">
            <v>1047</v>
          </cell>
          <cell r="G50">
            <v>0.4</v>
          </cell>
          <cell r="H50">
            <v>60</v>
          </cell>
          <cell r="I50">
            <v>1715</v>
          </cell>
          <cell r="J50">
            <v>-27</v>
          </cell>
          <cell r="K50">
            <v>600</v>
          </cell>
          <cell r="L50">
            <v>600</v>
          </cell>
          <cell r="S50">
            <v>337.6</v>
          </cell>
          <cell r="T50">
            <v>200</v>
          </cell>
          <cell r="U50">
            <v>7.2482227488151656</v>
          </cell>
          <cell r="V50">
            <v>3.1013033175355447</v>
          </cell>
          <cell r="Y50">
            <v>295.60000000000002</v>
          </cell>
          <cell r="Z50">
            <v>376.6</v>
          </cell>
          <cell r="AA50">
            <v>295.39999999999998</v>
          </cell>
          <cell r="AB50">
            <v>244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2294</v>
          </cell>
          <cell r="D51">
            <v>7815</v>
          </cell>
          <cell r="E51">
            <v>3878</v>
          </cell>
          <cell r="F51">
            <v>4898</v>
          </cell>
          <cell r="G51">
            <v>0.4</v>
          </cell>
          <cell r="H51">
            <v>60</v>
          </cell>
          <cell r="I51">
            <v>3944</v>
          </cell>
          <cell r="J51">
            <v>-66</v>
          </cell>
          <cell r="K51">
            <v>1200</v>
          </cell>
          <cell r="L51">
            <v>0</v>
          </cell>
          <cell r="S51">
            <v>775.6</v>
          </cell>
          <cell r="U51">
            <v>7.8623001547189268</v>
          </cell>
          <cell r="V51">
            <v>6.3151108818978852</v>
          </cell>
          <cell r="Y51">
            <v>946.6</v>
          </cell>
          <cell r="Z51">
            <v>1204.4000000000001</v>
          </cell>
          <cell r="AA51">
            <v>872.6</v>
          </cell>
          <cell r="AB51">
            <v>556</v>
          </cell>
          <cell r="AC51" t="str">
            <v>м280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206</v>
          </cell>
          <cell r="D52">
            <v>1948</v>
          </cell>
          <cell r="E52">
            <v>1109</v>
          </cell>
          <cell r="F52">
            <v>1038</v>
          </cell>
          <cell r="G52">
            <v>0.35</v>
          </cell>
          <cell r="H52">
            <v>60</v>
          </cell>
          <cell r="I52">
            <v>1113</v>
          </cell>
          <cell r="J52">
            <v>-4</v>
          </cell>
          <cell r="K52">
            <v>480</v>
          </cell>
          <cell r="L52">
            <v>120</v>
          </cell>
          <cell r="S52">
            <v>221.8</v>
          </cell>
          <cell r="U52">
            <v>7.3850315599639309</v>
          </cell>
          <cell r="V52">
            <v>4.6798917944093779</v>
          </cell>
          <cell r="Y52">
            <v>188</v>
          </cell>
          <cell r="Z52">
            <v>245</v>
          </cell>
          <cell r="AA52">
            <v>244</v>
          </cell>
          <cell r="AB52">
            <v>120</v>
          </cell>
          <cell r="AC52" t="str">
            <v>костик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180</v>
          </cell>
          <cell r="D53">
            <v>532</v>
          </cell>
          <cell r="E53">
            <v>457</v>
          </cell>
          <cell r="F53">
            <v>245</v>
          </cell>
          <cell r="G53">
            <v>0.3</v>
          </cell>
          <cell r="H53">
            <v>45</v>
          </cell>
          <cell r="I53">
            <v>465</v>
          </cell>
          <cell r="J53">
            <v>-8</v>
          </cell>
          <cell r="K53">
            <v>90</v>
          </cell>
          <cell r="L53">
            <v>200</v>
          </cell>
          <cell r="S53">
            <v>91.4</v>
          </cell>
          <cell r="T53">
            <v>120</v>
          </cell>
          <cell r="U53">
            <v>7.166301969365426</v>
          </cell>
          <cell r="V53">
            <v>2.6805251641137855</v>
          </cell>
          <cell r="Y53">
            <v>73</v>
          </cell>
          <cell r="Z53">
            <v>106.2</v>
          </cell>
          <cell r="AA53">
            <v>79</v>
          </cell>
          <cell r="AB53">
            <v>63</v>
          </cell>
          <cell r="AC53" t="str">
            <v>м160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234</v>
          </cell>
          <cell r="D54">
            <v>438</v>
          </cell>
          <cell r="E54">
            <v>416</v>
          </cell>
          <cell r="F54">
            <v>243</v>
          </cell>
          <cell r="G54">
            <v>0.1</v>
          </cell>
          <cell r="H54">
            <v>45</v>
          </cell>
          <cell r="I54">
            <v>431</v>
          </cell>
          <cell r="J54">
            <v>-15</v>
          </cell>
          <cell r="K54">
            <v>50</v>
          </cell>
          <cell r="L54">
            <v>150</v>
          </cell>
          <cell r="S54">
            <v>83.2</v>
          </cell>
          <cell r="T54">
            <v>150</v>
          </cell>
          <cell r="U54">
            <v>7.1274038461538458</v>
          </cell>
          <cell r="V54">
            <v>2.9206730769230766</v>
          </cell>
          <cell r="Y54">
            <v>81.599999999999994</v>
          </cell>
          <cell r="Z54">
            <v>107.8</v>
          </cell>
          <cell r="AA54">
            <v>68</v>
          </cell>
          <cell r="AB54">
            <v>72</v>
          </cell>
          <cell r="AC54" t="str">
            <v>костик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308</v>
          </cell>
          <cell r="D55">
            <v>1865</v>
          </cell>
          <cell r="E55">
            <v>1229</v>
          </cell>
          <cell r="F55">
            <v>917</v>
          </cell>
          <cell r="G55">
            <v>0.1</v>
          </cell>
          <cell r="H55">
            <v>60</v>
          </cell>
          <cell r="I55">
            <v>1257</v>
          </cell>
          <cell r="J55">
            <v>-28</v>
          </cell>
          <cell r="K55">
            <v>140</v>
          </cell>
          <cell r="L55">
            <v>420</v>
          </cell>
          <cell r="S55">
            <v>245.8</v>
          </cell>
          <cell r="T55">
            <v>280</v>
          </cell>
          <cell r="U55">
            <v>7.1480878763222124</v>
          </cell>
          <cell r="V55">
            <v>3.7306753458096011</v>
          </cell>
          <cell r="Y55">
            <v>171.8</v>
          </cell>
          <cell r="Z55">
            <v>248.6</v>
          </cell>
          <cell r="AA55">
            <v>233</v>
          </cell>
          <cell r="AB55">
            <v>184</v>
          </cell>
          <cell r="AC55" t="str">
            <v>костик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218</v>
          </cell>
          <cell r="D56">
            <v>1155</v>
          </cell>
          <cell r="E56">
            <v>817</v>
          </cell>
          <cell r="F56">
            <v>540</v>
          </cell>
          <cell r="G56">
            <v>0.1</v>
          </cell>
          <cell r="H56">
            <v>60</v>
          </cell>
          <cell r="I56">
            <v>843</v>
          </cell>
          <cell r="J56">
            <v>-26</v>
          </cell>
          <cell r="K56">
            <v>140</v>
          </cell>
          <cell r="L56">
            <v>280</v>
          </cell>
          <cell r="S56">
            <v>163.4</v>
          </cell>
          <cell r="T56">
            <v>280</v>
          </cell>
          <cell r="U56">
            <v>7.5887392900856794</v>
          </cell>
          <cell r="V56">
            <v>3.3047735618115053</v>
          </cell>
          <cell r="Y56">
            <v>164</v>
          </cell>
          <cell r="Z56">
            <v>173.6</v>
          </cell>
          <cell r="AA56">
            <v>151</v>
          </cell>
          <cell r="AB56">
            <v>146</v>
          </cell>
          <cell r="AC56" t="str">
            <v>костик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137</v>
          </cell>
          <cell r="D57">
            <v>251</v>
          </cell>
          <cell r="E57">
            <v>277</v>
          </cell>
          <cell r="F57">
            <v>106</v>
          </cell>
          <cell r="G57">
            <v>0.4</v>
          </cell>
          <cell r="H57">
            <v>30</v>
          </cell>
          <cell r="I57">
            <v>284</v>
          </cell>
          <cell r="J57">
            <v>-7</v>
          </cell>
          <cell r="K57">
            <v>30</v>
          </cell>
          <cell r="L57">
            <v>120</v>
          </cell>
          <cell r="S57">
            <v>55.4</v>
          </cell>
          <cell r="T57">
            <v>120</v>
          </cell>
          <cell r="U57">
            <v>6.7870036101083038</v>
          </cell>
          <cell r="V57">
            <v>1.9133574007220218</v>
          </cell>
          <cell r="Y57">
            <v>40.4</v>
          </cell>
          <cell r="Z57">
            <v>62</v>
          </cell>
          <cell r="AA57">
            <v>40.799999999999997</v>
          </cell>
          <cell r="AB57">
            <v>23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162.41399999999999</v>
          </cell>
          <cell r="D58">
            <v>572.73299999999995</v>
          </cell>
          <cell r="E58">
            <v>430.58699999999999</v>
          </cell>
          <cell r="F58">
            <v>300.64499999999998</v>
          </cell>
          <cell r="G58">
            <v>1</v>
          </cell>
          <cell r="H58">
            <v>45</v>
          </cell>
          <cell r="I58">
            <v>445</v>
          </cell>
          <cell r="J58">
            <v>-14.413000000000011</v>
          </cell>
          <cell r="K58">
            <v>90</v>
          </cell>
          <cell r="L58">
            <v>100</v>
          </cell>
          <cell r="S58">
            <v>86.117400000000004</v>
          </cell>
          <cell r="T58">
            <v>130</v>
          </cell>
          <cell r="U58">
            <v>7.2069639817272693</v>
          </cell>
          <cell r="V58">
            <v>3.4911063269443803</v>
          </cell>
          <cell r="Y58">
            <v>83.894199999999998</v>
          </cell>
          <cell r="Z58">
            <v>97.358599999999996</v>
          </cell>
          <cell r="AA58">
            <v>81.621200000000002</v>
          </cell>
          <cell r="AB58">
            <v>84.305999999999997</v>
          </cell>
          <cell r="AC58" t="e">
            <v>#N/A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198</v>
          </cell>
          <cell r="D59">
            <v>185</v>
          </cell>
          <cell r="E59">
            <v>231</v>
          </cell>
          <cell r="F59">
            <v>120</v>
          </cell>
          <cell r="G59">
            <v>0.28000000000000003</v>
          </cell>
          <cell r="H59">
            <v>45</v>
          </cell>
          <cell r="I59">
            <v>232</v>
          </cell>
          <cell r="J59">
            <v>-1</v>
          </cell>
          <cell r="K59">
            <v>40</v>
          </cell>
          <cell r="L59">
            <v>0</v>
          </cell>
          <cell r="S59">
            <v>46.2</v>
          </cell>
          <cell r="T59">
            <v>120</v>
          </cell>
          <cell r="U59">
            <v>6.0606060606060606</v>
          </cell>
          <cell r="V59">
            <v>2.5974025974025974</v>
          </cell>
          <cell r="Y59">
            <v>69</v>
          </cell>
          <cell r="Z59">
            <v>76.8</v>
          </cell>
          <cell r="AA59">
            <v>39.200000000000003</v>
          </cell>
          <cell r="AB59">
            <v>62</v>
          </cell>
          <cell r="AC59" t="str">
            <v>не зак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18.675000000000001</v>
          </cell>
          <cell r="D60">
            <v>14.776999999999999</v>
          </cell>
          <cell r="E60">
            <v>22.79</v>
          </cell>
          <cell r="F60">
            <v>9.6620000000000008</v>
          </cell>
          <cell r="G60">
            <v>1</v>
          </cell>
          <cell r="H60">
            <v>45</v>
          </cell>
          <cell r="I60">
            <v>28.1</v>
          </cell>
          <cell r="J60">
            <v>-5.3100000000000023</v>
          </cell>
          <cell r="K60">
            <v>0</v>
          </cell>
          <cell r="L60">
            <v>10</v>
          </cell>
          <cell r="S60">
            <v>4.5579999999999998</v>
          </cell>
          <cell r="U60">
            <v>4.313734093900834</v>
          </cell>
          <cell r="V60">
            <v>2.1197893813075912</v>
          </cell>
          <cell r="Y60">
            <v>5.9201999999999995</v>
          </cell>
          <cell r="Z60">
            <v>9.4420000000000002</v>
          </cell>
          <cell r="AA60">
            <v>3.5043999999999995</v>
          </cell>
          <cell r="AB60">
            <v>2.1080000000000001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210</v>
          </cell>
          <cell r="D61">
            <v>316</v>
          </cell>
          <cell r="E61">
            <v>369</v>
          </cell>
          <cell r="F61">
            <v>86</v>
          </cell>
          <cell r="G61">
            <v>0.09</v>
          </cell>
          <cell r="H61">
            <v>45</v>
          </cell>
          <cell r="I61">
            <v>441</v>
          </cell>
          <cell r="J61">
            <v>-72</v>
          </cell>
          <cell r="K61">
            <v>0</v>
          </cell>
          <cell r="L61">
            <v>250</v>
          </cell>
          <cell r="S61">
            <v>73.8</v>
          </cell>
          <cell r="T61">
            <v>160</v>
          </cell>
          <cell r="U61">
            <v>6.7208672086720869</v>
          </cell>
          <cell r="V61">
            <v>1.1653116531165313</v>
          </cell>
          <cell r="Y61">
            <v>0</v>
          </cell>
          <cell r="Z61">
            <v>78.400000000000006</v>
          </cell>
          <cell r="AA61">
            <v>33.6</v>
          </cell>
          <cell r="AB61">
            <v>59</v>
          </cell>
          <cell r="AC61" t="str">
            <v>костик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56</v>
          </cell>
          <cell r="D62">
            <v>3</v>
          </cell>
          <cell r="E62">
            <v>32</v>
          </cell>
          <cell r="F62">
            <v>26</v>
          </cell>
          <cell r="G62">
            <v>0</v>
          </cell>
          <cell r="H62">
            <v>60</v>
          </cell>
          <cell r="I62">
            <v>33</v>
          </cell>
          <cell r="J62">
            <v>-1</v>
          </cell>
          <cell r="K62">
            <v>0</v>
          </cell>
          <cell r="L62">
            <v>0</v>
          </cell>
          <cell r="S62">
            <v>6.4</v>
          </cell>
          <cell r="U62">
            <v>4.0625</v>
          </cell>
          <cell r="V62">
            <v>4.0625</v>
          </cell>
          <cell r="Y62">
            <v>21.6</v>
          </cell>
          <cell r="Z62">
            <v>16</v>
          </cell>
          <cell r="AA62">
            <v>7.4</v>
          </cell>
          <cell r="AB62">
            <v>3</v>
          </cell>
          <cell r="AC62" t="str">
            <v>?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74</v>
          </cell>
          <cell r="D63">
            <v>1</v>
          </cell>
          <cell r="E63">
            <v>45</v>
          </cell>
          <cell r="F63">
            <v>29</v>
          </cell>
          <cell r="G63">
            <v>0</v>
          </cell>
          <cell r="H63">
            <v>60</v>
          </cell>
          <cell r="I63">
            <v>46</v>
          </cell>
          <cell r="J63">
            <v>-1</v>
          </cell>
          <cell r="K63">
            <v>0</v>
          </cell>
          <cell r="L63">
            <v>0</v>
          </cell>
          <cell r="S63">
            <v>9</v>
          </cell>
          <cell r="U63">
            <v>3.2222222222222223</v>
          </cell>
          <cell r="V63">
            <v>3.2222222222222223</v>
          </cell>
          <cell r="Y63">
            <v>19.600000000000001</v>
          </cell>
          <cell r="Z63">
            <v>15</v>
          </cell>
          <cell r="AA63">
            <v>8.1999999999999993</v>
          </cell>
          <cell r="AB63">
            <v>13</v>
          </cell>
          <cell r="AC63" t="str">
            <v>?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49</v>
          </cell>
          <cell r="E64">
            <v>13</v>
          </cell>
          <cell r="F64">
            <v>36</v>
          </cell>
          <cell r="G64">
            <v>0</v>
          </cell>
          <cell r="H64">
            <v>60</v>
          </cell>
          <cell r="I64">
            <v>13</v>
          </cell>
          <cell r="J64">
            <v>0</v>
          </cell>
          <cell r="K64">
            <v>0</v>
          </cell>
          <cell r="L64">
            <v>0</v>
          </cell>
          <cell r="S64">
            <v>2.6</v>
          </cell>
          <cell r="U64">
            <v>13.846153846153845</v>
          </cell>
          <cell r="V64">
            <v>13.846153846153845</v>
          </cell>
          <cell r="Y64">
            <v>9.8000000000000007</v>
          </cell>
          <cell r="Z64">
            <v>6.8</v>
          </cell>
          <cell r="AA64">
            <v>2.4</v>
          </cell>
          <cell r="AB64">
            <v>4</v>
          </cell>
          <cell r="AC64" t="str">
            <v>?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98.626000000000005</v>
          </cell>
          <cell r="D65">
            <v>121.542</v>
          </cell>
          <cell r="E65">
            <v>124.461</v>
          </cell>
          <cell r="F65">
            <v>95.706999999999994</v>
          </cell>
          <cell r="G65">
            <v>1</v>
          </cell>
          <cell r="H65">
            <v>45</v>
          </cell>
          <cell r="I65">
            <v>117.3</v>
          </cell>
          <cell r="J65">
            <v>7.1610000000000014</v>
          </cell>
          <cell r="K65">
            <v>20</v>
          </cell>
          <cell r="L65">
            <v>30</v>
          </cell>
          <cell r="S65">
            <v>24.892199999999999</v>
          </cell>
          <cell r="T65">
            <v>40</v>
          </cell>
          <cell r="U65">
            <v>7.4604494580631684</v>
          </cell>
          <cell r="V65">
            <v>3.8448590321466161</v>
          </cell>
          <cell r="Y65">
            <v>37.577199999999998</v>
          </cell>
          <cell r="Z65">
            <v>47.514200000000002</v>
          </cell>
          <cell r="AA65">
            <v>24.538399999999999</v>
          </cell>
          <cell r="AB65">
            <v>22.927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584</v>
          </cell>
          <cell r="D66">
            <v>1430</v>
          </cell>
          <cell r="E66">
            <v>983</v>
          </cell>
          <cell r="F66">
            <v>1017</v>
          </cell>
          <cell r="G66">
            <v>0.35</v>
          </cell>
          <cell r="H66">
            <v>45</v>
          </cell>
          <cell r="I66">
            <v>999</v>
          </cell>
          <cell r="J66">
            <v>-16</v>
          </cell>
          <cell r="K66">
            <v>200</v>
          </cell>
          <cell r="L66">
            <v>200</v>
          </cell>
          <cell r="S66">
            <v>196.6</v>
          </cell>
          <cell r="U66">
            <v>7.2075279755849442</v>
          </cell>
          <cell r="V66">
            <v>5.17293997965412</v>
          </cell>
          <cell r="Y66">
            <v>102.2</v>
          </cell>
          <cell r="Z66">
            <v>223.2</v>
          </cell>
          <cell r="AA66">
            <v>200.6</v>
          </cell>
          <cell r="AB66">
            <v>178</v>
          </cell>
          <cell r="AC66" t="str">
            <v>костик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82</v>
          </cell>
          <cell r="E67">
            <v>18</v>
          </cell>
          <cell r="F67">
            <v>64</v>
          </cell>
          <cell r="G67">
            <v>0</v>
          </cell>
          <cell r="H67">
            <v>60</v>
          </cell>
          <cell r="I67">
            <v>18</v>
          </cell>
          <cell r="J67">
            <v>0</v>
          </cell>
          <cell r="K67">
            <v>0</v>
          </cell>
          <cell r="L67">
            <v>0</v>
          </cell>
          <cell r="S67">
            <v>3.6</v>
          </cell>
          <cell r="U67">
            <v>17.777777777777779</v>
          </cell>
          <cell r="V67">
            <v>17.777777777777779</v>
          </cell>
          <cell r="Y67">
            <v>10.8</v>
          </cell>
          <cell r="Z67">
            <v>5</v>
          </cell>
          <cell r="AA67">
            <v>1.4</v>
          </cell>
          <cell r="AB67">
            <v>7</v>
          </cell>
          <cell r="AC67" t="str">
            <v>магаз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62</v>
          </cell>
          <cell r="E68">
            <v>37</v>
          </cell>
          <cell r="F68">
            <v>25</v>
          </cell>
          <cell r="G68">
            <v>0</v>
          </cell>
          <cell r="H68">
            <v>45</v>
          </cell>
          <cell r="I68">
            <v>37</v>
          </cell>
          <cell r="J68">
            <v>0</v>
          </cell>
          <cell r="K68">
            <v>0</v>
          </cell>
          <cell r="L68">
            <v>0</v>
          </cell>
          <cell r="S68">
            <v>7.4</v>
          </cell>
          <cell r="U68">
            <v>3.3783783783783781</v>
          </cell>
          <cell r="V68">
            <v>3.3783783783783781</v>
          </cell>
          <cell r="Y68">
            <v>8.6</v>
          </cell>
          <cell r="Z68">
            <v>14.4</v>
          </cell>
          <cell r="AA68">
            <v>5.4</v>
          </cell>
          <cell r="AB68">
            <v>17</v>
          </cell>
          <cell r="AC68" t="str">
            <v>костик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34.235999999999997</v>
          </cell>
          <cell r="D69">
            <v>84.051000000000002</v>
          </cell>
          <cell r="E69">
            <v>57.183999999999997</v>
          </cell>
          <cell r="F69">
            <v>57.972000000000001</v>
          </cell>
          <cell r="G69">
            <v>1</v>
          </cell>
          <cell r="H69">
            <v>45</v>
          </cell>
          <cell r="I69">
            <v>65.5</v>
          </cell>
          <cell r="J69">
            <v>-8.3160000000000025</v>
          </cell>
          <cell r="K69">
            <v>10</v>
          </cell>
          <cell r="L69">
            <v>20</v>
          </cell>
          <cell r="S69">
            <v>11.4368</v>
          </cell>
          <cell r="U69">
            <v>7.6920117515388933</v>
          </cell>
          <cell r="V69">
            <v>5.0689003917179631</v>
          </cell>
          <cell r="Y69">
            <v>13.438599999999999</v>
          </cell>
          <cell r="Z69">
            <v>14.7704</v>
          </cell>
          <cell r="AA69">
            <v>12.0594</v>
          </cell>
          <cell r="AB69">
            <v>12.483000000000001</v>
          </cell>
          <cell r="AC69" t="str">
            <v>увел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632</v>
          </cell>
          <cell r="D70">
            <v>1886</v>
          </cell>
          <cell r="E70">
            <v>1355</v>
          </cell>
          <cell r="F70">
            <v>871</v>
          </cell>
          <cell r="G70">
            <v>0.28000000000000003</v>
          </cell>
          <cell r="H70">
            <v>45</v>
          </cell>
          <cell r="I70">
            <v>1398</v>
          </cell>
          <cell r="J70">
            <v>-43</v>
          </cell>
          <cell r="K70">
            <v>280</v>
          </cell>
          <cell r="L70">
            <v>480</v>
          </cell>
          <cell r="S70">
            <v>271</v>
          </cell>
          <cell r="T70">
            <v>400</v>
          </cell>
          <cell r="U70">
            <v>7.4944649446494465</v>
          </cell>
          <cell r="V70">
            <v>3.2140221402214024</v>
          </cell>
          <cell r="Y70">
            <v>225.8</v>
          </cell>
          <cell r="Z70">
            <v>338.6</v>
          </cell>
          <cell r="AA70">
            <v>254.4</v>
          </cell>
          <cell r="AB70">
            <v>276</v>
          </cell>
          <cell r="AC70" t="e">
            <v>#N/A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177</v>
          </cell>
          <cell r="D71">
            <v>731</v>
          </cell>
          <cell r="E71">
            <v>433</v>
          </cell>
          <cell r="F71">
            <v>413</v>
          </cell>
          <cell r="G71">
            <v>0.28000000000000003</v>
          </cell>
          <cell r="H71">
            <v>45</v>
          </cell>
          <cell r="I71">
            <v>440</v>
          </cell>
          <cell r="J71">
            <v>-7</v>
          </cell>
          <cell r="K71">
            <v>120</v>
          </cell>
          <cell r="L71">
            <v>80</v>
          </cell>
          <cell r="S71">
            <v>86.6</v>
          </cell>
          <cell r="T71">
            <v>80</v>
          </cell>
          <cell r="U71">
            <v>8.0023094688221708</v>
          </cell>
          <cell r="V71">
            <v>4.7690531177829101</v>
          </cell>
          <cell r="Y71">
            <v>89.4</v>
          </cell>
          <cell r="Z71">
            <v>120</v>
          </cell>
          <cell r="AA71">
            <v>97</v>
          </cell>
          <cell r="AB71">
            <v>72</v>
          </cell>
          <cell r="AC71" t="e">
            <v>#N/A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1055</v>
          </cell>
          <cell r="D72">
            <v>3260</v>
          </cell>
          <cell r="E72">
            <v>2242</v>
          </cell>
          <cell r="F72">
            <v>1803</v>
          </cell>
          <cell r="G72">
            <v>0.35</v>
          </cell>
          <cell r="H72">
            <v>45</v>
          </cell>
          <cell r="I72">
            <v>2271</v>
          </cell>
          <cell r="J72">
            <v>-29</v>
          </cell>
          <cell r="K72">
            <v>1000</v>
          </cell>
          <cell r="L72">
            <v>0</v>
          </cell>
          <cell r="S72">
            <v>448.4</v>
          </cell>
          <cell r="T72">
            <v>600</v>
          </cell>
          <cell r="U72">
            <v>7.5892060660124896</v>
          </cell>
          <cell r="V72">
            <v>4.0209634255129352</v>
          </cell>
          <cell r="Y72">
            <v>439.6</v>
          </cell>
          <cell r="Z72">
            <v>615</v>
          </cell>
          <cell r="AA72">
            <v>451</v>
          </cell>
          <cell r="AB72">
            <v>389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556</v>
          </cell>
          <cell r="D73">
            <v>3577</v>
          </cell>
          <cell r="E73">
            <v>2070</v>
          </cell>
          <cell r="F73">
            <v>1819</v>
          </cell>
          <cell r="G73">
            <v>0.28000000000000003</v>
          </cell>
          <cell r="H73">
            <v>45</v>
          </cell>
          <cell r="I73">
            <v>2098</v>
          </cell>
          <cell r="J73">
            <v>-28</v>
          </cell>
          <cell r="K73">
            <v>1000</v>
          </cell>
          <cell r="L73">
            <v>0</v>
          </cell>
          <cell r="S73">
            <v>414</v>
          </cell>
          <cell r="T73">
            <v>400</v>
          </cell>
          <cell r="U73">
            <v>7.77536231884058</v>
          </cell>
          <cell r="V73">
            <v>4.3937198067632854</v>
          </cell>
          <cell r="Y73">
            <v>321</v>
          </cell>
          <cell r="Z73">
            <v>491.4</v>
          </cell>
          <cell r="AA73">
            <v>438.6</v>
          </cell>
          <cell r="AB73">
            <v>348</v>
          </cell>
          <cell r="AC73" t="str">
            <v>???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2106</v>
          </cell>
          <cell r="D74">
            <v>8084</v>
          </cell>
          <cell r="E74">
            <v>5932</v>
          </cell>
          <cell r="F74">
            <v>4185</v>
          </cell>
          <cell r="G74">
            <v>0.35</v>
          </cell>
          <cell r="H74">
            <v>45</v>
          </cell>
          <cell r="I74">
            <v>6025</v>
          </cell>
          <cell r="J74">
            <v>-93</v>
          </cell>
          <cell r="K74">
            <v>2200</v>
          </cell>
          <cell r="L74">
            <v>1800</v>
          </cell>
          <cell r="S74">
            <v>1186.4000000000001</v>
          </cell>
          <cell r="T74">
            <v>1000</v>
          </cell>
          <cell r="U74">
            <v>7.7419082939986508</v>
          </cell>
          <cell r="V74">
            <v>3.5274780849629126</v>
          </cell>
          <cell r="Y74">
            <v>1116.5999999999999</v>
          </cell>
          <cell r="Z74">
            <v>1379</v>
          </cell>
          <cell r="AA74">
            <v>1124</v>
          </cell>
          <cell r="AB74">
            <v>568</v>
          </cell>
          <cell r="AC74" t="str">
            <v>борд02,02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215</v>
          </cell>
          <cell r="D75">
            <v>613</v>
          </cell>
          <cell r="E75">
            <v>412</v>
          </cell>
          <cell r="F75">
            <v>405</v>
          </cell>
          <cell r="G75">
            <v>0.28000000000000003</v>
          </cell>
          <cell r="H75">
            <v>45</v>
          </cell>
          <cell r="I75">
            <v>423</v>
          </cell>
          <cell r="J75">
            <v>-11</v>
          </cell>
          <cell r="K75">
            <v>120</v>
          </cell>
          <cell r="L75">
            <v>120</v>
          </cell>
          <cell r="S75">
            <v>82.4</v>
          </cell>
          <cell r="U75">
            <v>7.8276699029126204</v>
          </cell>
          <cell r="V75">
            <v>4.9150485436893199</v>
          </cell>
          <cell r="Y75">
            <v>85</v>
          </cell>
          <cell r="Z75">
            <v>119.4</v>
          </cell>
          <cell r="AA75">
            <v>95.2</v>
          </cell>
          <cell r="AB75">
            <v>78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2289</v>
          </cell>
          <cell r="D76">
            <v>7484</v>
          </cell>
          <cell r="E76">
            <v>5562</v>
          </cell>
          <cell r="F76">
            <v>4136</v>
          </cell>
          <cell r="G76">
            <v>0.35</v>
          </cell>
          <cell r="H76">
            <v>45</v>
          </cell>
          <cell r="I76">
            <v>5626</v>
          </cell>
          <cell r="J76">
            <v>-64</v>
          </cell>
          <cell r="K76">
            <v>2000</v>
          </cell>
          <cell r="L76">
            <v>1400</v>
          </cell>
          <cell r="S76">
            <v>1112.4000000000001</v>
          </cell>
          <cell r="T76">
            <v>1000</v>
          </cell>
          <cell r="U76">
            <v>7.6734987414599063</v>
          </cell>
          <cell r="V76">
            <v>3.7180870190578927</v>
          </cell>
          <cell r="Y76">
            <v>1208.5999999999999</v>
          </cell>
          <cell r="Z76">
            <v>1383.2</v>
          </cell>
          <cell r="AA76">
            <v>1075.8</v>
          </cell>
          <cell r="AB76">
            <v>729</v>
          </cell>
          <cell r="AC76" t="str">
            <v>плакат17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457</v>
          </cell>
          <cell r="D77">
            <v>2224</v>
          </cell>
          <cell r="E77">
            <v>1300</v>
          </cell>
          <cell r="F77">
            <v>1371</v>
          </cell>
          <cell r="G77">
            <v>0.41</v>
          </cell>
          <cell r="H77">
            <v>45</v>
          </cell>
          <cell r="I77">
            <v>1571</v>
          </cell>
          <cell r="J77">
            <v>-271</v>
          </cell>
          <cell r="K77">
            <v>320</v>
          </cell>
          <cell r="L77">
            <v>400</v>
          </cell>
          <cell r="S77">
            <v>260</v>
          </cell>
          <cell r="U77">
            <v>8.042307692307693</v>
          </cell>
          <cell r="V77">
            <v>5.273076923076923</v>
          </cell>
          <cell r="Y77">
            <v>294.60000000000002</v>
          </cell>
          <cell r="Z77">
            <v>370.8</v>
          </cell>
          <cell r="AA77">
            <v>257.39999999999998</v>
          </cell>
          <cell r="AB77">
            <v>172</v>
          </cell>
          <cell r="AC77" t="str">
            <v>брод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642</v>
          </cell>
          <cell r="D78">
            <v>838</v>
          </cell>
          <cell r="E78">
            <v>730</v>
          </cell>
          <cell r="F78">
            <v>666</v>
          </cell>
          <cell r="G78">
            <v>0.5</v>
          </cell>
          <cell r="H78">
            <v>0.6</v>
          </cell>
          <cell r="I78">
            <v>714</v>
          </cell>
          <cell r="J78">
            <v>16</v>
          </cell>
          <cell r="K78">
            <v>0</v>
          </cell>
          <cell r="L78">
            <v>120</v>
          </cell>
          <cell r="S78">
            <v>146</v>
          </cell>
          <cell r="T78">
            <v>240</v>
          </cell>
          <cell r="U78">
            <v>7.0273972602739727</v>
          </cell>
          <cell r="V78">
            <v>4.5616438356164384</v>
          </cell>
          <cell r="Y78">
            <v>124.6</v>
          </cell>
          <cell r="Z78">
            <v>211.4</v>
          </cell>
          <cell r="AA78">
            <v>113.6</v>
          </cell>
          <cell r="AB78">
            <v>159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1634</v>
          </cell>
          <cell r="D79">
            <v>12452</v>
          </cell>
          <cell r="E79">
            <v>7434</v>
          </cell>
          <cell r="F79">
            <v>4963</v>
          </cell>
          <cell r="G79">
            <v>0.41</v>
          </cell>
          <cell r="H79">
            <v>45</v>
          </cell>
          <cell r="I79">
            <v>6454</v>
          </cell>
          <cell r="J79">
            <v>980</v>
          </cell>
          <cell r="K79">
            <v>2400</v>
          </cell>
          <cell r="L79">
            <v>2200</v>
          </cell>
          <cell r="S79">
            <v>1486.8</v>
          </cell>
          <cell r="T79">
            <v>1200</v>
          </cell>
          <cell r="U79">
            <v>7.2390368576809259</v>
          </cell>
          <cell r="V79">
            <v>3.3380414312617703</v>
          </cell>
          <cell r="Y79">
            <v>1225.8</v>
          </cell>
          <cell r="Z79">
            <v>1615.2</v>
          </cell>
          <cell r="AA79">
            <v>1328.6</v>
          </cell>
          <cell r="AB79">
            <v>612</v>
          </cell>
          <cell r="AC79" t="str">
            <v>брод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1030</v>
          </cell>
          <cell r="D80">
            <v>4410</v>
          </cell>
          <cell r="E80">
            <v>2699</v>
          </cell>
          <cell r="F80">
            <v>1790</v>
          </cell>
          <cell r="G80">
            <v>0.41</v>
          </cell>
          <cell r="H80">
            <v>45</v>
          </cell>
          <cell r="I80">
            <v>2737</v>
          </cell>
          <cell r="J80">
            <v>-38</v>
          </cell>
          <cell r="K80">
            <v>500</v>
          </cell>
          <cell r="L80">
            <v>1200</v>
          </cell>
          <cell r="S80">
            <v>539.79999999999995</v>
          </cell>
          <cell r="T80">
            <v>350</v>
          </cell>
          <cell r="U80">
            <v>7.1137458317895526</v>
          </cell>
          <cell r="V80">
            <v>3.3160429788810672</v>
          </cell>
          <cell r="Y80">
            <v>457</v>
          </cell>
          <cell r="Z80">
            <v>635.4</v>
          </cell>
          <cell r="AA80">
            <v>501.8</v>
          </cell>
          <cell r="AB80">
            <v>318</v>
          </cell>
          <cell r="AC80" t="str">
            <v>м-400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198</v>
          </cell>
          <cell r="D81">
            <v>724</v>
          </cell>
          <cell r="E81">
            <v>182</v>
          </cell>
          <cell r="F81">
            <v>736</v>
          </cell>
          <cell r="G81">
            <v>0.5</v>
          </cell>
          <cell r="H81">
            <v>60</v>
          </cell>
          <cell r="I81">
            <v>186</v>
          </cell>
          <cell r="J81">
            <v>-4</v>
          </cell>
          <cell r="K81">
            <v>0</v>
          </cell>
          <cell r="L81">
            <v>0</v>
          </cell>
          <cell r="S81">
            <v>36.4</v>
          </cell>
          <cell r="U81">
            <v>20.219780219780219</v>
          </cell>
          <cell r="V81">
            <v>20.219780219780219</v>
          </cell>
          <cell r="Y81">
            <v>15.4</v>
          </cell>
          <cell r="Z81">
            <v>63.2</v>
          </cell>
          <cell r="AA81">
            <v>41</v>
          </cell>
          <cell r="AB81">
            <v>27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95</v>
          </cell>
          <cell r="E82">
            <v>26</v>
          </cell>
          <cell r="F82">
            <v>5</v>
          </cell>
          <cell r="G82">
            <v>0</v>
          </cell>
          <cell r="H82" t="e">
            <v>#N/A</v>
          </cell>
          <cell r="I82">
            <v>29</v>
          </cell>
          <cell r="J82">
            <v>-3</v>
          </cell>
          <cell r="K82">
            <v>0</v>
          </cell>
          <cell r="L82">
            <v>0</v>
          </cell>
          <cell r="S82">
            <v>5.2</v>
          </cell>
          <cell r="U82">
            <v>0.96153846153846145</v>
          </cell>
          <cell r="V82">
            <v>0.96153846153846145</v>
          </cell>
          <cell r="Y82">
            <v>10.4</v>
          </cell>
          <cell r="Z82">
            <v>6.4</v>
          </cell>
          <cell r="AA82">
            <v>3</v>
          </cell>
          <cell r="AB82">
            <v>0</v>
          </cell>
          <cell r="AC82" t="str">
            <v>костик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63</v>
          </cell>
          <cell r="D83">
            <v>12</v>
          </cell>
          <cell r="E83">
            <v>60</v>
          </cell>
          <cell r="F83">
            <v>-1</v>
          </cell>
          <cell r="G83">
            <v>0</v>
          </cell>
          <cell r="H83" t="e">
            <v>#N/A</v>
          </cell>
          <cell r="I83">
            <v>63</v>
          </cell>
          <cell r="J83">
            <v>-3</v>
          </cell>
          <cell r="K83">
            <v>0</v>
          </cell>
          <cell r="L83">
            <v>0</v>
          </cell>
          <cell r="S83">
            <v>12</v>
          </cell>
          <cell r="U83">
            <v>-8.3333333333333329E-2</v>
          </cell>
          <cell r="V83">
            <v>-8.3333333333333329E-2</v>
          </cell>
          <cell r="Y83">
            <v>25.2</v>
          </cell>
          <cell r="Z83">
            <v>23.8</v>
          </cell>
          <cell r="AA83">
            <v>8.4</v>
          </cell>
          <cell r="AB83">
            <v>-3</v>
          </cell>
          <cell r="AC83" t="str">
            <v>не зак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71.432000000000002</v>
          </cell>
          <cell r="D84">
            <v>236.845</v>
          </cell>
          <cell r="E84">
            <v>145.46600000000001</v>
          </cell>
          <cell r="F84">
            <v>161.291</v>
          </cell>
          <cell r="G84">
            <v>1</v>
          </cell>
          <cell r="H84" t="e">
            <v>#N/A</v>
          </cell>
          <cell r="I84">
            <v>149.30000000000001</v>
          </cell>
          <cell r="J84">
            <v>-3.8340000000000032</v>
          </cell>
          <cell r="K84">
            <v>50</v>
          </cell>
          <cell r="L84">
            <v>50</v>
          </cell>
          <cell r="S84">
            <v>29.093200000000003</v>
          </cell>
          <cell r="U84">
            <v>8.9811708577949467</v>
          </cell>
          <cell r="V84">
            <v>5.5439415396037557</v>
          </cell>
          <cell r="Y84">
            <v>30.939</v>
          </cell>
          <cell r="Z84">
            <v>36.979599999999998</v>
          </cell>
          <cell r="AA84">
            <v>34.103999999999999</v>
          </cell>
          <cell r="AB84">
            <v>13.598000000000001</v>
          </cell>
          <cell r="AC84" t="e">
            <v>#N/A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29.145</v>
          </cell>
          <cell r="D85">
            <v>50</v>
          </cell>
          <cell r="E85">
            <v>41.008000000000003</v>
          </cell>
          <cell r="F85">
            <v>38.137</v>
          </cell>
          <cell r="G85">
            <v>0</v>
          </cell>
          <cell r="H85" t="e">
            <v>#N/A</v>
          </cell>
          <cell r="I85">
            <v>42</v>
          </cell>
          <cell r="J85">
            <v>-0.99199999999999733</v>
          </cell>
          <cell r="K85">
            <v>0</v>
          </cell>
          <cell r="L85">
            <v>0</v>
          </cell>
          <cell r="S85">
            <v>8.2016000000000009</v>
          </cell>
          <cell r="U85">
            <v>4.6499463519313302</v>
          </cell>
          <cell r="V85">
            <v>4.6499463519313302</v>
          </cell>
          <cell r="Y85">
            <v>5.9024000000000001</v>
          </cell>
          <cell r="Z85">
            <v>14.9178</v>
          </cell>
          <cell r="AA85">
            <v>9.74</v>
          </cell>
          <cell r="AB85">
            <v>7.9279999999999999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54</v>
          </cell>
          <cell r="D86">
            <v>202</v>
          </cell>
          <cell r="E86">
            <v>36</v>
          </cell>
          <cell r="F86">
            <v>220</v>
          </cell>
          <cell r="G86">
            <v>0</v>
          </cell>
          <cell r="H86" t="e">
            <v>#N/A</v>
          </cell>
          <cell r="I86">
            <v>36</v>
          </cell>
          <cell r="J86">
            <v>0</v>
          </cell>
          <cell r="K86">
            <v>0</v>
          </cell>
          <cell r="L86">
            <v>0</v>
          </cell>
          <cell r="S86">
            <v>7.2</v>
          </cell>
          <cell r="U86">
            <v>30.555555555555554</v>
          </cell>
          <cell r="V86">
            <v>30.555555555555554</v>
          </cell>
          <cell r="Y86">
            <v>12.8</v>
          </cell>
          <cell r="Z86">
            <v>8</v>
          </cell>
          <cell r="AA86">
            <v>5.2</v>
          </cell>
          <cell r="AB86">
            <v>8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670</v>
          </cell>
          <cell r="D87">
            <v>1703</v>
          </cell>
          <cell r="E87">
            <v>1014</v>
          </cell>
          <cell r="F87">
            <v>966</v>
          </cell>
          <cell r="G87">
            <v>0</v>
          </cell>
          <cell r="H87">
            <v>0</v>
          </cell>
          <cell r="I87">
            <v>1044</v>
          </cell>
          <cell r="J87">
            <v>-30</v>
          </cell>
          <cell r="K87">
            <v>0</v>
          </cell>
          <cell r="L87">
            <v>0</v>
          </cell>
          <cell r="S87">
            <v>202.8</v>
          </cell>
          <cell r="U87">
            <v>4.7633136094674553</v>
          </cell>
          <cell r="V87">
            <v>4.7633136094674553</v>
          </cell>
          <cell r="Y87">
            <v>174</v>
          </cell>
          <cell r="Z87">
            <v>247.4</v>
          </cell>
          <cell r="AA87">
            <v>171.2</v>
          </cell>
          <cell r="AB87">
            <v>204</v>
          </cell>
          <cell r="AC87" t="e">
            <v>#N/A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213.36</v>
          </cell>
          <cell r="D88">
            <v>207.142</v>
          </cell>
          <cell r="E88">
            <v>330.79199999999997</v>
          </cell>
          <cell r="F88">
            <v>87.567999999999998</v>
          </cell>
          <cell r="G88">
            <v>0</v>
          </cell>
          <cell r="H88">
            <v>0</v>
          </cell>
          <cell r="I88">
            <v>314</v>
          </cell>
          <cell r="J88">
            <v>16.791999999999973</v>
          </cell>
          <cell r="K88">
            <v>0</v>
          </cell>
          <cell r="L88">
            <v>0</v>
          </cell>
          <cell r="S88">
            <v>66.1584</v>
          </cell>
          <cell r="U88">
            <v>1.3236112118793684</v>
          </cell>
          <cell r="V88">
            <v>1.3236112118793684</v>
          </cell>
          <cell r="Y88">
            <v>59.500199999999992</v>
          </cell>
          <cell r="Z88">
            <v>76.352000000000004</v>
          </cell>
          <cell r="AA88">
            <v>59.466600000000007</v>
          </cell>
          <cell r="AB88">
            <v>32.380000000000003</v>
          </cell>
          <cell r="AC88" t="e">
            <v>#N/A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16.03.2024 - 22.03.2024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520.70299999999997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734.21299999999997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1528.403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221.99700000000001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602</v>
          </cell>
          <cell r="F13">
            <v>2353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2410</v>
          </cell>
          <cell r="F14">
            <v>6076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784</v>
          </cell>
          <cell r="F15">
            <v>3954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267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147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316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72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51</v>
          </cell>
        </row>
        <row r="25">
          <cell r="A25" t="str">
            <v xml:space="preserve"> 083  Колбаса Швейцарская 0,17 кг., ШТ., сырокопченая   ПОКОМ</v>
          </cell>
          <cell r="F25">
            <v>1319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239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1028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61</v>
          </cell>
          <cell r="F28">
            <v>292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240</v>
          </cell>
          <cell r="F29">
            <v>968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972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679.55399999999997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7272.2049999999999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390.64600000000002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887.92399999999998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256.88200000000001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17.5</v>
          </cell>
          <cell r="F36">
            <v>12013.992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24.454000000000001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61.832000000000001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630.44200000000001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3965.0129999999999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10.1</v>
          </cell>
          <cell r="F41">
            <v>4469.2820000000002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395.01600000000002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0.85</v>
          </cell>
          <cell r="F43">
            <v>349.11500000000001</v>
          </cell>
        </row>
        <row r="44">
          <cell r="A44" t="str">
            <v xml:space="preserve"> 240  Колбаса Салями охотничья, ВЕС. ПОКОМ</v>
          </cell>
          <cell r="D44">
            <v>1</v>
          </cell>
          <cell r="F44">
            <v>19.100999999999999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1.65</v>
          </cell>
          <cell r="F45">
            <v>635.65899999999999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137.14400000000001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260.80200000000002</v>
          </cell>
        </row>
        <row r="48">
          <cell r="A48" t="str">
            <v xml:space="preserve"> 248  Сардельки Сочные ТМ Особый рецепт,   ПОКОМ</v>
          </cell>
          <cell r="F48">
            <v>198.99100000000001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1579.3330000000001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71.751999999999995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1.3</v>
          </cell>
          <cell r="F51">
            <v>245.83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227.178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334.38099999999997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369.72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345.08800000000002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1780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527</v>
          </cell>
          <cell r="F57">
            <v>4310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729</v>
          </cell>
          <cell r="F58">
            <v>5069</v>
          </cell>
        </row>
        <row r="59">
          <cell r="A59" t="str">
            <v xml:space="preserve"> 283  Сосиски Сочинки, ВЕС, ТМ Стародворье ПОКОМ</v>
          </cell>
          <cell r="D59">
            <v>4.3</v>
          </cell>
          <cell r="F59">
            <v>529.70399999999995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5</v>
          </cell>
          <cell r="F60">
            <v>323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</v>
          </cell>
          <cell r="F61">
            <v>154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4</v>
          </cell>
          <cell r="F62">
            <v>1382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F63">
            <v>207.047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</v>
          </cell>
          <cell r="F64">
            <v>2906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13</v>
          </cell>
          <cell r="F65">
            <v>4057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F66">
            <v>71.102999999999994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F67">
            <v>105.916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3</v>
          </cell>
          <cell r="F68">
            <v>1536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5</v>
          </cell>
          <cell r="F69">
            <v>1961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3</v>
          </cell>
          <cell r="F70">
            <v>1057</v>
          </cell>
        </row>
        <row r="71">
          <cell r="A71" t="str">
            <v xml:space="preserve"> 312  Ветчина Филейская ВЕС ТМ  Вязанка ТС Столичная  ПОКОМ</v>
          </cell>
          <cell r="F71">
            <v>252.6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5.3</v>
          </cell>
          <cell r="F72">
            <v>946.14800000000002</v>
          </cell>
        </row>
        <row r="73">
          <cell r="A73" t="str">
            <v xml:space="preserve"> 316  Колбаса Нежная ТМ Зареченские ВЕС  ПОКОМ</v>
          </cell>
          <cell r="F73">
            <v>171.191</v>
          </cell>
        </row>
        <row r="74">
          <cell r="A74" t="str">
            <v xml:space="preserve"> 318  Сосиски Датские ТМ Зареченские, ВЕС  ПОКОМ</v>
          </cell>
          <cell r="F74">
            <v>2562.6120000000001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655</v>
          </cell>
          <cell r="F75">
            <v>4262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911</v>
          </cell>
          <cell r="F76">
            <v>4674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</v>
          </cell>
          <cell r="F77">
            <v>1173</v>
          </cell>
        </row>
        <row r="78">
          <cell r="A78" t="str">
            <v xml:space="preserve"> 328  Сардельки Сочинки Стародворье ТМ  0,4 кг ПОКОМ</v>
          </cell>
          <cell r="D78">
            <v>2</v>
          </cell>
          <cell r="F78">
            <v>552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561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4</v>
          </cell>
          <cell r="F80">
            <v>1121.6479999999999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5</v>
          </cell>
          <cell r="F81">
            <v>245</v>
          </cell>
        </row>
        <row r="82">
          <cell r="A82" t="str">
            <v xml:space="preserve"> 335  Колбаса Сливушка ТМ Вязанка. ВЕС.  ПОКОМ </v>
          </cell>
          <cell r="D82">
            <v>1.3</v>
          </cell>
          <cell r="F82">
            <v>211.375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715</v>
          </cell>
          <cell r="F83">
            <v>4043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</v>
          </cell>
          <cell r="F84">
            <v>2545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</v>
          </cell>
          <cell r="F85">
            <v>551.27200000000005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4</v>
          </cell>
          <cell r="F86">
            <v>462.49799999999999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5.4</v>
          </cell>
          <cell r="F87">
            <v>781.66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3.2</v>
          </cell>
          <cell r="F88">
            <v>624.36900000000003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200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228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F91">
            <v>266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1.35</v>
          </cell>
          <cell r="F92">
            <v>404.03300000000002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F93">
            <v>1</v>
          </cell>
        </row>
        <row r="94">
          <cell r="A94" t="str">
            <v xml:space="preserve"> 373 Колбаса вареная Сочинка ТМ Стародворье ВЕС ПОКОМ</v>
          </cell>
          <cell r="F94">
            <v>45.451000000000001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466</v>
          </cell>
        </row>
        <row r="96">
          <cell r="A96" t="str">
            <v xml:space="preserve"> 377  Колбаса Молочная Дугушка 0,6кг ТМ Стародворье  ПОКОМ</v>
          </cell>
          <cell r="F96">
            <v>446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7</v>
          </cell>
          <cell r="F97">
            <v>2437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6</v>
          </cell>
          <cell r="F98">
            <v>734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7</v>
          </cell>
          <cell r="F99">
            <v>745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4</v>
          </cell>
          <cell r="F100">
            <v>560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301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452</v>
          </cell>
          <cell r="F102">
            <v>5476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350</v>
          </cell>
          <cell r="F103">
            <v>10610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134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140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</v>
          </cell>
          <cell r="F106">
            <v>433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F107">
            <v>35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517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F109">
            <v>51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1</v>
          </cell>
          <cell r="F110">
            <v>544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219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272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37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326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1</v>
          </cell>
          <cell r="F115">
            <v>679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54.103000000000002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65.804000000000002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F118">
            <v>140.50899999999999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1</v>
          </cell>
          <cell r="F119">
            <v>560</v>
          </cell>
        </row>
        <row r="120">
          <cell r="A120" t="str">
            <v>3215 ВЕТЧ.МЯСНАЯ Папа может п/о 0.4кг 8шт.    ОСТАНКИНО</v>
          </cell>
          <cell r="D120">
            <v>195</v>
          </cell>
          <cell r="F120">
            <v>195</v>
          </cell>
        </row>
        <row r="121">
          <cell r="A121" t="str">
            <v>3297 СЫТНЫЕ Папа может сар б/о мгс 1*3 СНГ  ОСТАНКИНО</v>
          </cell>
          <cell r="D121">
            <v>185.1</v>
          </cell>
          <cell r="F121">
            <v>185.1</v>
          </cell>
        </row>
        <row r="122">
          <cell r="A122" t="str">
            <v>3812 СОЧНЫЕ сос п/о мгс 2*2  ОСТАНКИНО</v>
          </cell>
          <cell r="D122">
            <v>1497.3</v>
          </cell>
          <cell r="F122">
            <v>1497.3</v>
          </cell>
        </row>
        <row r="123">
          <cell r="A123" t="str">
            <v>4063 МЯСНАЯ Папа может вар п/о_Л   ОСТАНКИНО</v>
          </cell>
          <cell r="D123">
            <v>1692.65</v>
          </cell>
          <cell r="F123">
            <v>1692.65</v>
          </cell>
        </row>
        <row r="124">
          <cell r="A124" t="str">
            <v>4117 ЭКСТРА Папа может с/к в/у_Л   ОСТАНКИНО</v>
          </cell>
          <cell r="D124">
            <v>51.5</v>
          </cell>
          <cell r="F124">
            <v>51.5</v>
          </cell>
        </row>
        <row r="125">
          <cell r="A125" t="str">
            <v>4342 Салями Финская п/к в/у ОСТАНКИНО</v>
          </cell>
          <cell r="D125">
            <v>5</v>
          </cell>
          <cell r="F125">
            <v>5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87.5</v>
          </cell>
          <cell r="F126">
            <v>87.5</v>
          </cell>
        </row>
        <row r="127">
          <cell r="A127" t="str">
            <v>4813 ФИЛЕЙНАЯ Папа может вар п/о_Л   ОСТАНКИНО</v>
          </cell>
          <cell r="D127">
            <v>433.8</v>
          </cell>
          <cell r="F127">
            <v>433.8</v>
          </cell>
        </row>
        <row r="128">
          <cell r="A128" t="str">
            <v>4993 САЛЯМИ ИТАЛЬЯНСКАЯ с/к в/у 1/250*8_120c ОСТАНКИНО</v>
          </cell>
          <cell r="D128">
            <v>422</v>
          </cell>
          <cell r="F128">
            <v>422</v>
          </cell>
        </row>
        <row r="129">
          <cell r="A129" t="str">
            <v>5246 ДОКТОРСКАЯ ПРЕМИУМ вар б/о мгс_30с ОСТАНКИНО</v>
          </cell>
          <cell r="D129">
            <v>36</v>
          </cell>
          <cell r="F129">
            <v>36</v>
          </cell>
        </row>
        <row r="130">
          <cell r="A130" t="str">
            <v>5247 РУССКАЯ ПРЕМИУМ вар б/о мгс_30с ОСТАНКИНО</v>
          </cell>
          <cell r="D130">
            <v>36</v>
          </cell>
          <cell r="F130">
            <v>36</v>
          </cell>
        </row>
        <row r="131">
          <cell r="A131" t="str">
            <v>5336 ОСОБАЯ вар п/о  ОСТАНКИНО</v>
          </cell>
          <cell r="D131">
            <v>519.79999999999995</v>
          </cell>
          <cell r="F131">
            <v>521.822</v>
          </cell>
        </row>
        <row r="132">
          <cell r="A132" t="str">
            <v>5337 ОСОБАЯ СО ШПИКОМ вар п/о  ОСТАНКИНО</v>
          </cell>
          <cell r="D132">
            <v>82.2</v>
          </cell>
          <cell r="F132">
            <v>84.150999999999996</v>
          </cell>
        </row>
        <row r="133">
          <cell r="A133" t="str">
            <v>5341 СЕРВЕЛАТ ОХОТНИЧИЙ в/к в/у  ОСТАНКИНО</v>
          </cell>
          <cell r="D133">
            <v>333.3</v>
          </cell>
          <cell r="F133">
            <v>333.3</v>
          </cell>
        </row>
        <row r="134">
          <cell r="A134" t="str">
            <v>5483 ЭКСТРА Папа может с/к в/у 1/250 8шт.   ОСТАНКИНО</v>
          </cell>
          <cell r="D134">
            <v>799</v>
          </cell>
          <cell r="F134">
            <v>799</v>
          </cell>
        </row>
        <row r="135">
          <cell r="A135" t="str">
            <v>5544 Сервелат Финский в/к в/у_45с НОВАЯ ОСТАНКИНО</v>
          </cell>
          <cell r="D135">
            <v>757.9</v>
          </cell>
          <cell r="F135">
            <v>757.9</v>
          </cell>
        </row>
        <row r="136">
          <cell r="A136" t="str">
            <v>5682 САЛЯМИ МЕЛКОЗЕРНЕНАЯ с/к в/у 1/120_60с   ОСТАНКИНО</v>
          </cell>
          <cell r="D136">
            <v>1983</v>
          </cell>
          <cell r="F136">
            <v>1984</v>
          </cell>
        </row>
        <row r="137">
          <cell r="A137" t="str">
            <v>5706 АРОМАТНАЯ Папа может с/к в/у 1/250 8шт.  ОСТАНКИНО</v>
          </cell>
          <cell r="D137">
            <v>781</v>
          </cell>
          <cell r="F137">
            <v>781</v>
          </cell>
        </row>
        <row r="138">
          <cell r="A138" t="str">
            <v>5708 ПОСОЛЬСКАЯ Папа может с/к в/у ОСТАНКИНО</v>
          </cell>
          <cell r="D138">
            <v>54</v>
          </cell>
          <cell r="F138">
            <v>54</v>
          </cell>
        </row>
        <row r="139">
          <cell r="A139" t="str">
            <v>5820 СЛИВОЧНЫЕ Папа может сос п/о мгс 2*2_45с   ОСТАНКИНО</v>
          </cell>
          <cell r="D139">
            <v>94.1</v>
          </cell>
          <cell r="F139">
            <v>94.1</v>
          </cell>
        </row>
        <row r="140">
          <cell r="A140" t="str">
            <v>5851 ЭКСТРА Папа может вар п/о   ОСТАНКИНО</v>
          </cell>
          <cell r="D140">
            <v>299.10000000000002</v>
          </cell>
          <cell r="F140">
            <v>299.10000000000002</v>
          </cell>
        </row>
        <row r="141">
          <cell r="A141" t="str">
            <v>5931 ОХОТНИЧЬЯ Папа может с/к в/у 1/220 8шт.   ОСТАНКИНО</v>
          </cell>
          <cell r="D141">
            <v>753</v>
          </cell>
          <cell r="F141">
            <v>754</v>
          </cell>
        </row>
        <row r="142">
          <cell r="A142" t="str">
            <v>5976 МОЛОЧНЫЕ ТРАДИЦ. сос п/о в/у 1/350_45с  ОСТАНКИНО</v>
          </cell>
          <cell r="D142">
            <v>827</v>
          </cell>
          <cell r="F142">
            <v>827</v>
          </cell>
        </row>
        <row r="143">
          <cell r="A143" t="str">
            <v>5981 МОЛОЧНЫЕ ТРАДИЦ. сос п/о мгс 1*6_45с   ОСТАНКИНО</v>
          </cell>
          <cell r="D143">
            <v>175.6</v>
          </cell>
          <cell r="F143">
            <v>175.6</v>
          </cell>
        </row>
        <row r="144">
          <cell r="A144" t="str">
            <v>5982 МОЛОЧНЫЕ ТРАДИЦ. сос п/о мгс 0,6кг_СНГ  ОСТАНКИНО</v>
          </cell>
          <cell r="D144">
            <v>310</v>
          </cell>
          <cell r="F144">
            <v>310</v>
          </cell>
        </row>
        <row r="145">
          <cell r="A145" t="str">
            <v>6004 РАГУ СВИНОЕ 1кг 8шт.зам_120с ОСТАНКИНО</v>
          </cell>
          <cell r="D145">
            <v>212</v>
          </cell>
          <cell r="F145">
            <v>212</v>
          </cell>
        </row>
        <row r="146">
          <cell r="A146" t="str">
            <v>6025 ВЕТЧ.ФИРМЕННАЯ С ИНДЕЙКОЙ п/о   ОСТАНКИНО</v>
          </cell>
          <cell r="D146">
            <v>12.2</v>
          </cell>
          <cell r="F146">
            <v>12.2</v>
          </cell>
        </row>
        <row r="147">
          <cell r="A147" t="str">
            <v>6041 МОЛОЧНЫЕ К ЗАВТРАКУ сос п/о мгс 1*3  ОСТАНКИНО</v>
          </cell>
          <cell r="D147">
            <v>239.1</v>
          </cell>
          <cell r="F147">
            <v>239.1</v>
          </cell>
        </row>
        <row r="148">
          <cell r="A148" t="str">
            <v>6042 МОЛОЧНЫЕ К ЗАВТРАКУ сос п/о в/у 0.4кг   ОСТАНКИНО</v>
          </cell>
          <cell r="D148">
            <v>909</v>
          </cell>
          <cell r="F148">
            <v>920</v>
          </cell>
        </row>
        <row r="149">
          <cell r="A149" t="str">
            <v>6113 СОЧНЫЕ сос п/о мгс 1*6_Ашан  ОСТАНКИНО</v>
          </cell>
          <cell r="D149">
            <v>1554.5</v>
          </cell>
          <cell r="F149">
            <v>1554.5</v>
          </cell>
        </row>
        <row r="150">
          <cell r="A150" t="str">
            <v>6123 МОЛОЧНЫЕ КЛАССИЧЕСКИЕ ПМ сос п/о мгс 2*4   ОСТАНКИНО</v>
          </cell>
          <cell r="D150">
            <v>566.6</v>
          </cell>
          <cell r="F150">
            <v>566.6</v>
          </cell>
        </row>
        <row r="151">
          <cell r="A151" t="str">
            <v>6213 СЕРВЕЛАТ ФИНСКИЙ СН в/к в/у 0.35кг 8шт.  ОСТАНКИНО</v>
          </cell>
          <cell r="D151">
            <v>76</v>
          </cell>
          <cell r="F151">
            <v>76</v>
          </cell>
        </row>
        <row r="152">
          <cell r="A152" t="str">
            <v>6215 СЕРВЕЛАТ ОРЕХОВЫЙ СН в/к в/у 0.35кг 8шт  ОСТАНКИНО</v>
          </cell>
          <cell r="D152">
            <v>45</v>
          </cell>
          <cell r="F152">
            <v>45</v>
          </cell>
        </row>
        <row r="153">
          <cell r="A153" t="str">
            <v>6217 ШПИКАЧКИ ДОМАШНИЕ СН п/о мгс 0.4кг 8шт.  ОСТАНКИНО</v>
          </cell>
          <cell r="D153">
            <v>16</v>
          </cell>
          <cell r="F153">
            <v>16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6228 МЯСНОЕ АССОРТИ к/з с/н мгс 1/90 10шт.  ОСТАНКИНО</v>
          </cell>
          <cell r="D155">
            <v>485</v>
          </cell>
          <cell r="F155">
            <v>485</v>
          </cell>
        </row>
        <row r="156">
          <cell r="A156" t="str">
            <v>6233 БУЖЕНИНА ЗАПЕЧЕННАЯ с/н в/у 1/100 10шт.  ОСТАНКИНО</v>
          </cell>
          <cell r="D156">
            <v>5</v>
          </cell>
          <cell r="F156">
            <v>5</v>
          </cell>
        </row>
        <row r="157">
          <cell r="A157" t="str">
            <v>6241 ХОТ-ДОГ Папа может сос п/о мгс 0.38кг  ОСТАНКИНО</v>
          </cell>
          <cell r="D157">
            <v>121</v>
          </cell>
          <cell r="F157">
            <v>136</v>
          </cell>
        </row>
        <row r="158">
          <cell r="A158" t="str">
            <v>6247 ДОМАШНЯЯ Папа может вар п/о 0,4кг 8шт.  ОСТАНКИНО</v>
          </cell>
          <cell r="D158">
            <v>176</v>
          </cell>
          <cell r="F158">
            <v>176</v>
          </cell>
        </row>
        <row r="159">
          <cell r="A159" t="str">
            <v>6268 ГОВЯЖЬЯ Папа может вар п/о 0,4кг 8 шт.  ОСТАНКИНО</v>
          </cell>
          <cell r="D159">
            <v>258</v>
          </cell>
          <cell r="F159">
            <v>258</v>
          </cell>
        </row>
        <row r="160">
          <cell r="A160" t="str">
            <v>6281 СВИНИНА ДЕЛИКАТ. к/в мл/к в/у 0.3кг 45с  ОСТАНКИНО</v>
          </cell>
          <cell r="D160">
            <v>549</v>
          </cell>
          <cell r="F160">
            <v>549</v>
          </cell>
        </row>
        <row r="161">
          <cell r="A161" t="str">
            <v>6297 ФИЛЕЙНЫЕ сос ц/о в/у 1/270 12шт_45с  ОСТАНКИНО</v>
          </cell>
          <cell r="D161">
            <v>1919</v>
          </cell>
          <cell r="F161">
            <v>1919</v>
          </cell>
        </row>
        <row r="162">
          <cell r="A162" t="str">
            <v>6302 БАЛЫКОВАЯ СН в/к в/у 0.35кг 8шт.  ОСТАНКИНО</v>
          </cell>
          <cell r="D162">
            <v>89</v>
          </cell>
          <cell r="F162">
            <v>89</v>
          </cell>
        </row>
        <row r="163">
          <cell r="A163" t="str">
            <v>6303 МЯСНЫЕ Папа может сос п/о мгс 1.5*3  ОСТАНКИНО</v>
          </cell>
          <cell r="D163">
            <v>246.3</v>
          </cell>
          <cell r="F163">
            <v>246.3</v>
          </cell>
        </row>
        <row r="164">
          <cell r="A164" t="str">
            <v>6325 ДОКТОРСКАЯ ПРЕМИУМ вар п/о 0.4кг 8шт.  ОСТАНКИНО</v>
          </cell>
          <cell r="D164">
            <v>563</v>
          </cell>
          <cell r="F164">
            <v>563</v>
          </cell>
        </row>
        <row r="165">
          <cell r="A165" t="str">
            <v>6333 МЯСНАЯ Папа может вар п/о 0.4кг 8шт.  ОСТАНКИНО</v>
          </cell>
          <cell r="D165">
            <v>6516</v>
          </cell>
          <cell r="F165">
            <v>6524</v>
          </cell>
        </row>
        <row r="166">
          <cell r="A166" t="str">
            <v>6353 ЭКСТРА Папа может вар п/о 0.4кг 8шт.  ОСТАНКИНО</v>
          </cell>
          <cell r="D166">
            <v>1717</v>
          </cell>
          <cell r="F166">
            <v>1720</v>
          </cell>
        </row>
        <row r="167">
          <cell r="A167" t="str">
            <v>6392 ФИЛЕЙНАЯ Папа может вар п/о 0.4кг. ОСТАНКИНО</v>
          </cell>
          <cell r="D167">
            <v>4075</v>
          </cell>
          <cell r="F167">
            <v>4075</v>
          </cell>
        </row>
        <row r="168">
          <cell r="A168" t="str">
            <v>6427 КЛАССИЧЕСКАЯ ПМ вар п/о 0.35кг 8шт. ОСТАНКИНО</v>
          </cell>
          <cell r="D168">
            <v>1028</v>
          </cell>
          <cell r="F168">
            <v>1033</v>
          </cell>
        </row>
        <row r="169">
          <cell r="A169" t="str">
            <v>6438 БОГАТЫРСКИЕ Папа Может сос п/о в/у 0,3кг  ОСТАНКИНО</v>
          </cell>
          <cell r="D169">
            <v>430</v>
          </cell>
          <cell r="F169">
            <v>430</v>
          </cell>
        </row>
        <row r="170">
          <cell r="A170" t="str">
            <v>6450 БЕКОН с/к с/н в/у 1/100 10шт.  ОСТАНКИНО</v>
          </cell>
          <cell r="D170">
            <v>454</v>
          </cell>
          <cell r="F170">
            <v>454</v>
          </cell>
        </row>
        <row r="171">
          <cell r="A171" t="str">
            <v>6453 ЭКСТРА Папа может с/к с/н в/у 1/100 14шт.   ОСТАНКИНО</v>
          </cell>
          <cell r="D171">
            <v>1235</v>
          </cell>
          <cell r="F171">
            <v>1235</v>
          </cell>
        </row>
        <row r="172">
          <cell r="A172" t="str">
            <v>6454 АРОМАТНАЯ с/к с/н в/у 1/100 14шт.  ОСТАНКИНО</v>
          </cell>
          <cell r="D172">
            <v>861</v>
          </cell>
          <cell r="F172">
            <v>861</v>
          </cell>
        </row>
        <row r="173">
          <cell r="A173" t="str">
            <v>6475 С СЫРОМ Папа может сос ц/о мгс 0.4кг6шт  ОСТАНКИНО</v>
          </cell>
          <cell r="D173">
            <v>268</v>
          </cell>
          <cell r="F173">
            <v>268</v>
          </cell>
        </row>
        <row r="174">
          <cell r="A174" t="str">
            <v>6527 ШПИКАЧКИ СОЧНЫЕ ПМ сар б/о мгс 1*3 45с ОСТАНКИНО</v>
          </cell>
          <cell r="D174">
            <v>452.8</v>
          </cell>
          <cell r="F174">
            <v>452.8</v>
          </cell>
        </row>
        <row r="175">
          <cell r="A175" t="str">
            <v>6562 СЕРВЕЛАТ КАРЕЛЬСКИЙ СН в/к в/у 0,28кг  ОСТАНКИНО</v>
          </cell>
          <cell r="D175">
            <v>247</v>
          </cell>
          <cell r="F175">
            <v>247</v>
          </cell>
        </row>
        <row r="176">
          <cell r="A176" t="str">
            <v>6563 СЛИВОЧНЫЕ СН сос п/о мгс 1*6  ОСТАНКИНО</v>
          </cell>
          <cell r="D176">
            <v>50.1</v>
          </cell>
          <cell r="F176">
            <v>50.1</v>
          </cell>
        </row>
        <row r="177">
          <cell r="A177" t="str">
            <v>6586 МРАМОРНАЯ И БАЛЫКОВАЯ в/к с/н мгс 1/90 ОСТАНКИНО</v>
          </cell>
          <cell r="D177">
            <v>430</v>
          </cell>
          <cell r="F177">
            <v>430</v>
          </cell>
        </row>
        <row r="178">
          <cell r="A178" t="str">
            <v>6593 ДОКТОРСКАЯ СН вар п/о 0.45кг 8шт.  ОСТАНКИНО</v>
          </cell>
          <cell r="D178">
            <v>34</v>
          </cell>
          <cell r="F178">
            <v>34</v>
          </cell>
        </row>
        <row r="179">
          <cell r="A179" t="str">
            <v>6595 МОЛОЧНАЯ СН вар п/о 0.45кг 8шт.  ОСТАНКИНО</v>
          </cell>
          <cell r="D179">
            <v>48</v>
          </cell>
          <cell r="F179">
            <v>48</v>
          </cell>
        </row>
        <row r="180">
          <cell r="A180" t="str">
            <v>6597 РУССКАЯ СН вар п/о 0.45кг 8шт.  ОСТАНКИНО</v>
          </cell>
          <cell r="D180">
            <v>16</v>
          </cell>
          <cell r="F180">
            <v>16</v>
          </cell>
        </row>
        <row r="181">
          <cell r="A181" t="str">
            <v>6601 ГОВЯЖЬИ СН сос п/о мгс 1*6  ОСТАНКИНО</v>
          </cell>
          <cell r="D181">
            <v>127.3</v>
          </cell>
          <cell r="F181">
            <v>127.3</v>
          </cell>
        </row>
        <row r="182">
          <cell r="A182" t="str">
            <v>6602 БАВАРСКИЕ ПМ сос ц/о мгс 0,35кг 8шт.  ОСТАНКИНО</v>
          </cell>
          <cell r="D182">
            <v>931</v>
          </cell>
          <cell r="F182">
            <v>933</v>
          </cell>
        </row>
        <row r="183">
          <cell r="A183" t="str">
            <v>6645 ВЕТЧ.КЛАССИЧЕСКАЯ СН п/о 0.8кг 4шт.  ОСТАНКИНО</v>
          </cell>
          <cell r="D183">
            <v>24</v>
          </cell>
          <cell r="F183">
            <v>24</v>
          </cell>
        </row>
        <row r="184">
          <cell r="A184" t="str">
            <v>6658 АРОМАТНАЯ С ЧЕСНОЧКОМ СН в/к мтс 0.330кг  ОСТАНКИНО</v>
          </cell>
          <cell r="D184">
            <v>42</v>
          </cell>
          <cell r="F184">
            <v>42</v>
          </cell>
        </row>
        <row r="185">
          <cell r="A185" t="str">
            <v>6661 СОЧНЫЙ ГРИЛЬ ПМ сос п/о мгс 1.5*4_Маяк  ОСТАНКИНО</v>
          </cell>
          <cell r="D185">
            <v>71.73</v>
          </cell>
          <cell r="F185">
            <v>71.73</v>
          </cell>
        </row>
        <row r="186">
          <cell r="A186" t="str">
            <v>6666 БОЯНСКАЯ Папа может п/к в/у 0,28кг 8 шт. ОСТАНКИНО</v>
          </cell>
          <cell r="D186">
            <v>1397</v>
          </cell>
          <cell r="F186">
            <v>1398</v>
          </cell>
        </row>
        <row r="187">
          <cell r="A187" t="str">
            <v>6669 ВЕНСКАЯ САЛЯМИ п/к в/у 0.28кг 8шт  ОСТАНКИНО</v>
          </cell>
          <cell r="D187">
            <v>432</v>
          </cell>
          <cell r="F187">
            <v>432</v>
          </cell>
        </row>
        <row r="188">
          <cell r="A188" t="str">
            <v>6683 СЕРВЕЛАТ ЗЕРНИСТЫЙ ПМ в/к в/у 0,35кг  ОСТАНКИНО</v>
          </cell>
          <cell r="D188">
            <v>2280</v>
          </cell>
          <cell r="F188">
            <v>2284</v>
          </cell>
        </row>
        <row r="189">
          <cell r="A189" t="str">
            <v>6684 СЕРВЕЛАТ КАРЕЛЬСКИЙ ПМ в/к в/у 0.28кг  ОСТАНКИНО</v>
          </cell>
          <cell r="D189">
            <v>2164</v>
          </cell>
          <cell r="F189">
            <v>2164</v>
          </cell>
        </row>
        <row r="190">
          <cell r="A190" t="str">
            <v>6689 СЕРВЕЛАТ ОХОТНИЧИЙ ПМ в/к в/у 0,35кг 8шт  ОСТАНКИНО</v>
          </cell>
          <cell r="D190">
            <v>6039</v>
          </cell>
          <cell r="F190">
            <v>6045</v>
          </cell>
        </row>
        <row r="191">
          <cell r="A191" t="str">
            <v>6692 СЕРВЕЛАТ ПРИМА в/к в/у 0.28кг 8шт.  ОСТАНКИНО</v>
          </cell>
          <cell r="D191">
            <v>413</v>
          </cell>
          <cell r="F191">
            <v>413</v>
          </cell>
        </row>
        <row r="192">
          <cell r="A192" t="str">
            <v>6697 СЕРВЕЛАТ ФИНСКИЙ ПМ в/к в/у 0,35кг 8шт.  ОСТАНКИНО</v>
          </cell>
          <cell r="D192">
            <v>5753</v>
          </cell>
          <cell r="F192">
            <v>5758</v>
          </cell>
        </row>
        <row r="193">
          <cell r="A193" t="str">
            <v>6713 СОЧНЫЙ ГРИЛЬ ПМ сос п/о мгс 0.41кг 8шт.  ОСТАНКИНО</v>
          </cell>
          <cell r="D193">
            <v>1723</v>
          </cell>
          <cell r="F193">
            <v>1723</v>
          </cell>
        </row>
        <row r="194">
          <cell r="A194" t="str">
            <v>6716 ОСОБАЯ Коровино (в сетке) 0.5кг 8шт.  ОСТАНКИНО</v>
          </cell>
          <cell r="D194">
            <v>703</v>
          </cell>
          <cell r="F194">
            <v>707</v>
          </cell>
        </row>
        <row r="195">
          <cell r="A195" t="str">
            <v>6722 СОЧНЫЕ ПМ сос п/о мгс 0,41кг 10шт.  ОСТАНКИНО</v>
          </cell>
          <cell r="D195">
            <v>6638</v>
          </cell>
          <cell r="F195">
            <v>6650</v>
          </cell>
        </row>
        <row r="196">
          <cell r="A196" t="str">
            <v>6726 СЛИВОЧНЫЕ ПМ сос п/о мгс 0.41кг 10шт.  ОСТАНКИНО</v>
          </cell>
          <cell r="D196">
            <v>2722</v>
          </cell>
          <cell r="F196">
            <v>2722</v>
          </cell>
        </row>
        <row r="197">
          <cell r="A197" t="str">
            <v>6734 ОСОБАЯ СО ШПИКОМ Коровино (в сетке) 0,5кг ОСТАНКИНО</v>
          </cell>
          <cell r="D197">
            <v>149</v>
          </cell>
          <cell r="F197">
            <v>153</v>
          </cell>
        </row>
        <row r="198">
          <cell r="A198" t="str">
            <v>6750 МОЛОЧНЫЕ ГОСТ СН сос п/о мгс 0,41 кг 10шт ОСТАНКИНО</v>
          </cell>
          <cell r="D198">
            <v>25</v>
          </cell>
          <cell r="F198">
            <v>25</v>
          </cell>
        </row>
        <row r="199">
          <cell r="A199" t="str">
            <v>6751 СЛИВОЧНЫЕ СН сос п/о мгс 0,41кг 10шт.  ОСТАНКИНО</v>
          </cell>
          <cell r="D199">
            <v>51</v>
          </cell>
          <cell r="F199">
            <v>51</v>
          </cell>
        </row>
        <row r="200">
          <cell r="A200" t="str">
            <v>6756 ВЕТЧ.ЛЮБИТЕЛЬСКАЯ п/о  ОСТАНКИНО</v>
          </cell>
          <cell r="D200">
            <v>159.80000000000001</v>
          </cell>
          <cell r="F200">
            <v>159.80000000000001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118</v>
          </cell>
          <cell r="F201">
            <v>118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222</v>
          </cell>
          <cell r="F202">
            <v>222</v>
          </cell>
        </row>
        <row r="203">
          <cell r="A203" t="str">
            <v>БОНУС Z-ОСОБАЯ Коровино вар п/о (5324)  ОСТАНКИНО</v>
          </cell>
          <cell r="D203">
            <v>40</v>
          </cell>
          <cell r="F203">
            <v>40</v>
          </cell>
        </row>
        <row r="204">
          <cell r="A204" t="str">
            <v>БОНУС Z-ОСОБАЯ Коровино вар п/о 0.5кг_СНГ (6305)  ОСТАНКИНО</v>
          </cell>
          <cell r="D204">
            <v>36</v>
          </cell>
          <cell r="F204">
            <v>36</v>
          </cell>
        </row>
        <row r="205">
          <cell r="A205" t="str">
            <v>БОНУС СОЧНЫЕ сос п/о мгс 0.41кг_UZ (6087)  ОСТАНКИНО</v>
          </cell>
          <cell r="D205">
            <v>1047</v>
          </cell>
          <cell r="F205">
            <v>1047</v>
          </cell>
        </row>
        <row r="206">
          <cell r="A206" t="str">
            <v>БОНУС СОЧНЫЕ сос п/о мгс 1*6_UZ (6088)  ОСТАНКИНО</v>
          </cell>
          <cell r="D206">
            <v>303</v>
          </cell>
          <cell r="F206">
            <v>303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1155</v>
          </cell>
        </row>
        <row r="208">
          <cell r="A208" t="str">
            <v>БОНУС_283  Сосиски Сочинки, ВЕС, ТМ Стародворье ПОКОМ</v>
          </cell>
          <cell r="F208">
            <v>388.57799999999997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241.49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379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504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26</v>
          </cell>
          <cell r="F212">
            <v>26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202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447</v>
          </cell>
        </row>
        <row r="215">
          <cell r="A215" t="str">
            <v>Бутербродная вареная 0,47 кг шт.  СПК</v>
          </cell>
          <cell r="D215">
            <v>98</v>
          </cell>
          <cell r="F215">
            <v>98</v>
          </cell>
        </row>
        <row r="216">
          <cell r="A216" t="str">
            <v>Вацлавская вареная 400 гр.шт.  СПК</v>
          </cell>
          <cell r="D216">
            <v>10</v>
          </cell>
          <cell r="F216">
            <v>10</v>
          </cell>
        </row>
        <row r="217">
          <cell r="A217" t="str">
            <v>Вацлавская п/к (черева) 390 гр.шт. термоус.пак  СПК</v>
          </cell>
          <cell r="D217">
            <v>32</v>
          </cell>
          <cell r="F217">
            <v>32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2</v>
          </cell>
          <cell r="F219">
            <v>364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664</v>
          </cell>
          <cell r="F220">
            <v>2115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658</v>
          </cell>
          <cell r="F221">
            <v>1897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224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19</v>
          </cell>
          <cell r="F223">
            <v>19</v>
          </cell>
        </row>
        <row r="224">
          <cell r="A224" t="str">
            <v>Дельгаро с/в "Эликатессе" 140 гр.шт.  СПК</v>
          </cell>
          <cell r="D224">
            <v>89</v>
          </cell>
          <cell r="F224">
            <v>89</v>
          </cell>
        </row>
        <row r="225">
          <cell r="A225" t="str">
            <v>Деревенская рубленая вареная 350 гр.шт. термоус. пак.  СПК</v>
          </cell>
          <cell r="D225">
            <v>30</v>
          </cell>
          <cell r="F225">
            <v>30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120</v>
          </cell>
          <cell r="F226">
            <v>120</v>
          </cell>
        </row>
        <row r="227">
          <cell r="A227" t="str">
            <v>Докторская вареная в/с 0,47 кг шт.  СПК</v>
          </cell>
          <cell r="D227">
            <v>98</v>
          </cell>
          <cell r="F227">
            <v>98</v>
          </cell>
        </row>
        <row r="228">
          <cell r="A228" t="str">
            <v>Докторская вареная термоус.пак. "Высокий вкус"  СПК</v>
          </cell>
          <cell r="D228">
            <v>156</v>
          </cell>
          <cell r="F228">
            <v>156</v>
          </cell>
        </row>
        <row r="229">
          <cell r="A229" t="str">
            <v>Жар-боллы с курочкой и сыром, ВЕС ТМ Зареченские  ПОКОМ</v>
          </cell>
          <cell r="D229">
            <v>9.6999999999999993</v>
          </cell>
          <cell r="F229">
            <v>152.80000000000001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88.802000000000007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270.31099999999998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33.299999999999997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66.102999999999994</v>
          </cell>
        </row>
        <row r="234">
          <cell r="A234" t="str">
            <v>ЖАР-мени ВЕС ТМ Зареченские  ПОКОМ</v>
          </cell>
          <cell r="F234">
            <v>121.2</v>
          </cell>
        </row>
        <row r="235">
          <cell r="A235" t="str">
            <v>Карбонад Юбилейный 0,13кг нар.д/ф шт. СПК</v>
          </cell>
          <cell r="D235">
            <v>12</v>
          </cell>
          <cell r="F235">
            <v>12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10</v>
          </cell>
          <cell r="F236">
            <v>10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1836</v>
          </cell>
          <cell r="F239">
            <v>1836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565</v>
          </cell>
          <cell r="F240">
            <v>565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619</v>
          </cell>
          <cell r="F241">
            <v>619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129</v>
          </cell>
          <cell r="F242">
            <v>129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60</v>
          </cell>
          <cell r="F243">
            <v>60</v>
          </cell>
        </row>
        <row r="244">
          <cell r="A244" t="str">
            <v>Краковская п/к (черева) 390 гр.шт. термоус.пак. СПК</v>
          </cell>
          <cell r="D244">
            <v>15</v>
          </cell>
          <cell r="F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5</v>
          </cell>
          <cell r="F245">
            <v>479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413</v>
          </cell>
          <cell r="F246">
            <v>1202</v>
          </cell>
        </row>
        <row r="247">
          <cell r="A247" t="str">
            <v>Ла Фаворте с/в "Эликатессе" 140 гр.шт.  СПК</v>
          </cell>
          <cell r="D247">
            <v>66</v>
          </cell>
          <cell r="F247">
            <v>66</v>
          </cell>
        </row>
        <row r="248">
          <cell r="A248" t="str">
            <v>Ливерная Печеночная "Просто выгодно" 0,3 кг.шт.  СПК</v>
          </cell>
          <cell r="D248">
            <v>128</v>
          </cell>
          <cell r="F248">
            <v>128</v>
          </cell>
        </row>
        <row r="249">
          <cell r="A249" t="str">
            <v>Любительская вареная термоус.пак. "Высокий вкус"  СПК</v>
          </cell>
          <cell r="D249">
            <v>88</v>
          </cell>
          <cell r="F249">
            <v>88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34.302</v>
          </cell>
        </row>
        <row r="251">
          <cell r="A251" t="str">
            <v>Мини-сосиски в тесте "Фрайпики" 3,7кг ВЕС,  ПОКОМ</v>
          </cell>
          <cell r="F251">
            <v>7.4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168.70400000000001</v>
          </cell>
        </row>
        <row r="253">
          <cell r="A253" t="str">
            <v>Мусульманская вареная "Просто выгодно"  СПК</v>
          </cell>
          <cell r="D253">
            <v>17</v>
          </cell>
          <cell r="F253">
            <v>17</v>
          </cell>
        </row>
        <row r="254">
          <cell r="A254" t="str">
            <v>Мусульманская п/к "Просто выгодно" термофор.пак.  СПК</v>
          </cell>
          <cell r="D254">
            <v>8.5</v>
          </cell>
          <cell r="F254">
            <v>8.5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6</v>
          </cell>
          <cell r="F255">
            <v>2053</v>
          </cell>
        </row>
        <row r="256">
          <cell r="A256" t="str">
            <v>Наггетсы Нагетосы Сочная курочка ТМ Горячая штучка 0,25 кг зам  ПОКОМ</v>
          </cell>
          <cell r="F256">
            <v>1653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1</v>
          </cell>
          <cell r="F257">
            <v>1886</v>
          </cell>
        </row>
        <row r="258">
          <cell r="A258" t="str">
            <v>Наггетсы с куриным филе и сыром ТМ Вязанка 0,25 кг ПОКОМ</v>
          </cell>
          <cell r="D258">
            <v>1</v>
          </cell>
          <cell r="F258">
            <v>611</v>
          </cell>
        </row>
        <row r="259">
          <cell r="A259" t="str">
            <v>Наггетсы Хрустящие ТМ Зареченские. ВЕС ПОКОМ</v>
          </cell>
          <cell r="F259">
            <v>468.00200000000001</v>
          </cell>
        </row>
        <row r="260">
          <cell r="A260" t="str">
            <v>Оригинальная с перцем с/к  СПК</v>
          </cell>
          <cell r="D260">
            <v>303.60000000000002</v>
          </cell>
          <cell r="F260">
            <v>303.60000000000002</v>
          </cell>
        </row>
        <row r="261">
          <cell r="A261" t="str">
            <v>Оригинальная с перцем с/к "Сибирский стандарт" 560 гр.шт.  СПК</v>
          </cell>
          <cell r="D261">
            <v>1731</v>
          </cell>
          <cell r="F261">
            <v>1764</v>
          </cell>
        </row>
        <row r="262">
          <cell r="A262" t="str">
            <v>Особая вареная  СПК</v>
          </cell>
          <cell r="D262">
            <v>11</v>
          </cell>
          <cell r="F262">
            <v>11</v>
          </cell>
        </row>
        <row r="263">
          <cell r="A263" t="str">
            <v>Пекантино с/в "Эликатессе" 0,10 кг.шт. нарезка (лоток с.ср.защ.атм.)  СПК</v>
          </cell>
          <cell r="D263">
            <v>6</v>
          </cell>
          <cell r="F263">
            <v>6</v>
          </cell>
        </row>
        <row r="264">
          <cell r="A264" t="str">
            <v>Пельмени Grandmeni со сливочным маслом Горячая штучка 0,75 кг ПОКОМ</v>
          </cell>
          <cell r="F264">
            <v>295</v>
          </cell>
        </row>
        <row r="265">
          <cell r="A265" t="str">
            <v>Пельмени Бигбули #МЕГАВКУСИЩЕ с сочной грудинкой 0,43 кг  ПОКОМ</v>
          </cell>
          <cell r="F265">
            <v>77</v>
          </cell>
        </row>
        <row r="266">
          <cell r="A266" t="str">
            <v>Пельмени Бигбули #МЕГАВКУСИЩЕ с сочной грудинкой 0,9 кг  ПОКОМ</v>
          </cell>
          <cell r="F266">
            <v>847</v>
          </cell>
        </row>
        <row r="267">
          <cell r="A267" t="str">
            <v>Пельмени Бигбули с мясом, Горячая штучка 0,43кг  ПОКОМ</v>
          </cell>
          <cell r="F267">
            <v>178</v>
          </cell>
        </row>
        <row r="268">
          <cell r="A268" t="str">
            <v>Пельмени Бигбули с мясом, Горячая штучка 0,9кг  ПОКОМ</v>
          </cell>
          <cell r="D268">
            <v>706</v>
          </cell>
          <cell r="F268">
            <v>1068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4</v>
          </cell>
          <cell r="F269">
            <v>803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F270">
            <v>138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F271">
            <v>259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1074</v>
          </cell>
          <cell r="F272">
            <v>2799</v>
          </cell>
        </row>
        <row r="273">
          <cell r="A273" t="str">
            <v>Пельмени Бульмени с говядиной и свининой Горячая штучка 0,43  ПОКОМ</v>
          </cell>
          <cell r="D273">
            <v>2</v>
          </cell>
          <cell r="F273">
            <v>1284</v>
          </cell>
        </row>
        <row r="274">
          <cell r="A274" t="str">
            <v>Пельмени Бульмени с говядиной и свининой Наваристые Горячая штучка ВЕС  ПОКОМ</v>
          </cell>
          <cell r="D274">
            <v>10</v>
          </cell>
          <cell r="F274">
            <v>1291</v>
          </cell>
        </row>
        <row r="275">
          <cell r="A275" t="str">
            <v>Пельмени Бульмени со сливочным маслом Горячая штучка 0,9 кг  ПОКОМ</v>
          </cell>
          <cell r="D275">
            <v>1266</v>
          </cell>
          <cell r="F275">
            <v>3088</v>
          </cell>
        </row>
        <row r="276">
          <cell r="A276" t="str">
            <v>Пельмени Бульмени со сливочным маслом ТМ Горячая шт. 0,43 кг  ПОКОМ</v>
          </cell>
          <cell r="D276">
            <v>2</v>
          </cell>
          <cell r="F276">
            <v>1055</v>
          </cell>
        </row>
        <row r="277">
          <cell r="A277" t="str">
            <v>Пельмени Левантские ТМ Особый рецепт 0,8 кг  ПОКОМ</v>
          </cell>
          <cell r="F277">
            <v>12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F278">
            <v>174</v>
          </cell>
        </row>
        <row r="279">
          <cell r="A279" t="str">
            <v>Пельмени Мясорубские ТМ Стародворье фоупак равиоли 0,7 кг  ПОКОМ</v>
          </cell>
          <cell r="F279">
            <v>1172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</v>
          </cell>
          <cell r="F280">
            <v>214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15</v>
          </cell>
          <cell r="F281">
            <v>450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F282">
            <v>670</v>
          </cell>
        </row>
        <row r="283">
          <cell r="A283" t="str">
            <v>Пельмени Сочные сфера 0,9 кг ТМ Стародворье ПОКОМ</v>
          </cell>
          <cell r="F283">
            <v>219</v>
          </cell>
        </row>
        <row r="284">
          <cell r="A284" t="str">
            <v>Плавленый Сыр 45% "С ветчиной" СТМ "ПапаМожет" 180гр  ОСТАНКИНО</v>
          </cell>
          <cell r="D284">
            <v>19</v>
          </cell>
          <cell r="F284">
            <v>19</v>
          </cell>
        </row>
        <row r="285">
          <cell r="A285" t="str">
            <v>Плавленый Сыр 45% "С грибами" СТМ "ПапаМожет 180гр  ОСТАНКИНО</v>
          </cell>
          <cell r="D285">
            <v>14</v>
          </cell>
          <cell r="F285">
            <v>14</v>
          </cell>
        </row>
        <row r="286">
          <cell r="A286" t="str">
            <v>По-Австрийски с/к 260 гр.шт. "Высокий вкус"  СПК</v>
          </cell>
          <cell r="D286">
            <v>84</v>
          </cell>
          <cell r="F286">
            <v>84</v>
          </cell>
        </row>
        <row r="287">
          <cell r="A287" t="str">
            <v>Покровская вареная 0,47 кг шт.  СПК</v>
          </cell>
          <cell r="D287">
            <v>28</v>
          </cell>
          <cell r="F287">
            <v>28</v>
          </cell>
        </row>
        <row r="288">
          <cell r="A288" t="str">
            <v>Продукт колбасный с сыром копченый Коровино 400 гр  ОСТАНКИНО</v>
          </cell>
          <cell r="D288">
            <v>31</v>
          </cell>
          <cell r="F288">
            <v>31</v>
          </cell>
        </row>
        <row r="289">
          <cell r="A289" t="str">
            <v>Салями Трюфель с/в "Эликатессе" 0,16 кг.шт.  СПК</v>
          </cell>
          <cell r="D289">
            <v>53</v>
          </cell>
          <cell r="F289">
            <v>53</v>
          </cell>
        </row>
        <row r="290">
          <cell r="A290" t="str">
            <v>Салями Финская с/к 235 гр.шт. "Высокий вкус"  СПК</v>
          </cell>
          <cell r="D290">
            <v>37</v>
          </cell>
          <cell r="F290">
            <v>37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131</v>
          </cell>
          <cell r="F291">
            <v>131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105</v>
          </cell>
          <cell r="F292">
            <v>105</v>
          </cell>
        </row>
        <row r="293">
          <cell r="A293" t="str">
            <v>Сардельки из свинины (черева) ( в ср.защ.атм) "Высокий вкус"  СПК</v>
          </cell>
          <cell r="D293">
            <v>9</v>
          </cell>
          <cell r="F293">
            <v>9</v>
          </cell>
        </row>
        <row r="294">
          <cell r="A294" t="str">
            <v>Семейная с чесночком вареная (СПК+СКМ)  СПК</v>
          </cell>
          <cell r="D294">
            <v>200</v>
          </cell>
          <cell r="F294">
            <v>200</v>
          </cell>
        </row>
        <row r="295">
          <cell r="A295" t="str">
            <v>Семейная с чесночком Экстра вареная  СПК</v>
          </cell>
          <cell r="D295">
            <v>38.700000000000003</v>
          </cell>
          <cell r="F295">
            <v>38.700000000000003</v>
          </cell>
        </row>
        <row r="296">
          <cell r="A296" t="str">
            <v>Семейная с чесночком Экстра вареная 0,5 кг.шт.  СПК</v>
          </cell>
          <cell r="D296">
            <v>5</v>
          </cell>
          <cell r="F296">
            <v>5</v>
          </cell>
        </row>
        <row r="297">
          <cell r="A297" t="str">
            <v>Сервелат мелкозернистый в/к 0,5 кг.шт. термоус.пак. "Высокий вкус"  СПК</v>
          </cell>
          <cell r="D297">
            <v>15</v>
          </cell>
          <cell r="F297">
            <v>15</v>
          </cell>
        </row>
        <row r="298">
          <cell r="A298" t="str">
            <v>Сервелат Финский в/к 0,38 кг.шт. термофор.пак.  СПК</v>
          </cell>
          <cell r="D298">
            <v>19</v>
          </cell>
          <cell r="F298">
            <v>19</v>
          </cell>
        </row>
        <row r="299">
          <cell r="A299" t="str">
            <v>Сервелат Фирменный в/к 0,10 кг.шт. нарезка (лоток с ср.защ.атм.)  СПК</v>
          </cell>
          <cell r="D299">
            <v>144</v>
          </cell>
          <cell r="F299">
            <v>144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71</v>
          </cell>
          <cell r="F300">
            <v>71</v>
          </cell>
        </row>
        <row r="301">
          <cell r="A301" t="str">
            <v>Сибирская особая с/к 0,235 кг шт.  СПК</v>
          </cell>
          <cell r="D301">
            <v>390</v>
          </cell>
          <cell r="F301">
            <v>390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  <cell r="F302">
            <v>14</v>
          </cell>
        </row>
        <row r="303">
          <cell r="A303" t="str">
            <v>Смак-мени с картофелем и сочной грудинкой ТМ Зареченские ПОКОМ</v>
          </cell>
          <cell r="F303">
            <v>86</v>
          </cell>
        </row>
        <row r="304">
          <cell r="A304" t="str">
            <v>Смак-мени с мясом ТМ Зареченские ПОКОМ</v>
          </cell>
          <cell r="F304">
            <v>126</v>
          </cell>
        </row>
        <row r="305">
          <cell r="A305" t="str">
            <v>Смаколадьи с яблоком и грушей ТМ Зареченские,0,9 кг ПОКОМ</v>
          </cell>
          <cell r="F305">
            <v>39</v>
          </cell>
        </row>
        <row r="306">
          <cell r="A306" t="str">
            <v>Сосиски "Баварские" 0,36 кг.шт. вак.упак.  СПК</v>
          </cell>
          <cell r="D306">
            <v>18</v>
          </cell>
          <cell r="F306">
            <v>18</v>
          </cell>
        </row>
        <row r="307">
          <cell r="A307" t="str">
            <v>Сосиски "БОЛЬШАЯ сосиска" "Сибирский стандарт" (лоток с ср.защ.атм.)  СПК</v>
          </cell>
          <cell r="D307">
            <v>102</v>
          </cell>
          <cell r="F307">
            <v>102</v>
          </cell>
        </row>
        <row r="308">
          <cell r="A308" t="str">
            <v>Сосиски "Молочные" 0,36 кг.шт. вак.упак.  СПК</v>
          </cell>
          <cell r="D308">
            <v>25</v>
          </cell>
          <cell r="F308">
            <v>25</v>
          </cell>
        </row>
        <row r="309">
          <cell r="A309" t="str">
            <v>Сосиски Мусульманские "Просто выгодно" (в ср.защ.атм.)  СПК</v>
          </cell>
          <cell r="D309">
            <v>31</v>
          </cell>
          <cell r="F309">
            <v>31</v>
          </cell>
        </row>
        <row r="310">
          <cell r="A310" t="str">
            <v>Сосиски Хот-дог ВЕС (лоток с ср.защ.атм.)   СПК</v>
          </cell>
          <cell r="D310">
            <v>7</v>
          </cell>
          <cell r="F310">
            <v>7</v>
          </cell>
        </row>
        <row r="311">
          <cell r="A311" t="str">
            <v>Сочный мегачебурек ТМ Зареченские ВЕС ПОКОМ</v>
          </cell>
          <cell r="F311">
            <v>46.44</v>
          </cell>
        </row>
        <row r="312">
          <cell r="A312" t="str">
            <v>Сыр "Пармезан" 40% колотый 100 гр  ОСТАНКИНО</v>
          </cell>
          <cell r="D312">
            <v>12</v>
          </cell>
          <cell r="F312">
            <v>12</v>
          </cell>
        </row>
        <row r="313">
          <cell r="A313" t="str">
            <v>Сыр "Пармезан" 40% кусок 180 гр  ОСТАНКИНО</v>
          </cell>
          <cell r="D313">
            <v>96</v>
          </cell>
          <cell r="F313">
            <v>96</v>
          </cell>
        </row>
        <row r="314">
          <cell r="A314" t="str">
            <v>Сыр Боккончини копченый 40% 100 гр.  ОСТАНКИНО</v>
          </cell>
          <cell r="D314">
            <v>32</v>
          </cell>
          <cell r="F314">
            <v>32</v>
          </cell>
        </row>
        <row r="315">
          <cell r="A315" t="str">
            <v>Сыр Гауда 45% тм Папа Может, нарезанные ломтики 125г (МИНИ)  Останкино</v>
          </cell>
          <cell r="D315">
            <v>13</v>
          </cell>
          <cell r="F315">
            <v>13</v>
          </cell>
        </row>
        <row r="316">
          <cell r="A316" t="str">
            <v>Сыр колбасный копченый Папа Может 400 гр  ОСТАНКИНО</v>
          </cell>
          <cell r="D316">
            <v>16</v>
          </cell>
          <cell r="F316">
            <v>16</v>
          </cell>
        </row>
        <row r="317">
          <cell r="A317" t="str">
            <v>Сыр Останкино "Алтайский Gold" 50% вес  ОСТАНКИНО</v>
          </cell>
          <cell r="D317">
            <v>2.9</v>
          </cell>
          <cell r="F317">
            <v>2.9</v>
          </cell>
        </row>
        <row r="318">
          <cell r="A318" t="str">
            <v>Сыр ПАПА МОЖЕТ "Гауда Голд" 45% 180 г  ОСТАНКИНО</v>
          </cell>
          <cell r="D318">
            <v>182</v>
          </cell>
          <cell r="F318">
            <v>182</v>
          </cell>
        </row>
        <row r="319">
          <cell r="A319" t="str">
            <v>Сыр Папа Может "Гауда Голд", 45% брусок ВЕС ОСТАНКИНО</v>
          </cell>
          <cell r="D319">
            <v>2.5</v>
          </cell>
          <cell r="F319">
            <v>2.5</v>
          </cell>
        </row>
        <row r="320">
          <cell r="A320" t="str">
            <v>Сыр ПАПА МОЖЕТ "Голландский традиционный" 45% 180 г  ОСТАНКИНО</v>
          </cell>
          <cell r="D320">
            <v>265</v>
          </cell>
          <cell r="F320">
            <v>265</v>
          </cell>
        </row>
        <row r="321">
          <cell r="A321" t="str">
            <v>Сыр Папа Может "Голландский традиционный", 45% брусок ВЕС ОСТАНКИНО</v>
          </cell>
          <cell r="D321">
            <v>6</v>
          </cell>
          <cell r="F321">
            <v>6</v>
          </cell>
        </row>
        <row r="322">
          <cell r="A322" t="str">
            <v>Сыр Папа Может "Пошехонский" 45% вес (= 3 кг)  ОСТАНКИНО</v>
          </cell>
          <cell r="D322">
            <v>12</v>
          </cell>
          <cell r="F322">
            <v>12</v>
          </cell>
        </row>
        <row r="323">
          <cell r="A323" t="str">
            <v>Сыр ПАПА МОЖЕТ "Тильзитер" 45% 180 г  ОСТАНКИНО</v>
          </cell>
          <cell r="D323">
            <v>24</v>
          </cell>
          <cell r="F323">
            <v>24</v>
          </cell>
        </row>
        <row r="324">
          <cell r="A324" t="str">
            <v>Сыр Папа Может Гауда  45% 200гр     Останкино</v>
          </cell>
          <cell r="D324">
            <v>106</v>
          </cell>
          <cell r="F324">
            <v>106</v>
          </cell>
        </row>
        <row r="325">
          <cell r="A325" t="str">
            <v>Сыр Папа Может Гауда  45% вес   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Голландский  45% 200гр     Останкино</v>
          </cell>
          <cell r="D326">
            <v>186</v>
          </cell>
          <cell r="F326">
            <v>186</v>
          </cell>
        </row>
        <row r="327">
          <cell r="A327" t="str">
            <v>Сыр Папа Может Голландский  45% вес      Останкино</v>
          </cell>
          <cell r="D327">
            <v>24</v>
          </cell>
          <cell r="F327">
            <v>24</v>
          </cell>
        </row>
        <row r="328">
          <cell r="A328" t="str">
            <v>Сыр Папа Может Голландский 45%, нарез, 125г (9 шт)  Останкино</v>
          </cell>
          <cell r="D328">
            <v>105</v>
          </cell>
          <cell r="F328">
            <v>105</v>
          </cell>
        </row>
        <row r="329">
          <cell r="A329" t="str">
            <v>Сыр Папа Может Министерский 45% 200г  Останкино</v>
          </cell>
          <cell r="D329">
            <v>105</v>
          </cell>
          <cell r="F329">
            <v>105</v>
          </cell>
        </row>
        <row r="330">
          <cell r="A330" t="str">
            <v>Сыр Папа Может Папин Завтрак 50% 200г  Останкино</v>
          </cell>
          <cell r="D330">
            <v>2</v>
          </cell>
          <cell r="F330">
            <v>2</v>
          </cell>
        </row>
        <row r="331">
          <cell r="A331" t="str">
            <v>Сыр Папа Может Российский  50% 200гр    Останкино</v>
          </cell>
          <cell r="D331">
            <v>788</v>
          </cell>
          <cell r="F331">
            <v>788</v>
          </cell>
        </row>
        <row r="332">
          <cell r="A332" t="str">
            <v>Сыр Папа Может Российский  50% вес    Останкино</v>
          </cell>
          <cell r="D332">
            <v>15</v>
          </cell>
          <cell r="F332">
            <v>15</v>
          </cell>
        </row>
        <row r="333">
          <cell r="A333" t="str">
            <v>Сыр Папа Может Российский 50%, нарезка 125г  Останкино</v>
          </cell>
          <cell r="D333">
            <v>93</v>
          </cell>
          <cell r="F333">
            <v>93</v>
          </cell>
        </row>
        <row r="334">
          <cell r="A334" t="str">
            <v>Сыр Папа Может Сливочный со вкусом.топл.молока 50% вес (=3,5кг)  Останкино</v>
          </cell>
          <cell r="D334">
            <v>86.5</v>
          </cell>
          <cell r="F334">
            <v>86.5</v>
          </cell>
        </row>
        <row r="335">
          <cell r="A335" t="str">
            <v>Сыр Папа Может Тильзитер   45% 200гр     Останкино</v>
          </cell>
          <cell r="D335">
            <v>361</v>
          </cell>
          <cell r="F335">
            <v>361</v>
          </cell>
        </row>
        <row r="336">
          <cell r="A336" t="str">
            <v>Сыр Папа Может Тильзитер   45% вес      Останкино</v>
          </cell>
          <cell r="D336">
            <v>28</v>
          </cell>
          <cell r="F336">
            <v>28</v>
          </cell>
        </row>
        <row r="337">
          <cell r="A337" t="str">
            <v>Сыр Плавл. Сливочный 55% 190гр  Останкино</v>
          </cell>
          <cell r="D337">
            <v>43</v>
          </cell>
          <cell r="F337">
            <v>43</v>
          </cell>
        </row>
        <row r="338">
          <cell r="A338" t="str">
            <v>Сыр полутвердый "Российский", ВЕС брус, с массовой долей жира 50%  ОСТАНКИНО</v>
          </cell>
          <cell r="D338">
            <v>61</v>
          </cell>
          <cell r="F338">
            <v>61</v>
          </cell>
        </row>
        <row r="339">
          <cell r="A339" t="str">
            <v>Сыр рассольный жирный Чечил 45% 100 гр  ОСТАНКИНО</v>
          </cell>
          <cell r="D339">
            <v>80</v>
          </cell>
          <cell r="F339">
            <v>80</v>
          </cell>
        </row>
        <row r="340">
          <cell r="A340" t="str">
            <v>Сыр рассольный жирный Чечил копченый 45% 100 гр  ОСТАНКИНО</v>
          </cell>
          <cell r="D340">
            <v>78</v>
          </cell>
          <cell r="F340">
            <v>78</v>
          </cell>
        </row>
        <row r="341">
          <cell r="A341" t="str">
            <v>Сыр Скаморца свежий 40% 100 гр.  ОСТАНКИНО</v>
          </cell>
          <cell r="D341">
            <v>38</v>
          </cell>
          <cell r="F341">
            <v>38</v>
          </cell>
        </row>
        <row r="342">
          <cell r="A342" t="str">
            <v>Сыр творожный с зеленью 60% Папа может 140 гр.  ОСТАНКИНО</v>
          </cell>
          <cell r="D342">
            <v>27</v>
          </cell>
          <cell r="F342">
            <v>27</v>
          </cell>
        </row>
        <row r="343">
          <cell r="A343" t="str">
            <v>Сыч/Прод Коровино Российский 50% 200г СЗМЖ  ОСТАНКИНО</v>
          </cell>
          <cell r="D343">
            <v>164</v>
          </cell>
          <cell r="F343">
            <v>164</v>
          </cell>
        </row>
        <row r="344">
          <cell r="A344" t="str">
            <v>Сыч/Прод Коровино Российский Оригин 50% ВЕС (5 кг)  ОСТАНКИНО</v>
          </cell>
          <cell r="D344">
            <v>265.5</v>
          </cell>
          <cell r="F344">
            <v>265.5</v>
          </cell>
        </row>
        <row r="345">
          <cell r="A345" t="str">
            <v>Сыч/Прод Коровино Тильзитер 50% 200г СЗМЖ  ОСТАНКИНО</v>
          </cell>
          <cell r="D345">
            <v>115</v>
          </cell>
          <cell r="F345">
            <v>115</v>
          </cell>
        </row>
        <row r="346">
          <cell r="A346" t="str">
            <v>Сыч/Прод Коровино Тильзитер Оригин 50% ВЕС (5 кг брус) СЗМЖ  ОСТАНКИНО</v>
          </cell>
          <cell r="D346">
            <v>86</v>
          </cell>
          <cell r="F346">
            <v>86</v>
          </cell>
        </row>
        <row r="347">
          <cell r="A347" t="str">
            <v>Сыч/Прод Коровино Тильзитер Оригин 50% ВЕС НОВАЯ (5 кг брус) СЗМЖ  ОСТАНКИНО</v>
          </cell>
          <cell r="D347">
            <v>5</v>
          </cell>
          <cell r="F347">
            <v>5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24</v>
          </cell>
          <cell r="F348">
            <v>24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210</v>
          </cell>
          <cell r="F349">
            <v>210</v>
          </cell>
        </row>
        <row r="350">
          <cell r="A350" t="str">
            <v>Торо Неро с/в "Эликатессе" 140 гр.шт.  СПК</v>
          </cell>
          <cell r="D350">
            <v>54</v>
          </cell>
          <cell r="F350">
            <v>54</v>
          </cell>
        </row>
        <row r="351">
          <cell r="A351" t="str">
            <v>Уши свиные копченые к пиву 0,15кг нар. д/ф шт.  СПК</v>
          </cell>
          <cell r="D351">
            <v>36</v>
          </cell>
          <cell r="F351">
            <v>36</v>
          </cell>
        </row>
        <row r="352">
          <cell r="A352" t="str">
            <v>Фестивальная пора с/к 100 гр.шт.нар. (лоток с ср.защ.атм.)  СПК</v>
          </cell>
          <cell r="D352">
            <v>186</v>
          </cell>
          <cell r="F352">
            <v>186</v>
          </cell>
        </row>
        <row r="353">
          <cell r="A353" t="str">
            <v>Фестивальная пора с/к 235 гр.шт.  СПК</v>
          </cell>
          <cell r="D353">
            <v>487</v>
          </cell>
          <cell r="F353">
            <v>487</v>
          </cell>
        </row>
        <row r="354">
          <cell r="A354" t="str">
            <v>Фестивальная с/к ВЕС   СПК</v>
          </cell>
          <cell r="D354">
            <v>37.5</v>
          </cell>
          <cell r="F354">
            <v>37.5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18</v>
          </cell>
        </row>
        <row r="356">
          <cell r="A356" t="str">
            <v>Фуэт с/в "Эликатессе" 160 гр.шт.  СПК</v>
          </cell>
          <cell r="D356">
            <v>87</v>
          </cell>
          <cell r="F356">
            <v>87</v>
          </cell>
        </row>
        <row r="357">
          <cell r="A357" t="str">
            <v>Хинкали Классические ТМ Зареченские ВЕС ПОКОМ</v>
          </cell>
          <cell r="D357">
            <v>15</v>
          </cell>
          <cell r="F357">
            <v>120</v>
          </cell>
        </row>
        <row r="358">
          <cell r="A358" t="str">
            <v>Хотстеры ТМ Горячая штучка ТС Хотстеры 0,25 кг зам  ПОКОМ</v>
          </cell>
          <cell r="D358">
            <v>610</v>
          </cell>
          <cell r="F358">
            <v>2058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7</v>
          </cell>
          <cell r="F359">
            <v>357</v>
          </cell>
        </row>
        <row r="360">
          <cell r="A360" t="str">
            <v>Хрустящие крылышки ТМ Горячая штучка 0,3 кг зам  ПОКОМ</v>
          </cell>
          <cell r="D360">
            <v>2</v>
          </cell>
          <cell r="F360">
            <v>414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F362">
            <v>203</v>
          </cell>
        </row>
        <row r="363">
          <cell r="A363" t="str">
            <v>Чебупай спелая вишня ТМ Горячая штучка 0,2 кг зам.  ПОКОМ</v>
          </cell>
          <cell r="F363">
            <v>255</v>
          </cell>
        </row>
        <row r="364">
          <cell r="A364" t="str">
            <v>Чебупели Курочка гриль ТМ Горячая штучка, 0,3 кг зам  ПОКОМ</v>
          </cell>
          <cell r="D364">
            <v>2</v>
          </cell>
          <cell r="F364">
            <v>109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945</v>
          </cell>
          <cell r="F365">
            <v>3096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1240</v>
          </cell>
          <cell r="F366">
            <v>2983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404.803</v>
          </cell>
        </row>
        <row r="369">
          <cell r="A369" t="str">
            <v>Чебуреки сочные, ВЕС, куриные жарен. зам  ПОКОМ</v>
          </cell>
          <cell r="F369">
            <v>5.0010000000000003</v>
          </cell>
        </row>
        <row r="370">
          <cell r="A370" t="str">
            <v>Чоризо с/к "Эликатессе" 0,20 кг.шт.  СПК</v>
          </cell>
          <cell r="D370">
            <v>9</v>
          </cell>
          <cell r="F370">
            <v>9</v>
          </cell>
        </row>
        <row r="371">
          <cell r="A371" t="str">
            <v>Шпикачки Русские (черева) (в ср.защ.атм.) "Высокий вкус"  СПК</v>
          </cell>
          <cell r="D371">
            <v>98</v>
          </cell>
          <cell r="F371">
            <v>98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61</v>
          </cell>
          <cell r="F372">
            <v>61</v>
          </cell>
        </row>
        <row r="373">
          <cell r="A373" t="str">
            <v>Юбилейная с/к 0,10 кг.шт. нарезка (лоток с ср.защ.атм.)  СПК</v>
          </cell>
          <cell r="D373">
            <v>40</v>
          </cell>
          <cell r="F373">
            <v>40</v>
          </cell>
        </row>
        <row r="374">
          <cell r="A374" t="str">
            <v>Юбилейная с/к 0,235 кг.шт.  СПК</v>
          </cell>
          <cell r="D374">
            <v>650.20000000000005</v>
          </cell>
          <cell r="F374">
            <v>650.20000000000005</v>
          </cell>
        </row>
        <row r="375">
          <cell r="A375" t="str">
            <v>Итого</v>
          </cell>
          <cell r="D375">
            <v>102131.38099999999</v>
          </cell>
          <cell r="F375">
            <v>265593.83399999997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22.03.2024 - 22.03.2024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91.629000000000005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85.05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288.79399999999998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23.507999999999999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55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97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146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74.680000000000007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1149.0899999999999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45.134999999999998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88.888000000000005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34.020000000000003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2062.875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79.2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551.78899999999999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640.34100000000001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40.526000000000003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36.08</v>
          </cell>
        </row>
        <row r="41">
          <cell r="A41" t="str">
            <v xml:space="preserve"> 240  Колбаса Салями охотничья, ВЕС. ПОКОМ</v>
          </cell>
          <cell r="D41">
            <v>2.25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96.138000000000005</v>
          </cell>
        </row>
        <row r="43">
          <cell r="A43" t="str">
            <v xml:space="preserve"> 243  Колбаса Сервелат Зернистый, ВЕС.  ПОКОМ</v>
          </cell>
          <cell r="D43">
            <v>8.0299999999999994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17.64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276.70800000000003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33.119999999999997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43.615000000000002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27.69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37.630000000000003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211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579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992</v>
          </cell>
        </row>
        <row r="56">
          <cell r="A56" t="str">
            <v xml:space="preserve"> 283  Сосиски Сочинки, ВЕС, ТМ Стародворье ПОКОМ</v>
          </cell>
          <cell r="D56">
            <v>52.65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41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13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51.48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411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653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17.16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12.154999999999999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159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281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150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28.202999999999999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142.04300000000001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460.78399999999999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573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449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213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45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42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189.50399999999999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30</v>
          </cell>
        </row>
        <row r="79">
          <cell r="A79" t="str">
            <v xml:space="preserve"> 335  Колбаса Сливушка ТМ Вязанка. ВЕС.  ПОКОМ </v>
          </cell>
          <cell r="D79">
            <v>17.614999999999998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325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76.14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49.41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106.11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74.52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6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23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39.479999999999997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-1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1.35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61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117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104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89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660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108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126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95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28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51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49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151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15.95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23.2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215</v>
          </cell>
        </row>
        <row r="115">
          <cell r="A115" t="str">
            <v>3215 ВЕТЧ.МЯСНАЯ Папа может п/о 0.4кг 8шт.    ОСТАНКИНО</v>
          </cell>
          <cell r="D115">
            <v>18</v>
          </cell>
        </row>
        <row r="116">
          <cell r="A116" t="str">
            <v>3297 СЫТНЫЕ Папа может сар б/о мгс 1*3 СНГ  ОСТАНКИНО</v>
          </cell>
          <cell r="D116">
            <v>35.399000000000001</v>
          </cell>
        </row>
        <row r="117">
          <cell r="A117" t="str">
            <v>3812 СОЧНЫЕ сос п/о мгс 2*2  ОСТАНКИНО</v>
          </cell>
          <cell r="D117">
            <v>315.34199999999998</v>
          </cell>
        </row>
        <row r="118">
          <cell r="A118" t="str">
            <v>4063 МЯСНАЯ Папа может вар п/о_Л   ОСТАНКИНО</v>
          </cell>
          <cell r="D118">
            <v>330.83</v>
          </cell>
        </row>
        <row r="119">
          <cell r="A119" t="str">
            <v>4117 ЭКСТРА Папа может с/к в/у_Л   ОСТАНКИНО</v>
          </cell>
          <cell r="D119">
            <v>4.9710000000000001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25.645</v>
          </cell>
        </row>
        <row r="121">
          <cell r="A121" t="str">
            <v>4813 ФИЛЕЙНАЯ Папа может вар п/о_Л   ОСТАНКИНО</v>
          </cell>
          <cell r="D121">
            <v>90.165999999999997</v>
          </cell>
        </row>
        <row r="122">
          <cell r="A122" t="str">
            <v>4993 САЛЯМИ ИТАЛЬЯНСКАЯ с/к в/у 1/250*8_120c ОСТАНКИНО</v>
          </cell>
          <cell r="D122">
            <v>75</v>
          </cell>
        </row>
        <row r="123">
          <cell r="A123" t="str">
            <v>5246 ДОКТОРСКАЯ ПРЕМИУМ вар б/о мгс_30с ОСТАНКИНО</v>
          </cell>
          <cell r="D123">
            <v>1.48</v>
          </cell>
        </row>
        <row r="124">
          <cell r="A124" t="str">
            <v>5247 РУССКАЯ ПРЕМИУМ вар б/о мгс_30с ОСТАНКИНО</v>
          </cell>
          <cell r="D124">
            <v>1.4950000000000001</v>
          </cell>
        </row>
        <row r="125">
          <cell r="A125" t="str">
            <v>5336 ОСОБАЯ вар п/о  ОСТАНКИНО</v>
          </cell>
          <cell r="D125">
            <v>65.480999999999995</v>
          </cell>
        </row>
        <row r="126">
          <cell r="A126" t="str">
            <v>5337 ОСОБАЯ СО ШПИКОМ вар п/о  ОСТАНКИНО</v>
          </cell>
          <cell r="D126">
            <v>13.61</v>
          </cell>
        </row>
        <row r="127">
          <cell r="A127" t="str">
            <v>5341 СЕРВЕЛАТ ОХОТНИЧИЙ в/к в/у  ОСТАНКИНО</v>
          </cell>
          <cell r="D127">
            <v>72.442999999999998</v>
          </cell>
        </row>
        <row r="128">
          <cell r="A128" t="str">
            <v>5483 ЭКСТРА Папа может с/к в/у 1/250 8шт.   ОСТАНКИНО</v>
          </cell>
          <cell r="D128">
            <v>180</v>
          </cell>
        </row>
        <row r="129">
          <cell r="A129" t="str">
            <v>5544 Сервелат Финский в/к в/у_45с НОВАЯ ОСТАНКИНО</v>
          </cell>
          <cell r="D129">
            <v>139.267</v>
          </cell>
        </row>
        <row r="130">
          <cell r="A130" t="str">
            <v>5682 САЛЯМИ МЕЛКОЗЕРНЕНАЯ с/к в/у 1/120_60с   ОСТАНКИНО</v>
          </cell>
          <cell r="D130">
            <v>386</v>
          </cell>
        </row>
        <row r="131">
          <cell r="A131" t="str">
            <v>5706 АРОМАТНАЯ Папа может с/к в/у 1/250 8шт.  ОСТАНКИНО</v>
          </cell>
          <cell r="D131">
            <v>144</v>
          </cell>
        </row>
        <row r="132">
          <cell r="A132" t="str">
            <v>5708 ПОСОЛЬСКАЯ Папа может с/к в/у ОСТАНКИНО</v>
          </cell>
          <cell r="D132">
            <v>5.585</v>
          </cell>
        </row>
        <row r="133">
          <cell r="A133" t="str">
            <v>5820 СЛИВОЧНЫЕ Папа может сос п/о мгс 2*2_45с   ОСТАНКИНО</v>
          </cell>
          <cell r="D133">
            <v>26.873999999999999</v>
          </cell>
        </row>
        <row r="134">
          <cell r="A134" t="str">
            <v>5851 ЭКСТРА Папа может вар п/о   ОСТАНКИНО</v>
          </cell>
          <cell r="D134">
            <v>56.850999999999999</v>
          </cell>
        </row>
        <row r="135">
          <cell r="A135" t="str">
            <v>5931 ОХОТНИЧЬЯ Папа может с/к в/у 1/220 8шт.   ОСТАНКИНО</v>
          </cell>
          <cell r="D135">
            <v>170</v>
          </cell>
        </row>
        <row r="136">
          <cell r="A136" t="str">
            <v>5976 МОЛОЧНЫЕ ТРАДИЦ. сос п/о в/у 1/350_45с  ОСТАНКИНО</v>
          </cell>
          <cell r="D136">
            <v>210</v>
          </cell>
        </row>
        <row r="137">
          <cell r="A137" t="str">
            <v>5981 МОЛОЧНЫЕ ТРАДИЦ. сос п/о мгс 1*6_45с   ОСТАНКИНО</v>
          </cell>
          <cell r="D137">
            <v>40.857999999999997</v>
          </cell>
        </row>
        <row r="138">
          <cell r="A138" t="str">
            <v>5982 МОЛОЧНЫЕ ТРАДИЦ. сос п/о мгс 0,6кг_СНГ  ОСТАНКИНО</v>
          </cell>
          <cell r="D138">
            <v>49</v>
          </cell>
        </row>
        <row r="139">
          <cell r="A139" t="str">
            <v>6041 МОЛОЧНЫЕ К ЗАВТРАКУ сос п/о мгс 1*3  ОСТАНКИНО</v>
          </cell>
          <cell r="D139">
            <v>49.643000000000001</v>
          </cell>
        </row>
        <row r="140">
          <cell r="A140" t="str">
            <v>6042 МОЛОЧНЫЕ К ЗАВТРАКУ сос п/о в/у 0.4кг   ОСТАНКИНО</v>
          </cell>
          <cell r="D140">
            <v>187</v>
          </cell>
        </row>
        <row r="141">
          <cell r="A141" t="str">
            <v>6113 СОЧНЫЕ сос п/о мгс 1*6_Ашан  ОСТАНКИНО</v>
          </cell>
          <cell r="D141">
            <v>254.22200000000001</v>
          </cell>
        </row>
        <row r="142">
          <cell r="A142" t="str">
            <v>6123 МОЛОЧНЫЕ КЛАССИЧЕСКИЕ ПМ сос п/о мгс 2*4   ОСТАНКИНО</v>
          </cell>
          <cell r="D142">
            <v>117.895</v>
          </cell>
        </row>
        <row r="143">
          <cell r="A143" t="str">
            <v>6213 СЕРВЕЛАТ ФИНСКИЙ СН в/к в/у 0.35кг 8шт.  ОСТАНКИНО</v>
          </cell>
          <cell r="D143">
            <v>10</v>
          </cell>
        </row>
        <row r="144">
          <cell r="A144" t="str">
            <v>6215 СЕРВЕЛАТ ОРЕХОВЫЙ СН в/к в/у 0.35кг 8шт  ОСТАНКИНО</v>
          </cell>
          <cell r="D144">
            <v>8</v>
          </cell>
        </row>
        <row r="145">
          <cell r="A145" t="str">
            <v>6221 НЕАПОЛИТАНСКИЙ ДУЭТ с/к с/н мгс 1/90  ОСТАНКИНО</v>
          </cell>
          <cell r="D145">
            <v>57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6241 ХОТ-ДОГ Папа может сос п/о мгс 0.38кг  ОСТАНКИНО</v>
          </cell>
          <cell r="D147">
            <v>9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68</v>
          </cell>
        </row>
        <row r="150">
          <cell r="A150" t="str">
            <v>6281 СВИНИНА ДЕЛИКАТ. к/в мл/к в/у 0.3кг 45с  ОСТАНКИНО</v>
          </cell>
          <cell r="D150">
            <v>129</v>
          </cell>
        </row>
        <row r="151">
          <cell r="A151" t="str">
            <v>6297 ФИЛЕЙНЫЕ сос ц/о в/у 1/270 12шт_45с  ОСТАНКИНО</v>
          </cell>
          <cell r="D151">
            <v>454</v>
          </cell>
        </row>
        <row r="152">
          <cell r="A152" t="str">
            <v>6302 БАЛЫКОВАЯ СН в/к в/у 0.35кг 8шт.  ОСТАНКИНО</v>
          </cell>
          <cell r="D152">
            <v>11</v>
          </cell>
        </row>
        <row r="153">
          <cell r="A153" t="str">
            <v>6303 МЯСНЫЕ Папа может сос п/о мгс 1.5*3  ОСТАНКИНО</v>
          </cell>
          <cell r="D153">
            <v>47.152999999999999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1140</v>
          </cell>
        </row>
        <row r="156">
          <cell r="A156" t="str">
            <v>6353 ЭКСТРА Папа может вар п/о 0.4кг 8шт.  ОСТАНКИНО</v>
          </cell>
          <cell r="D156">
            <v>237</v>
          </cell>
        </row>
        <row r="157">
          <cell r="A157" t="str">
            <v>6392 ФИЛЕЙНАЯ Папа может вар п/о 0.4кг. ОСТАНКИНО</v>
          </cell>
          <cell r="D157">
            <v>858</v>
          </cell>
        </row>
        <row r="158">
          <cell r="A158" t="str">
            <v>6427 КЛАССИЧЕСКАЯ ПМ вар п/о 0.35кг 8шт. ОСТАНКИНО</v>
          </cell>
          <cell r="D158">
            <v>184</v>
          </cell>
        </row>
        <row r="159">
          <cell r="A159" t="str">
            <v>6438 БОГАТЫРСКИЕ Папа Может сос п/о в/у 0,3кг  ОСТАНКИНО</v>
          </cell>
          <cell r="D159">
            <v>58</v>
          </cell>
        </row>
        <row r="160">
          <cell r="A160" t="str">
            <v>6450 БЕКОН с/к с/н в/у 1/100 10шт.  ОСТАНКИНО</v>
          </cell>
          <cell r="D160">
            <v>105</v>
          </cell>
        </row>
        <row r="161">
          <cell r="A161" t="str">
            <v>6453 ЭКСТРА Папа может с/к с/н в/у 1/100 14шт.   ОСТАНКИНО</v>
          </cell>
          <cell r="D161">
            <v>181</v>
          </cell>
        </row>
        <row r="162">
          <cell r="A162" t="str">
            <v>6454 АРОМАТНАЯ с/к с/н в/у 1/100 14шт.  ОСТАНКИНО</v>
          </cell>
          <cell r="D162">
            <v>161</v>
          </cell>
        </row>
        <row r="163">
          <cell r="A163" t="str">
            <v>6475 С СЫРОМ Папа может сос ц/о мгс 0.4кг6шт  ОСТАНКИНО</v>
          </cell>
          <cell r="D163">
            <v>32</v>
          </cell>
        </row>
        <row r="164">
          <cell r="A164" t="str">
            <v>6527 ШПИКАЧКИ СОЧНЫЕ ПМ сар б/о мгс 1*3 45с ОСТАНКИНО</v>
          </cell>
          <cell r="D164">
            <v>103.524</v>
          </cell>
        </row>
        <row r="165">
          <cell r="A165" t="str">
            <v>6562 СЕРВЕЛАТ КАРЕЛЬСКИЙ СН в/к в/у 0,28кг  ОСТАНКИНО</v>
          </cell>
          <cell r="D165">
            <v>75</v>
          </cell>
        </row>
        <row r="166">
          <cell r="A166" t="str">
            <v>6563 СЛИВОЧНЫЕ СН сос п/о мгс 1*6  ОСТАНКИНО</v>
          </cell>
          <cell r="D166">
            <v>8.5310000000000006</v>
          </cell>
        </row>
        <row r="167">
          <cell r="A167" t="str">
            <v>6586 МРАМОРНАЯ И БАЛЫКОВАЯ в/к с/н мгс 1/90 ОСТАНКИНО</v>
          </cell>
          <cell r="D167">
            <v>77</v>
          </cell>
        </row>
        <row r="168">
          <cell r="A168" t="str">
            <v>6593 ДОКТОРСКАЯ СН вар п/о 0.45кг 8шт.  ОСТАНКИНО</v>
          </cell>
          <cell r="D168">
            <v>9</v>
          </cell>
        </row>
        <row r="169">
          <cell r="A169" t="str">
            <v>6595 МОЛОЧНАЯ СН вар п/о 0.45кг 8шт.  ОСТАНКИНО</v>
          </cell>
          <cell r="D169">
            <v>9</v>
          </cell>
        </row>
        <row r="170">
          <cell r="A170" t="str">
            <v>6597 РУССКАЯ СН вар п/о 0.45кг 8шт.  ОСТАНКИНО</v>
          </cell>
          <cell r="D170">
            <v>5</v>
          </cell>
        </row>
        <row r="171">
          <cell r="A171" t="str">
            <v>6601 ГОВЯЖЬИ СН сос п/о мгс 1*6  ОСТАНКИНО</v>
          </cell>
          <cell r="D171">
            <v>32.061</v>
          </cell>
        </row>
        <row r="172">
          <cell r="A172" t="str">
            <v>6602 БАВАРСКИЕ ПМ сос ц/о мгс 0,35кг 8шт.  ОСТАНКИНО</v>
          </cell>
          <cell r="D172">
            <v>160</v>
          </cell>
        </row>
        <row r="173">
          <cell r="A173" t="str">
            <v>6645 ВЕТЧ.КЛАССИЧЕСКАЯ СН п/о 0.8кг 4шт.  ОСТАНКИНО</v>
          </cell>
          <cell r="D173">
            <v>7</v>
          </cell>
        </row>
        <row r="174">
          <cell r="A174" t="str">
            <v>6658 АРОМАТНАЯ С ЧЕСНОЧКОМ СН в/к мтс 0.330кг  ОСТАНКИНО</v>
          </cell>
          <cell r="D174">
            <v>10</v>
          </cell>
        </row>
        <row r="175">
          <cell r="A175" t="str">
            <v>6661 СОЧНЫЙ ГРИЛЬ ПМ сос п/о мгс 1.5*4_Маяк  ОСТАНКИНО</v>
          </cell>
          <cell r="D175">
            <v>17.189</v>
          </cell>
        </row>
        <row r="176">
          <cell r="A176" t="str">
            <v>6666 БОЯНСКАЯ Папа может п/к в/у 0,28кг 8 шт. ОСТАНКИНО</v>
          </cell>
          <cell r="D176">
            <v>238</v>
          </cell>
        </row>
        <row r="177">
          <cell r="A177" t="str">
            <v>6669 ВЕНСКАЯ САЛЯМИ п/к в/у 0.28кг 8шт  ОСТАНКИНО</v>
          </cell>
          <cell r="D177">
            <v>72</v>
          </cell>
        </row>
        <row r="178">
          <cell r="A178" t="str">
            <v>6683 СЕРВЕЛАТ ЗЕРНИСТЫЙ ПМ в/к в/у 0,35кг  ОСТАНКИНО</v>
          </cell>
          <cell r="D178">
            <v>495</v>
          </cell>
        </row>
        <row r="179">
          <cell r="A179" t="str">
            <v>6684 СЕРВЕЛАТ КАРЕЛЬСКИЙ ПМ в/к в/у 0.28кг  ОСТАНКИНО</v>
          </cell>
          <cell r="D179">
            <v>516</v>
          </cell>
        </row>
        <row r="180">
          <cell r="A180" t="str">
            <v>6689 СЕРВЕЛАТ ОХОТНИЧИЙ ПМ в/к в/у 0,35кг 8шт  ОСТАНКИНО</v>
          </cell>
          <cell r="D180">
            <v>1189</v>
          </cell>
        </row>
        <row r="181">
          <cell r="A181" t="str">
            <v>6692 СЕРВЕЛАТ ПРИМА в/к в/у 0.28кг 8шт.  ОСТАНКИНО</v>
          </cell>
          <cell r="D181">
            <v>71</v>
          </cell>
        </row>
        <row r="182">
          <cell r="A182" t="str">
            <v>6697 СЕРВЕЛАТ ФИНСКИЙ ПМ в/к в/у 0,35кг 8шт.  ОСТАНКИНО</v>
          </cell>
          <cell r="D182">
            <v>1048</v>
          </cell>
        </row>
        <row r="183">
          <cell r="A183" t="str">
            <v>6713 СОЧНЫЙ ГРИЛЬ ПМ сос п/о мгс 0.41кг 8шт.  ОСТАНКИНО</v>
          </cell>
          <cell r="D183">
            <v>450</v>
          </cell>
        </row>
        <row r="184">
          <cell r="A184" t="str">
            <v>6716 ОСОБАЯ Коровино (в сетке) 0.5кг 8шт.  ОСТАНКИНО</v>
          </cell>
          <cell r="D184">
            <v>94</v>
          </cell>
        </row>
        <row r="185">
          <cell r="A185" t="str">
            <v>6722 СОЧНЫЕ ПМ сос п/о мгс 0,41кг 10шт.  ОСТАНКИНО</v>
          </cell>
          <cell r="D185">
            <v>1458</v>
          </cell>
        </row>
        <row r="186">
          <cell r="A186" t="str">
            <v>6726 СЛИВОЧНЫЕ ПМ сос п/о мгс 0.41кг 10шт.  ОСТАНКИНО</v>
          </cell>
          <cell r="D186">
            <v>500</v>
          </cell>
        </row>
        <row r="187">
          <cell r="A187" t="str">
            <v>6734 ОСОБАЯ СО ШПИКОМ Коровино (в сетке) 0,5кг ОСТАНКИНО</v>
          </cell>
          <cell r="D187">
            <v>7</v>
          </cell>
        </row>
        <row r="188">
          <cell r="A188" t="str">
            <v>6756 ВЕТЧ.ЛЮБИТЕЛЬСКАЯ п/о  ОСТАНКИНО</v>
          </cell>
          <cell r="D188">
            <v>34.700000000000003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24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33</v>
          </cell>
        </row>
        <row r="191">
          <cell r="A191" t="str">
            <v>БОНУС Z-ОСОБАЯ Коровино вар п/о (5324)  ОСТАНКИНО</v>
          </cell>
          <cell r="D191">
            <v>6.0049999999999999</v>
          </cell>
        </row>
        <row r="192">
          <cell r="A192" t="str">
            <v>БОНУС Z-ОСОБАЯ Коровино вар п/о 0.5кг_СНГ (6305)  ОСТАНКИНО</v>
          </cell>
          <cell r="D192">
            <v>4</v>
          </cell>
        </row>
        <row r="193">
          <cell r="A193" t="str">
            <v>БОНУС СОЧНЫЕ сос п/о мгс 0.41кг_UZ (6087)  ОСТАНКИНО</v>
          </cell>
          <cell r="D193">
            <v>150</v>
          </cell>
        </row>
        <row r="194">
          <cell r="A194" t="str">
            <v>БОНУС СОЧНЫЕ сос п/о мгс 1*6_UZ (6088)  ОСТАНКИНО</v>
          </cell>
          <cell r="D194">
            <v>48.491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159</v>
          </cell>
        </row>
        <row r="196">
          <cell r="A196" t="str">
            <v>БОНУС_283  Сосиски Сочинки, ВЕС, ТМ Стародворье ПОКОМ</v>
          </cell>
          <cell r="D196">
            <v>71.05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35.520000000000003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67</v>
          </cell>
        </row>
        <row r="200">
          <cell r="A200" t="str">
            <v>БОНУС_Консервы говядина тушеная "СПК" ж/б 0,338 кг.шт. термоус. пл. ЧМК  СПК</v>
          </cell>
          <cell r="D200">
            <v>1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25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64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361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32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Дельгаро с/в "Эликатессе" 140 гр.шт.  СПК</v>
          </cell>
          <cell r="D210">
            <v>30</v>
          </cell>
        </row>
        <row r="211">
          <cell r="A211" t="str">
            <v>Деревенская рубленая вареная 350 гр.шт. термоус. пак.  СПК</v>
          </cell>
          <cell r="D211">
            <v>11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24</v>
          </cell>
        </row>
        <row r="213">
          <cell r="A213" t="str">
            <v>Докторская вареная в/с 0,47 кг шт.  СПК</v>
          </cell>
          <cell r="D213">
            <v>1</v>
          </cell>
        </row>
        <row r="214">
          <cell r="A214" t="str">
            <v>Докторская вареная термоус.пак. "Высокий вкус"  СПК</v>
          </cell>
          <cell r="D214">
            <v>32.774000000000001</v>
          </cell>
        </row>
        <row r="215">
          <cell r="A215" t="str">
            <v>Жар-боллы с курочкой и сыром, ВЕС ТМ Зареченские  ПОКОМ</v>
          </cell>
          <cell r="D215">
            <v>12.7</v>
          </cell>
        </row>
        <row r="216">
          <cell r="A216" t="str">
            <v>Жар-ладушки с клубникой и вишней ВЕС ТМ Зареченские  ПОКОМ</v>
          </cell>
          <cell r="D216">
            <v>11.1</v>
          </cell>
        </row>
        <row r="217">
          <cell r="A217" t="str">
            <v>Жар-ладушки с мясом ТМ Зареченские ВЕС ПОКОМ</v>
          </cell>
          <cell r="D217">
            <v>37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7.4</v>
          </cell>
        </row>
        <row r="219">
          <cell r="A219" t="str">
            <v>Жар-ладушки с яблоком и грушей ТМ Зареченские ВЕС ПОКОМ</v>
          </cell>
          <cell r="D219">
            <v>7.4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0,13кг нар.д/ф шт. СПК</v>
          </cell>
          <cell r="D221">
            <v>7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Классика с/к 235 гр.шт. "Высокий вкус"  СПК</v>
          </cell>
          <cell r="D223">
            <v>28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104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123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170</v>
          </cell>
        </row>
        <row r="230">
          <cell r="A230" t="str">
            <v>Ла Фаворте с/в "Эликатессе" 140 гр.шт.  СПК</v>
          </cell>
          <cell r="D230">
            <v>19</v>
          </cell>
        </row>
        <row r="231">
          <cell r="A231" t="str">
            <v>Ливерная Печеночная "Просто выгодно" 0,3 кг.шт.  СПК</v>
          </cell>
          <cell r="D231">
            <v>14</v>
          </cell>
        </row>
        <row r="232">
          <cell r="A232" t="str">
            <v>Любительская вареная термоус.пак. "Высокий вкус"  СПК</v>
          </cell>
          <cell r="D232">
            <v>18.82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7.2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4.0129999999999999</v>
          </cell>
        </row>
        <row r="236">
          <cell r="A236" t="str">
            <v>Мусульманская п/к "Просто выгодно" термофор.пак.  СПК</v>
          </cell>
          <cell r="D236">
            <v>1.99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538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356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459</v>
          </cell>
        </row>
        <row r="240">
          <cell r="A240" t="str">
            <v>Наггетсы с куриным филе и сыром ТМ Вязанка 0,25 кг ПОКОМ</v>
          </cell>
          <cell r="D240">
            <v>61</v>
          </cell>
        </row>
        <row r="241">
          <cell r="A241" t="str">
            <v>Наггетсы Хрустящие ТМ Зареченские. ВЕС ПОКОМ</v>
          </cell>
          <cell r="D241">
            <v>72</v>
          </cell>
        </row>
        <row r="242">
          <cell r="A242" t="str">
            <v>Оригинальная с перцем с/к  СПК</v>
          </cell>
          <cell r="D242">
            <v>94.326999999999998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56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161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59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216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10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72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362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389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235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406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197</v>
          </cell>
        </row>
        <row r="256">
          <cell r="A256" t="str">
            <v>Пельмени Левантские ТМ Особый рецепт 0,8 кг  ПОКОМ</v>
          </cell>
          <cell r="D256">
            <v>5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25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211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44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111</v>
          </cell>
        </row>
        <row r="262">
          <cell r="A262" t="str">
            <v>Пельмени Сочные сфера 0,9 кг ТМ Стародворье ПОКОМ</v>
          </cell>
          <cell r="D262">
            <v>56</v>
          </cell>
        </row>
        <row r="263">
          <cell r="A263" t="str">
            <v>По-Австрийски с/к 260 гр.шт. "Высокий вкус"  СПК</v>
          </cell>
          <cell r="D263">
            <v>23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5</v>
          </cell>
        </row>
        <row r="266">
          <cell r="A266" t="str">
            <v>Салями Финская с/к 235 гр.шт. "Высокий вкус"  СПК</v>
          </cell>
          <cell r="D266">
            <v>7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19.306000000000001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20.135999999999999</v>
          </cell>
        </row>
        <row r="269">
          <cell r="A269" t="str">
            <v>Семейная с чесночком Экстра вареная  СПК</v>
          </cell>
          <cell r="D269">
            <v>9.2539999999999996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17</v>
          </cell>
        </row>
        <row r="273">
          <cell r="A273" t="str">
            <v>Сибирская особая с/к 0,235 кг шт.  СПК</v>
          </cell>
          <cell r="D273">
            <v>73</v>
          </cell>
        </row>
        <row r="274">
          <cell r="A274" t="str">
            <v>Смак-мени с картофелем и сочной грудинкой ТМ Зареченские ПОКОМ</v>
          </cell>
          <cell r="D274">
            <v>10</v>
          </cell>
        </row>
        <row r="275">
          <cell r="A275" t="str">
            <v>Смак-мени с мясом ТМ Зареченские ПОКОМ</v>
          </cell>
          <cell r="D275">
            <v>12</v>
          </cell>
        </row>
        <row r="276">
          <cell r="A276" t="str">
            <v>Смаколадьи с яблоком и грушей ТМ Зареченские,0,9 кг ПОКОМ</v>
          </cell>
          <cell r="D276">
            <v>4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6.3520000000000003</v>
          </cell>
        </row>
        <row r="279">
          <cell r="A279" t="str">
            <v>Сочный мегачебурек ТМ Зареченские ВЕС ПОКОМ</v>
          </cell>
          <cell r="D279">
            <v>22.16</v>
          </cell>
        </row>
        <row r="280">
          <cell r="A280" t="str">
            <v>Торо Неро с/в "Эликатессе" 140 гр.шт.  СПК</v>
          </cell>
          <cell r="D280">
            <v>13</v>
          </cell>
        </row>
        <row r="281">
          <cell r="A281" t="str">
            <v>Уши свиные копченые к пиву 0,15кг нар. д/ф шт.  СПК</v>
          </cell>
          <cell r="D281">
            <v>11</v>
          </cell>
        </row>
        <row r="282">
          <cell r="A282" t="str">
            <v>Фестивальная пора с/к 100 гр.шт.нар. (лоток с ср.защ.атм.)  СПК</v>
          </cell>
          <cell r="D282">
            <v>23</v>
          </cell>
        </row>
        <row r="283">
          <cell r="A283" t="str">
            <v>Фестивальная пора с/к 235 гр.шт.  СПК</v>
          </cell>
          <cell r="D283">
            <v>110</v>
          </cell>
        </row>
        <row r="284">
          <cell r="A284" t="str">
            <v>Фестивальная с/к 0,235 кг.шт.  СПК</v>
          </cell>
          <cell r="D284">
            <v>-2</v>
          </cell>
        </row>
        <row r="285">
          <cell r="A285" t="str">
            <v>Фестивальная с/к ВЕС   СПК</v>
          </cell>
          <cell r="D285">
            <v>6.6079999999999997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6</v>
          </cell>
        </row>
        <row r="287">
          <cell r="A287" t="str">
            <v>Фуэт с/в "Эликатессе" 160 гр.шт.  СПК</v>
          </cell>
          <cell r="D287">
            <v>12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232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70</v>
          </cell>
        </row>
        <row r="291">
          <cell r="A291" t="str">
            <v>Хрустящие крылышки ТМ Горячая штучка 0,3 кг зам  ПОКОМ</v>
          </cell>
          <cell r="D291">
            <v>89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64</v>
          </cell>
        </row>
        <row r="294">
          <cell r="A294" t="str">
            <v>Чебупай спелая вишня ТМ Горячая штучка 0,2 кг зам.  ПОКОМ</v>
          </cell>
          <cell r="D294">
            <v>95</v>
          </cell>
        </row>
        <row r="295">
          <cell r="A295" t="str">
            <v>Чебупели Курочка гриль ТМ Горячая штучка, 0,3 кг зам  ПОКОМ</v>
          </cell>
          <cell r="D295">
            <v>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511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388</v>
          </cell>
        </row>
        <row r="298">
          <cell r="A298" t="str">
            <v>Чебуреки сочные ВЕС ТМ Зареченские  ПОКОМ</v>
          </cell>
          <cell r="D298">
            <v>45</v>
          </cell>
        </row>
        <row r="299">
          <cell r="A299" t="str">
            <v>Чебуреки сочные, ВЕС, куриные жарен. зам  ПОКОМ</v>
          </cell>
          <cell r="D299">
            <v>5.0010000000000003</v>
          </cell>
        </row>
        <row r="300">
          <cell r="A300" t="str">
            <v>Шпикачки Русские (черева) (в ср.защ.атм.) "Высокий вкус"  СПК</v>
          </cell>
          <cell r="D300">
            <v>17.331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2</v>
          </cell>
        </row>
        <row r="302">
          <cell r="A302" t="str">
            <v>Юбилейная с/к 0,10 кг.шт. нарезка (лоток с ср.защ.атм.)  СПК</v>
          </cell>
          <cell r="D302">
            <v>15</v>
          </cell>
        </row>
        <row r="303">
          <cell r="A303" t="str">
            <v>Юбилейная с/к 0,235 кг.шт.  СПК</v>
          </cell>
          <cell r="D303">
            <v>130</v>
          </cell>
        </row>
        <row r="304">
          <cell r="A304" t="str">
            <v>Итого</v>
          </cell>
          <cell r="D304">
            <v>42507.368000000002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87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3.8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3.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33203125" style="5" customWidth="1"/>
    <col min="30" max="30" width="5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1" t="s">
        <v>116</v>
      </c>
      <c r="R3" s="1" t="s">
        <v>117</v>
      </c>
      <c r="T3" s="1" t="s">
        <v>118</v>
      </c>
      <c r="AE3" s="1" t="s">
        <v>113</v>
      </c>
      <c r="AF3" s="1" t="s">
        <v>114</v>
      </c>
      <c r="AG3" s="1" t="s">
        <v>115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91</v>
      </c>
      <c r="H4" s="10" t="s">
        <v>92</v>
      </c>
      <c r="I4" s="10" t="s">
        <v>93</v>
      </c>
      <c r="J4" s="10" t="s">
        <v>94</v>
      </c>
      <c r="K4" s="10" t="s">
        <v>95</v>
      </c>
      <c r="L4" s="10" t="s">
        <v>95</v>
      </c>
      <c r="M4" s="10" t="s">
        <v>95</v>
      </c>
      <c r="N4" s="10" t="s">
        <v>95</v>
      </c>
      <c r="O4" s="11" t="s">
        <v>95</v>
      </c>
      <c r="P4" s="11" t="s">
        <v>95</v>
      </c>
      <c r="Q4" s="11" t="s">
        <v>95</v>
      </c>
      <c r="R4" s="11" t="s">
        <v>95</v>
      </c>
      <c r="S4" s="10" t="s">
        <v>92</v>
      </c>
      <c r="T4" s="12" t="s">
        <v>95</v>
      </c>
      <c r="U4" s="10" t="s">
        <v>96</v>
      </c>
      <c r="V4" s="13" t="s">
        <v>97</v>
      </c>
      <c r="W4" s="10" t="s">
        <v>98</v>
      </c>
      <c r="X4" s="10" t="s">
        <v>99</v>
      </c>
      <c r="Y4" s="10" t="s">
        <v>92</v>
      </c>
      <c r="Z4" s="10" t="s">
        <v>92</v>
      </c>
      <c r="AA4" s="10" t="s">
        <v>92</v>
      </c>
      <c r="AB4" s="10" t="s">
        <v>100</v>
      </c>
      <c r="AC4" s="10" t="s">
        <v>101</v>
      </c>
      <c r="AD4" s="10" t="s">
        <v>102</v>
      </c>
      <c r="AE4" s="13" t="s">
        <v>103</v>
      </c>
      <c r="AF4" s="13" t="s">
        <v>103</v>
      </c>
      <c r="AG4" s="13" t="s">
        <v>103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104</v>
      </c>
      <c r="L5" s="15" t="s">
        <v>105</v>
      </c>
      <c r="M5" s="15" t="s">
        <v>106</v>
      </c>
      <c r="Q5" s="15" t="s">
        <v>107</v>
      </c>
      <c r="R5" s="15" t="s">
        <v>108</v>
      </c>
      <c r="T5" s="15" t="s">
        <v>109</v>
      </c>
      <c r="Y5" s="15" t="s">
        <v>110</v>
      </c>
      <c r="Z5" s="15" t="s">
        <v>111</v>
      </c>
      <c r="AA5" s="15" t="s">
        <v>112</v>
      </c>
      <c r="AB5" s="15" t="s">
        <v>104</v>
      </c>
      <c r="AE5" s="15" t="s">
        <v>107</v>
      </c>
      <c r="AF5" s="15" t="s">
        <v>108</v>
      </c>
      <c r="AG5" s="15" t="s">
        <v>109</v>
      </c>
    </row>
    <row r="6" spans="1:35" ht="11.1" customHeight="1" x14ac:dyDescent="0.2">
      <c r="A6" s="6"/>
      <c r="B6" s="6"/>
      <c r="C6" s="3"/>
      <c r="D6" s="3"/>
      <c r="E6" s="9">
        <f>SUM(E7:E104)</f>
        <v>72013.47600000001</v>
      </c>
      <c r="F6" s="9">
        <f>SUM(F7:F104)</f>
        <v>47135.818999999996</v>
      </c>
      <c r="I6" s="9">
        <f>SUM(I7:I104)</f>
        <v>71768.053000000014</v>
      </c>
      <c r="J6" s="9">
        <f t="shared" ref="J6:T6" si="0">SUM(J7:J104)</f>
        <v>245.4229999999998</v>
      </c>
      <c r="K6" s="9">
        <f t="shared" si="0"/>
        <v>20480</v>
      </c>
      <c r="L6" s="9">
        <f t="shared" si="0"/>
        <v>16020</v>
      </c>
      <c r="M6" s="9" t="e">
        <f t="shared" si="0"/>
        <v>#REF!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15090</v>
      </c>
      <c r="R6" s="9">
        <f t="shared" si="0"/>
        <v>17770</v>
      </c>
      <c r="S6" s="9">
        <f t="shared" si="0"/>
        <v>14402.695200000002</v>
      </c>
      <c r="T6" s="9">
        <f t="shared" si="0"/>
        <v>17890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13590.729200000003</v>
      </c>
      <c r="Z6" s="9">
        <f t="shared" ref="Z6" si="4">SUM(Z7:Z104)</f>
        <v>17801.0756</v>
      </c>
      <c r="AA6" s="9">
        <f t="shared" ref="AA6" si="5">SUM(AA7:AA104)</f>
        <v>13776.548199999997</v>
      </c>
      <c r="AB6" s="9">
        <f t="shared" ref="AB6" si="6">SUM(AB7:AB104)</f>
        <v>13935.710999999999</v>
      </c>
      <c r="AE6" s="9">
        <f t="shared" ref="AE6" si="7">SUM(AE7:AE104)</f>
        <v>6977.9</v>
      </c>
      <c r="AF6" s="9">
        <f t="shared" ref="AF6" si="8">SUM(AF7:AF104)</f>
        <v>7681.6</v>
      </c>
      <c r="AG6" s="9">
        <f t="shared" ref="AG6" si="9">SUM(AG7:AG104)</f>
        <v>7389.1999999999989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85</v>
      </c>
      <c r="D7" s="8">
        <v>362</v>
      </c>
      <c r="E7" s="8">
        <v>195</v>
      </c>
      <c r="F7" s="8">
        <v>252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195</v>
      </c>
      <c r="J7" s="14">
        <f>E7-I7</f>
        <v>0</v>
      </c>
      <c r="K7" s="14">
        <f>VLOOKUP(A:A,[1]TDSheet!$A:$K,11,0)</f>
        <v>80</v>
      </c>
      <c r="L7" s="14">
        <f>VLOOKUP(A:A,[1]TDSheet!$A:$L,12,0)</f>
        <v>0</v>
      </c>
      <c r="M7" s="14" t="e">
        <f>VLOOKUP(A:A,[1]TDSheet!$A:$T,20,0)</f>
        <v>#REF!</v>
      </c>
      <c r="N7" s="14"/>
      <c r="O7" s="14"/>
      <c r="P7" s="14"/>
      <c r="Q7" s="16"/>
      <c r="R7" s="16"/>
      <c r="S7" s="14">
        <f>E7/5</f>
        <v>39</v>
      </c>
      <c r="T7" s="16">
        <v>40</v>
      </c>
      <c r="U7" s="17" t="e">
        <f>(F7+K7+L7+M7+Q7+R7+T7)/S7</f>
        <v>#REF!</v>
      </c>
      <c r="V7" s="14">
        <f>F7/S7</f>
        <v>6.4615384615384617</v>
      </c>
      <c r="W7" s="14"/>
      <c r="X7" s="14"/>
      <c r="Y7" s="14">
        <f>VLOOKUP(A:A,[1]TDSheet!$A:$Y,25,0)</f>
        <v>45</v>
      </c>
      <c r="Z7" s="14">
        <f>VLOOKUP(A:A,[1]TDSheet!$A:$Z,26,0)</f>
        <v>58.8</v>
      </c>
      <c r="AA7" s="14">
        <f>VLOOKUP(A:A,[1]TDSheet!$A:$AA,27,0)</f>
        <v>54.6</v>
      </c>
      <c r="AB7" s="14">
        <f>VLOOKUP(A:A,[3]TDSheet!$A:$D,4,0)</f>
        <v>18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0</v>
      </c>
      <c r="AF7" s="14">
        <f>R7*G7</f>
        <v>0</v>
      </c>
      <c r="AG7" s="14">
        <f>T7*G7</f>
        <v>16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/>
      <c r="D8" s="8">
        <v>233.20500000000001</v>
      </c>
      <c r="E8" s="8">
        <v>129.66800000000001</v>
      </c>
      <c r="F8" s="8">
        <v>99.53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185.1</v>
      </c>
      <c r="J8" s="14">
        <f t="shared" ref="J8:J71" si="10">E8-I8</f>
        <v>-55.431999999999988</v>
      </c>
      <c r="K8" s="14">
        <f>VLOOKUP(A:A,[1]TDSheet!$A:$K,11,0)</f>
        <v>40</v>
      </c>
      <c r="L8" s="14">
        <f>VLOOKUP(A:A,[1]TDSheet!$A:$L,12,0)</f>
        <v>50</v>
      </c>
      <c r="M8" s="14">
        <f>VLOOKUP(A:A,[1]TDSheet!$A:$T,20,0)</f>
        <v>50</v>
      </c>
      <c r="N8" s="14"/>
      <c r="O8" s="14"/>
      <c r="P8" s="14"/>
      <c r="Q8" s="16"/>
      <c r="R8" s="16"/>
      <c r="S8" s="14">
        <f t="shared" ref="S8:S71" si="11">E8/5</f>
        <v>25.933600000000002</v>
      </c>
      <c r="T8" s="16">
        <v>30</v>
      </c>
      <c r="U8" s="17">
        <f t="shared" ref="U8:U71" si="12">(F8+K8+L8+M8+Q8+R8+T8)/S8</f>
        <v>10.393080790943023</v>
      </c>
      <c r="V8" s="14">
        <f t="shared" ref="V8:V71" si="13">F8/S8</f>
        <v>3.837878273745257</v>
      </c>
      <c r="W8" s="14"/>
      <c r="X8" s="14"/>
      <c r="Y8" s="14">
        <f>VLOOKUP(A:A,[1]TDSheet!$A:$Y,25,0)</f>
        <v>32.825800000000001</v>
      </c>
      <c r="Z8" s="14">
        <f>VLOOKUP(A:A,[1]TDSheet!$A:$Z,26,0)</f>
        <v>37.928600000000003</v>
      </c>
      <c r="AA8" s="14">
        <f>VLOOKUP(A:A,[1]TDSheet!$A:$AA,27,0)</f>
        <v>24.0518</v>
      </c>
      <c r="AB8" s="14">
        <f>VLOOKUP(A:A,[3]TDSheet!$A:$D,4,0)</f>
        <v>35.399000000000001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Q8*G8</f>
        <v>0</v>
      </c>
      <c r="AF8" s="14">
        <f t="shared" ref="AF8:AF71" si="15">R8*G8</f>
        <v>0</v>
      </c>
      <c r="AG8" s="14">
        <f t="shared" ref="AG8:AG71" si="16">T8*G8</f>
        <v>30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612.47500000000002</v>
      </c>
      <c r="D9" s="8">
        <v>1805.415</v>
      </c>
      <c r="E9" s="8">
        <v>1489.3869999999999</v>
      </c>
      <c r="F9" s="8">
        <v>803.09699999999998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1497.3</v>
      </c>
      <c r="J9" s="14">
        <f t="shared" si="10"/>
        <v>-7.9130000000000109</v>
      </c>
      <c r="K9" s="14">
        <f>VLOOKUP(A:A,[1]TDSheet!$A:$K,11,0)</f>
        <v>500</v>
      </c>
      <c r="L9" s="14">
        <f>VLOOKUP(A:A,[1]TDSheet!$A:$L,12,0)</f>
        <v>400</v>
      </c>
      <c r="M9" s="14" t="e">
        <f>VLOOKUP(A:A,[1]TDSheet!$A:$T,20,0)</f>
        <v>#REF!</v>
      </c>
      <c r="N9" s="14"/>
      <c r="O9" s="14"/>
      <c r="P9" s="14"/>
      <c r="Q9" s="16">
        <v>700</v>
      </c>
      <c r="R9" s="16">
        <v>300</v>
      </c>
      <c r="S9" s="14">
        <f t="shared" si="11"/>
        <v>297.87739999999997</v>
      </c>
      <c r="T9" s="16">
        <v>250</v>
      </c>
      <c r="U9" s="17" t="e">
        <f t="shared" si="12"/>
        <v>#REF!</v>
      </c>
      <c r="V9" s="14">
        <f t="shared" si="13"/>
        <v>2.6960655625435166</v>
      </c>
      <c r="W9" s="14"/>
      <c r="X9" s="14"/>
      <c r="Y9" s="14">
        <f>VLOOKUP(A:A,[1]TDSheet!$A:$Y,25,0)</f>
        <v>329.10160000000002</v>
      </c>
      <c r="Z9" s="14">
        <f>VLOOKUP(A:A,[1]TDSheet!$A:$Z,26,0)</f>
        <v>306.85500000000002</v>
      </c>
      <c r="AA9" s="14">
        <f>VLOOKUP(A:A,[1]TDSheet!$A:$AA,27,0)</f>
        <v>276.52139999999997</v>
      </c>
      <c r="AB9" s="14">
        <f>VLOOKUP(A:A,[3]TDSheet!$A:$D,4,0)</f>
        <v>315.34199999999998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4"/>
        <v>700</v>
      </c>
      <c r="AF9" s="14">
        <f t="shared" si="15"/>
        <v>300</v>
      </c>
      <c r="AG9" s="14">
        <f t="shared" si="16"/>
        <v>250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1691.229</v>
      </c>
      <c r="D10" s="8">
        <v>1618.568</v>
      </c>
      <c r="E10" s="8">
        <v>1725.2919999999999</v>
      </c>
      <c r="F10" s="8">
        <v>1363.8969999999999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1692.65</v>
      </c>
      <c r="J10" s="14">
        <f t="shared" si="10"/>
        <v>32.641999999999825</v>
      </c>
      <c r="K10" s="14">
        <f>VLOOKUP(A:A,[1]TDSheet!$A:$K,11,0)</f>
        <v>800</v>
      </c>
      <c r="L10" s="14">
        <f>VLOOKUP(A:A,[1]TDSheet!$A:$L,12,0)</f>
        <v>700</v>
      </c>
      <c r="M10" s="14" t="e">
        <f>VLOOKUP(A:A,[1]TDSheet!$A:$T,20,0)</f>
        <v>#REF!</v>
      </c>
      <c r="N10" s="14"/>
      <c r="O10" s="14"/>
      <c r="P10" s="14"/>
      <c r="Q10" s="16">
        <v>500</v>
      </c>
      <c r="R10" s="16">
        <v>700</v>
      </c>
      <c r="S10" s="14">
        <f t="shared" si="11"/>
        <v>345.05840000000001</v>
      </c>
      <c r="T10" s="16"/>
      <c r="U10" s="17" t="e">
        <f t="shared" si="12"/>
        <v>#REF!</v>
      </c>
      <c r="V10" s="14">
        <f t="shared" si="13"/>
        <v>3.9526555504807299</v>
      </c>
      <c r="W10" s="14"/>
      <c r="X10" s="14"/>
      <c r="Y10" s="14">
        <f>VLOOKUP(A:A,[1]TDSheet!$A:$Y,25,0)</f>
        <v>399.53359999999998</v>
      </c>
      <c r="Z10" s="14">
        <f>VLOOKUP(A:A,[1]TDSheet!$A:$Z,26,0)</f>
        <v>474.00839999999999</v>
      </c>
      <c r="AA10" s="14">
        <f>VLOOKUP(A:A,[1]TDSheet!$A:$AA,27,0)</f>
        <v>352.11799999999999</v>
      </c>
      <c r="AB10" s="14">
        <f>VLOOKUP(A:A,[3]TDSheet!$A:$D,4,0)</f>
        <v>330.83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4"/>
        <v>500</v>
      </c>
      <c r="AF10" s="14">
        <f t="shared" si="15"/>
        <v>700</v>
      </c>
      <c r="AG10" s="14">
        <f t="shared" si="16"/>
        <v>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41.87</v>
      </c>
      <c r="D11" s="8">
        <v>77.341999999999999</v>
      </c>
      <c r="E11" s="8">
        <v>49.206000000000003</v>
      </c>
      <c r="F11" s="8">
        <v>67.513000000000005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51.5</v>
      </c>
      <c r="J11" s="14">
        <f t="shared" si="10"/>
        <v>-2.2939999999999969</v>
      </c>
      <c r="K11" s="14">
        <f>VLOOKUP(A:A,[1]TDSheet!$A:$K,11,0)</f>
        <v>0</v>
      </c>
      <c r="L11" s="14">
        <f>VLOOKUP(A:A,[1]TDSheet!$A:$L,12,0)</f>
        <v>50</v>
      </c>
      <c r="M11" s="14" t="e">
        <f>VLOOKUP(A:A,[1]TDSheet!$A:$T,20,0)</f>
        <v>#REF!</v>
      </c>
      <c r="N11" s="14"/>
      <c r="O11" s="14"/>
      <c r="P11" s="14"/>
      <c r="Q11" s="16"/>
      <c r="R11" s="16"/>
      <c r="S11" s="14">
        <f t="shared" si="11"/>
        <v>9.8412000000000006</v>
      </c>
      <c r="T11" s="16"/>
      <c r="U11" s="17" t="e">
        <f t="shared" si="12"/>
        <v>#REF!</v>
      </c>
      <c r="V11" s="14">
        <f t="shared" si="13"/>
        <v>6.8602406210624718</v>
      </c>
      <c r="W11" s="14"/>
      <c r="X11" s="14"/>
      <c r="Y11" s="14">
        <f>VLOOKUP(A:A,[1]TDSheet!$A:$Y,25,0)</f>
        <v>8.1628000000000007</v>
      </c>
      <c r="Z11" s="14">
        <f>VLOOKUP(A:A,[1]TDSheet!$A:$Z,26,0)</f>
        <v>8.6701999999999995</v>
      </c>
      <c r="AA11" s="14">
        <f>VLOOKUP(A:A,[1]TDSheet!$A:$AA,27,0)</f>
        <v>8.8346</v>
      </c>
      <c r="AB11" s="14">
        <f>VLOOKUP(A:A,[3]TDSheet!$A:$D,4,0)</f>
        <v>4.9710000000000001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44.442999999999998</v>
      </c>
      <c r="D12" s="8">
        <v>146.43700000000001</v>
      </c>
      <c r="E12" s="8">
        <v>87.86</v>
      </c>
      <c r="F12" s="8">
        <v>101.672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87.5</v>
      </c>
      <c r="J12" s="14">
        <f t="shared" si="10"/>
        <v>0.35999999999999943</v>
      </c>
      <c r="K12" s="14">
        <f>VLOOKUP(A:A,[1]TDSheet!$A:$K,11,0)</f>
        <v>20</v>
      </c>
      <c r="L12" s="14">
        <f>VLOOKUP(A:A,[1]TDSheet!$A:$L,12,0)</f>
        <v>0</v>
      </c>
      <c r="M12" s="14" t="e">
        <f>VLOOKUP(A:A,[1]TDSheet!$A:$T,20,0)</f>
        <v>#REF!</v>
      </c>
      <c r="N12" s="14"/>
      <c r="O12" s="14"/>
      <c r="P12" s="14"/>
      <c r="Q12" s="16">
        <v>20</v>
      </c>
      <c r="R12" s="16">
        <v>20</v>
      </c>
      <c r="S12" s="14">
        <f t="shared" si="11"/>
        <v>17.571999999999999</v>
      </c>
      <c r="T12" s="16">
        <v>20</v>
      </c>
      <c r="U12" s="17" t="e">
        <f t="shared" si="12"/>
        <v>#REF!</v>
      </c>
      <c r="V12" s="14">
        <f t="shared" si="13"/>
        <v>5.7860232187571139</v>
      </c>
      <c r="W12" s="14"/>
      <c r="X12" s="14"/>
      <c r="Y12" s="14">
        <f>VLOOKUP(A:A,[1]TDSheet!$A:$Y,25,0)</f>
        <v>19.474600000000002</v>
      </c>
      <c r="Z12" s="14">
        <f>VLOOKUP(A:A,[1]TDSheet!$A:$Z,26,0)</f>
        <v>26.723399999999998</v>
      </c>
      <c r="AA12" s="14">
        <f>VLOOKUP(A:A,[1]TDSheet!$A:$AA,27,0)</f>
        <v>21.602399999999999</v>
      </c>
      <c r="AB12" s="14">
        <f>VLOOKUP(A:A,[3]TDSheet!$A:$D,4,0)</f>
        <v>25.645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4"/>
        <v>20</v>
      </c>
      <c r="AF12" s="14">
        <f t="shared" si="15"/>
        <v>20</v>
      </c>
      <c r="AG12" s="14">
        <f t="shared" si="16"/>
        <v>20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230.82599999999999</v>
      </c>
      <c r="D13" s="8">
        <v>493.46600000000001</v>
      </c>
      <c r="E13" s="8">
        <v>435.08699999999999</v>
      </c>
      <c r="F13" s="8">
        <v>216.51599999999999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433.8</v>
      </c>
      <c r="J13" s="14">
        <f t="shared" si="10"/>
        <v>1.2869999999999777</v>
      </c>
      <c r="K13" s="14">
        <f>VLOOKUP(A:A,[1]TDSheet!$A:$K,11,0)</f>
        <v>200</v>
      </c>
      <c r="L13" s="14">
        <f>VLOOKUP(A:A,[1]TDSheet!$A:$L,12,0)</f>
        <v>160</v>
      </c>
      <c r="M13" s="14" t="e">
        <f>VLOOKUP(A:A,[1]TDSheet!$A:$T,20,0)</f>
        <v>#REF!</v>
      </c>
      <c r="N13" s="14"/>
      <c r="O13" s="14"/>
      <c r="P13" s="14"/>
      <c r="Q13" s="16">
        <v>100</v>
      </c>
      <c r="R13" s="16">
        <v>100</v>
      </c>
      <c r="S13" s="14">
        <f t="shared" si="11"/>
        <v>87.017399999999995</v>
      </c>
      <c r="T13" s="16">
        <v>200</v>
      </c>
      <c r="U13" s="17" t="e">
        <f t="shared" si="12"/>
        <v>#REF!</v>
      </c>
      <c r="V13" s="14">
        <f t="shared" si="13"/>
        <v>2.4881920167690601</v>
      </c>
      <c r="W13" s="14"/>
      <c r="X13" s="14"/>
      <c r="Y13" s="14">
        <f>VLOOKUP(A:A,[1]TDSheet!$A:$Y,25,0)</f>
        <v>64.695999999999998</v>
      </c>
      <c r="Z13" s="14">
        <f>VLOOKUP(A:A,[1]TDSheet!$A:$Z,26,0)</f>
        <v>103.72539999999999</v>
      </c>
      <c r="AA13" s="14">
        <f>VLOOKUP(A:A,[1]TDSheet!$A:$AA,27,0)</f>
        <v>76.856399999999994</v>
      </c>
      <c r="AB13" s="14">
        <f>VLOOKUP(A:A,[3]TDSheet!$A:$D,4,0)</f>
        <v>90.165999999999997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14"/>
        <v>100</v>
      </c>
      <c r="AF13" s="14">
        <f t="shared" si="15"/>
        <v>100</v>
      </c>
      <c r="AG13" s="14">
        <f t="shared" si="16"/>
        <v>200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525</v>
      </c>
      <c r="D14" s="8">
        <v>417</v>
      </c>
      <c r="E14" s="8">
        <v>413</v>
      </c>
      <c r="F14" s="8">
        <v>518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422</v>
      </c>
      <c r="J14" s="14">
        <f t="shared" si="10"/>
        <v>-9</v>
      </c>
      <c r="K14" s="14">
        <f>VLOOKUP(A:A,[1]TDSheet!$A:$K,11,0)</f>
        <v>400</v>
      </c>
      <c r="L14" s="14">
        <f>VLOOKUP(A:A,[1]TDSheet!$A:$L,12,0)</f>
        <v>0</v>
      </c>
      <c r="M14" s="14" t="e">
        <f>VLOOKUP(A:A,[1]TDSheet!$A:$T,20,0)</f>
        <v>#REF!</v>
      </c>
      <c r="N14" s="14"/>
      <c r="O14" s="14"/>
      <c r="P14" s="14"/>
      <c r="Q14" s="16"/>
      <c r="R14" s="16"/>
      <c r="S14" s="14">
        <f t="shared" si="11"/>
        <v>82.6</v>
      </c>
      <c r="T14" s="16">
        <v>400</v>
      </c>
      <c r="U14" s="17" t="e">
        <f t="shared" si="12"/>
        <v>#REF!</v>
      </c>
      <c r="V14" s="14">
        <f t="shared" si="13"/>
        <v>6.2711864406779663</v>
      </c>
      <c r="W14" s="14"/>
      <c r="X14" s="14"/>
      <c r="Y14" s="14">
        <f>VLOOKUP(A:A,[1]TDSheet!$A:$Y,25,0)</f>
        <v>99.6</v>
      </c>
      <c r="Z14" s="14">
        <f>VLOOKUP(A:A,[1]TDSheet!$A:$Z,26,0)</f>
        <v>119.4</v>
      </c>
      <c r="AA14" s="14">
        <f>VLOOKUP(A:A,[1]TDSheet!$A:$AA,27,0)</f>
        <v>87.6</v>
      </c>
      <c r="AB14" s="14">
        <f>VLOOKUP(A:A,[3]TDSheet!$A:$D,4,0)</f>
        <v>75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100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32.417999999999999</v>
      </c>
      <c r="D15" s="8">
        <v>29.721</v>
      </c>
      <c r="E15" s="8">
        <v>35.585000000000001</v>
      </c>
      <c r="F15" s="8">
        <v>26.553999999999998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36</v>
      </c>
      <c r="J15" s="14">
        <f t="shared" si="10"/>
        <v>-0.41499999999999915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VLOOKUP(A:A,[1]TDSheet!$A:$T,20,0)</f>
        <v>20</v>
      </c>
      <c r="N15" s="14"/>
      <c r="O15" s="14"/>
      <c r="P15" s="14"/>
      <c r="Q15" s="16"/>
      <c r="R15" s="16">
        <v>10</v>
      </c>
      <c r="S15" s="14">
        <f t="shared" si="11"/>
        <v>7.117</v>
      </c>
      <c r="T15" s="16"/>
      <c r="U15" s="17">
        <f t="shared" si="12"/>
        <v>7.9463256990304902</v>
      </c>
      <c r="V15" s="14">
        <f t="shared" si="13"/>
        <v>3.7310664605873258</v>
      </c>
      <c r="W15" s="14"/>
      <c r="X15" s="14"/>
      <c r="Y15" s="14">
        <f>VLOOKUP(A:A,[1]TDSheet!$A:$Y,25,0)</f>
        <v>5.3390000000000004</v>
      </c>
      <c r="Z15" s="14">
        <f>VLOOKUP(A:A,[1]TDSheet!$A:$Z,26,0)</f>
        <v>7.1563999999999997</v>
      </c>
      <c r="AA15" s="14">
        <f>VLOOKUP(A:A,[1]TDSheet!$A:$AA,27,0)</f>
        <v>1.7922</v>
      </c>
      <c r="AB15" s="14">
        <f>VLOOKUP(A:A,[3]TDSheet!$A:$D,4,0)</f>
        <v>1.48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0</v>
      </c>
      <c r="AF15" s="14">
        <f t="shared" si="15"/>
        <v>10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25.192</v>
      </c>
      <c r="D16" s="8">
        <v>38.491999999999997</v>
      </c>
      <c r="E16" s="8">
        <v>35.468000000000004</v>
      </c>
      <c r="F16" s="8">
        <v>28.216000000000001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36</v>
      </c>
      <c r="J16" s="14">
        <f t="shared" si="10"/>
        <v>-0.53199999999999648</v>
      </c>
      <c r="K16" s="14">
        <f>VLOOKUP(A:A,[1]TDSheet!$A:$K,11,0)</f>
        <v>0</v>
      </c>
      <c r="L16" s="14">
        <f>VLOOKUP(A:A,[1]TDSheet!$A:$L,12,0)</f>
        <v>0</v>
      </c>
      <c r="M16" s="14">
        <f>VLOOKUP(A:A,[1]TDSheet!$A:$T,20,0)</f>
        <v>20</v>
      </c>
      <c r="N16" s="14"/>
      <c r="O16" s="14"/>
      <c r="P16" s="14"/>
      <c r="Q16" s="16"/>
      <c r="R16" s="16">
        <v>10</v>
      </c>
      <c r="S16" s="14">
        <f t="shared" si="11"/>
        <v>7.0936000000000003</v>
      </c>
      <c r="T16" s="16"/>
      <c r="U16" s="17">
        <f t="shared" si="12"/>
        <v>8.2068343295364841</v>
      </c>
      <c r="V16" s="14">
        <f t="shared" si="13"/>
        <v>3.9776700124055484</v>
      </c>
      <c r="W16" s="14"/>
      <c r="X16" s="14"/>
      <c r="Y16" s="14">
        <f>VLOOKUP(A:A,[1]TDSheet!$A:$Y,25,0)</f>
        <v>10.1172</v>
      </c>
      <c r="Z16" s="14">
        <f>VLOOKUP(A:A,[1]TDSheet!$A:$Z,26,0)</f>
        <v>9.7936000000000014</v>
      </c>
      <c r="AA16" s="14">
        <f>VLOOKUP(A:A,[1]TDSheet!$A:$AA,27,0)</f>
        <v>7.3079999999999998</v>
      </c>
      <c r="AB16" s="14">
        <f>VLOOKUP(A:A,[3]TDSheet!$A:$D,4,0)</f>
        <v>1.4950000000000001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4"/>
        <v>0</v>
      </c>
      <c r="AF16" s="14">
        <f t="shared" si="15"/>
        <v>10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453.83600000000001</v>
      </c>
      <c r="D17" s="8">
        <v>827.58</v>
      </c>
      <c r="E17" s="18">
        <v>552</v>
      </c>
      <c r="F17" s="18">
        <v>582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521.822</v>
      </c>
      <c r="J17" s="14">
        <f t="shared" si="10"/>
        <v>30.177999999999997</v>
      </c>
      <c r="K17" s="14">
        <f>VLOOKUP(A:A,[1]TDSheet!$A:$K,11,0)</f>
        <v>150</v>
      </c>
      <c r="L17" s="14">
        <f>VLOOKUP(A:A,[1]TDSheet!$A:$L,12,0)</f>
        <v>150</v>
      </c>
      <c r="M17" s="14" t="e">
        <f>VLOOKUP(A:A,[1]TDSheet!$A:$T,20,0)</f>
        <v>#REF!</v>
      </c>
      <c r="N17" s="14"/>
      <c r="O17" s="14"/>
      <c r="P17" s="14"/>
      <c r="Q17" s="16"/>
      <c r="R17" s="16">
        <v>150</v>
      </c>
      <c r="S17" s="14">
        <f t="shared" si="11"/>
        <v>110.4</v>
      </c>
      <c r="T17" s="16">
        <v>150</v>
      </c>
      <c r="U17" s="17" t="e">
        <f t="shared" si="12"/>
        <v>#REF!</v>
      </c>
      <c r="V17" s="14">
        <f t="shared" si="13"/>
        <v>5.2717391304347823</v>
      </c>
      <c r="W17" s="14"/>
      <c r="X17" s="14"/>
      <c r="Y17" s="14">
        <f>VLOOKUP(A:A,[1]TDSheet!$A:$Y,25,0)</f>
        <v>77</v>
      </c>
      <c r="Z17" s="14">
        <f>VLOOKUP(A:A,[1]TDSheet!$A:$Z,26,0)</f>
        <v>187</v>
      </c>
      <c r="AA17" s="14">
        <f>VLOOKUP(A:A,[1]TDSheet!$A:$AA,27,0)</f>
        <v>127.2</v>
      </c>
      <c r="AB17" s="14">
        <f>VLOOKUP(A:A,[3]TDSheet!$A:$D,4,0)</f>
        <v>65.480999999999995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150</v>
      </c>
      <c r="AG17" s="14">
        <f t="shared" si="16"/>
        <v>150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76.433999999999997</v>
      </c>
      <c r="D18" s="8">
        <v>93.733000000000004</v>
      </c>
      <c r="E18" s="8">
        <v>82.149000000000001</v>
      </c>
      <c r="F18" s="8">
        <v>88.018000000000001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84.150999999999996</v>
      </c>
      <c r="J18" s="14">
        <f t="shared" si="10"/>
        <v>-2.0019999999999953</v>
      </c>
      <c r="K18" s="14">
        <f>VLOOKUP(A:A,[1]TDSheet!$A:$K,11,0)</f>
        <v>50</v>
      </c>
      <c r="L18" s="14">
        <f>VLOOKUP(A:A,[1]TDSheet!$A:$L,12,0)</f>
        <v>0</v>
      </c>
      <c r="M18" s="14" t="e">
        <f>VLOOKUP(A:A,[1]TDSheet!$A:$T,20,0)</f>
        <v>#REF!</v>
      </c>
      <c r="N18" s="14"/>
      <c r="O18" s="14"/>
      <c r="P18" s="14"/>
      <c r="Q18" s="16"/>
      <c r="R18" s="16">
        <v>20</v>
      </c>
      <c r="S18" s="14">
        <f t="shared" si="11"/>
        <v>16.4298</v>
      </c>
      <c r="T18" s="16">
        <v>20</v>
      </c>
      <c r="U18" s="17" t="e">
        <f t="shared" si="12"/>
        <v>#REF!</v>
      </c>
      <c r="V18" s="14">
        <f t="shared" si="13"/>
        <v>5.3572167646593387</v>
      </c>
      <c r="W18" s="14"/>
      <c r="X18" s="14"/>
      <c r="Y18" s="14">
        <f>VLOOKUP(A:A,[1]TDSheet!$A:$Y,25,0)</f>
        <v>12.345800000000001</v>
      </c>
      <c r="Z18" s="14">
        <f>VLOOKUP(A:A,[1]TDSheet!$A:$Z,26,0)</f>
        <v>31.443400000000004</v>
      </c>
      <c r="AA18" s="14">
        <f>VLOOKUP(A:A,[1]TDSheet!$A:$AA,27,0)</f>
        <v>21.6892</v>
      </c>
      <c r="AB18" s="14">
        <f>VLOOKUP(A:A,[3]TDSheet!$A:$D,4,0)</f>
        <v>13.61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4"/>
        <v>0</v>
      </c>
      <c r="AF18" s="14">
        <f t="shared" si="15"/>
        <v>20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179.45699999999999</v>
      </c>
      <c r="D19" s="8">
        <v>346.36</v>
      </c>
      <c r="E19" s="8">
        <v>335.12799999999999</v>
      </c>
      <c r="F19" s="8">
        <v>187.24299999999999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333.3</v>
      </c>
      <c r="J19" s="14">
        <f t="shared" si="10"/>
        <v>1.8279999999999745</v>
      </c>
      <c r="K19" s="14">
        <f>VLOOKUP(A:A,[1]TDSheet!$A:$K,11,0)</f>
        <v>120</v>
      </c>
      <c r="L19" s="14">
        <f>VLOOKUP(A:A,[1]TDSheet!$A:$L,12,0)</f>
        <v>150</v>
      </c>
      <c r="M19" s="14" t="e">
        <f>VLOOKUP(A:A,[1]TDSheet!$A:$T,20,0)</f>
        <v>#REF!</v>
      </c>
      <c r="N19" s="14"/>
      <c r="O19" s="14"/>
      <c r="P19" s="14"/>
      <c r="Q19" s="16">
        <v>50</v>
      </c>
      <c r="R19" s="16">
        <v>80</v>
      </c>
      <c r="S19" s="14">
        <f t="shared" si="11"/>
        <v>67.025599999999997</v>
      </c>
      <c r="T19" s="16">
        <v>100</v>
      </c>
      <c r="U19" s="17" t="e">
        <f t="shared" si="12"/>
        <v>#REF!</v>
      </c>
      <c r="V19" s="14">
        <f t="shared" si="13"/>
        <v>2.7936042347998375</v>
      </c>
      <c r="W19" s="14"/>
      <c r="X19" s="14"/>
      <c r="Y19" s="14">
        <f>VLOOKUP(A:A,[1]TDSheet!$A:$Y,25,0)</f>
        <v>60.177599999999998</v>
      </c>
      <c r="Z19" s="14">
        <f>VLOOKUP(A:A,[1]TDSheet!$A:$Z,26,0)</f>
        <v>89.69919999999999</v>
      </c>
      <c r="AA19" s="14">
        <f>VLOOKUP(A:A,[1]TDSheet!$A:$AA,27,0)</f>
        <v>66.375199999999992</v>
      </c>
      <c r="AB19" s="14">
        <f>VLOOKUP(A:A,[3]TDSheet!$A:$D,4,0)</f>
        <v>72.442999999999998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14"/>
        <v>50</v>
      </c>
      <c r="AF19" s="14">
        <f t="shared" si="15"/>
        <v>80</v>
      </c>
      <c r="AG19" s="14">
        <f t="shared" si="16"/>
        <v>100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545</v>
      </c>
      <c r="D20" s="8">
        <v>1013</v>
      </c>
      <c r="E20" s="8">
        <v>797</v>
      </c>
      <c r="F20" s="8">
        <v>749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799</v>
      </c>
      <c r="J20" s="14">
        <f t="shared" si="10"/>
        <v>-2</v>
      </c>
      <c r="K20" s="14">
        <f>VLOOKUP(A:A,[1]TDSheet!$A:$K,11,0)</f>
        <v>600</v>
      </c>
      <c r="L20" s="14">
        <f>VLOOKUP(A:A,[1]TDSheet!$A:$L,12,0)</f>
        <v>0</v>
      </c>
      <c r="M20" s="14" t="e">
        <f>VLOOKUP(A:A,[1]TDSheet!$A:$T,20,0)</f>
        <v>#REF!</v>
      </c>
      <c r="N20" s="14"/>
      <c r="O20" s="14"/>
      <c r="P20" s="14"/>
      <c r="Q20" s="16"/>
      <c r="R20" s="16">
        <v>200</v>
      </c>
      <c r="S20" s="14">
        <f t="shared" si="11"/>
        <v>159.4</v>
      </c>
      <c r="T20" s="16">
        <v>800</v>
      </c>
      <c r="U20" s="17" t="e">
        <f t="shared" si="12"/>
        <v>#REF!</v>
      </c>
      <c r="V20" s="14">
        <f t="shared" si="13"/>
        <v>4.6988707653701383</v>
      </c>
      <c r="W20" s="14"/>
      <c r="X20" s="14"/>
      <c r="Y20" s="14">
        <f>VLOOKUP(A:A,[1]TDSheet!$A:$Y,25,0)</f>
        <v>129.19999999999999</v>
      </c>
      <c r="Z20" s="14">
        <f>VLOOKUP(A:A,[1]TDSheet!$A:$Z,26,0)</f>
        <v>179.4</v>
      </c>
      <c r="AA20" s="14">
        <f>VLOOKUP(A:A,[1]TDSheet!$A:$AA,27,0)</f>
        <v>154.4</v>
      </c>
      <c r="AB20" s="14">
        <f>VLOOKUP(A:A,[3]TDSheet!$A:$D,4,0)</f>
        <v>180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50</v>
      </c>
      <c r="AG20" s="14">
        <f t="shared" si="16"/>
        <v>200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351.91699999999997</v>
      </c>
      <c r="D21" s="8">
        <v>863.01300000000003</v>
      </c>
      <c r="E21" s="8">
        <v>758.50800000000004</v>
      </c>
      <c r="F21" s="8">
        <v>441.42099999999999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757.9</v>
      </c>
      <c r="J21" s="14">
        <f t="shared" si="10"/>
        <v>0.60800000000006094</v>
      </c>
      <c r="K21" s="14">
        <f>VLOOKUP(A:A,[1]TDSheet!$A:$K,11,0)</f>
        <v>300</v>
      </c>
      <c r="L21" s="14">
        <f>VLOOKUP(A:A,[1]TDSheet!$A:$L,12,0)</f>
        <v>200</v>
      </c>
      <c r="M21" s="14">
        <f>VLOOKUP(A:A,[1]TDSheet!$A:$T,20,0)</f>
        <v>100</v>
      </c>
      <c r="N21" s="14"/>
      <c r="O21" s="14"/>
      <c r="P21" s="14"/>
      <c r="Q21" s="16">
        <v>100</v>
      </c>
      <c r="R21" s="16">
        <v>150</v>
      </c>
      <c r="S21" s="14">
        <f t="shared" si="11"/>
        <v>151.70160000000001</v>
      </c>
      <c r="T21" s="16">
        <v>300</v>
      </c>
      <c r="U21" s="17">
        <f t="shared" si="12"/>
        <v>10.490469447916171</v>
      </c>
      <c r="V21" s="14">
        <f t="shared" si="13"/>
        <v>2.9097979190727057</v>
      </c>
      <c r="W21" s="14"/>
      <c r="X21" s="14"/>
      <c r="Y21" s="14">
        <f>VLOOKUP(A:A,[1]TDSheet!$A:$Y,25,0)</f>
        <v>156.38119999999998</v>
      </c>
      <c r="Z21" s="14">
        <f>VLOOKUP(A:A,[1]TDSheet!$A:$Z,26,0)</f>
        <v>194.3184</v>
      </c>
      <c r="AA21" s="14">
        <f>VLOOKUP(A:A,[1]TDSheet!$A:$AA,27,0)</f>
        <v>152.88380000000001</v>
      </c>
      <c r="AB21" s="14">
        <f>VLOOKUP(A:A,[3]TDSheet!$A:$D,4,0)</f>
        <v>139.267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4"/>
        <v>100</v>
      </c>
      <c r="AF21" s="14">
        <f t="shared" si="15"/>
        <v>150</v>
      </c>
      <c r="AG21" s="14">
        <f t="shared" si="16"/>
        <v>300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272</v>
      </c>
      <c r="D22" s="8">
        <v>4366</v>
      </c>
      <c r="E22" s="8">
        <v>1963</v>
      </c>
      <c r="F22" s="8">
        <v>1764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1984</v>
      </c>
      <c r="J22" s="14">
        <f t="shared" si="10"/>
        <v>-21</v>
      </c>
      <c r="K22" s="14">
        <f>VLOOKUP(A:A,[1]TDSheet!$A:$K,11,0)</f>
        <v>600</v>
      </c>
      <c r="L22" s="14">
        <f>VLOOKUP(A:A,[1]TDSheet!$A:$L,12,0)</f>
        <v>0</v>
      </c>
      <c r="M22" s="14">
        <f>VLOOKUP(A:A,[1]TDSheet!$A:$T,20,0)</f>
        <v>200</v>
      </c>
      <c r="N22" s="14"/>
      <c r="O22" s="14"/>
      <c r="P22" s="14"/>
      <c r="Q22" s="16">
        <v>200</v>
      </c>
      <c r="R22" s="16">
        <v>600</v>
      </c>
      <c r="S22" s="14">
        <f t="shared" si="11"/>
        <v>392.6</v>
      </c>
      <c r="T22" s="16">
        <v>600</v>
      </c>
      <c r="U22" s="17">
        <f t="shared" si="12"/>
        <v>10.09679062659195</v>
      </c>
      <c r="V22" s="14">
        <f t="shared" si="13"/>
        <v>4.4931227712684665</v>
      </c>
      <c r="W22" s="14"/>
      <c r="X22" s="14"/>
      <c r="Y22" s="14">
        <f>VLOOKUP(A:A,[1]TDSheet!$A:$Y,25,0)</f>
        <v>347.4</v>
      </c>
      <c r="Z22" s="14">
        <f>VLOOKUP(A:A,[1]TDSheet!$A:$Z,26,0)</f>
        <v>451.4</v>
      </c>
      <c r="AA22" s="14">
        <f>VLOOKUP(A:A,[1]TDSheet!$A:$AA,27,0)</f>
        <v>459.6</v>
      </c>
      <c r="AB22" s="14">
        <f>VLOOKUP(A:A,[3]TDSheet!$A:$D,4,0)</f>
        <v>386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4"/>
        <v>24</v>
      </c>
      <c r="AF22" s="14">
        <f t="shared" si="15"/>
        <v>72</v>
      </c>
      <c r="AG22" s="14">
        <f t="shared" si="16"/>
        <v>72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583</v>
      </c>
      <c r="D23" s="8">
        <v>1015</v>
      </c>
      <c r="E23" s="8">
        <v>774</v>
      </c>
      <c r="F23" s="8">
        <v>813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781</v>
      </c>
      <c r="J23" s="14">
        <f t="shared" si="10"/>
        <v>-7</v>
      </c>
      <c r="K23" s="14">
        <f>VLOOKUP(A:A,[1]TDSheet!$A:$K,11,0)</f>
        <v>800</v>
      </c>
      <c r="L23" s="14">
        <f>VLOOKUP(A:A,[1]TDSheet!$A:$L,12,0)</f>
        <v>0</v>
      </c>
      <c r="M23" s="14" t="e">
        <f>VLOOKUP(A:A,[1]TDSheet!$A:$T,20,0)</f>
        <v>#REF!</v>
      </c>
      <c r="N23" s="14"/>
      <c r="O23" s="14"/>
      <c r="P23" s="14"/>
      <c r="Q23" s="16"/>
      <c r="R23" s="16"/>
      <c r="S23" s="14">
        <f t="shared" si="11"/>
        <v>154.80000000000001</v>
      </c>
      <c r="T23" s="16">
        <v>800</v>
      </c>
      <c r="U23" s="17" t="e">
        <f t="shared" si="12"/>
        <v>#REF!</v>
      </c>
      <c r="V23" s="14">
        <f t="shared" si="13"/>
        <v>5.2519379844961236</v>
      </c>
      <c r="W23" s="14"/>
      <c r="X23" s="14"/>
      <c r="Y23" s="14">
        <f>VLOOKUP(A:A,[1]TDSheet!$A:$Y,25,0)</f>
        <v>151.6</v>
      </c>
      <c r="Z23" s="14">
        <f>VLOOKUP(A:A,[1]TDSheet!$A:$Z,26,0)</f>
        <v>200.8</v>
      </c>
      <c r="AA23" s="14">
        <f>VLOOKUP(A:A,[1]TDSheet!$A:$AA,27,0)</f>
        <v>165.6</v>
      </c>
      <c r="AB23" s="14">
        <f>VLOOKUP(A:A,[3]TDSheet!$A:$D,4,0)</f>
        <v>144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0</v>
      </c>
      <c r="AF23" s="14">
        <f t="shared" si="15"/>
        <v>0</v>
      </c>
      <c r="AG23" s="14">
        <f t="shared" si="16"/>
        <v>200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63.484000000000002</v>
      </c>
      <c r="D24" s="8">
        <v>53.523000000000003</v>
      </c>
      <c r="E24" s="8">
        <v>54.762999999999998</v>
      </c>
      <c r="F24" s="8">
        <v>56.042999999999999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54</v>
      </c>
      <c r="J24" s="14">
        <f t="shared" si="10"/>
        <v>0.76299999999999812</v>
      </c>
      <c r="K24" s="14">
        <f>VLOOKUP(A:A,[1]TDSheet!$A:$K,11,0)</f>
        <v>50</v>
      </c>
      <c r="L24" s="14">
        <f>VLOOKUP(A:A,[1]TDSheet!$A:$L,12,0)</f>
        <v>100</v>
      </c>
      <c r="M24" s="14" t="e">
        <f>VLOOKUP(A:A,[1]TDSheet!$A:$T,20,0)</f>
        <v>#REF!</v>
      </c>
      <c r="N24" s="14"/>
      <c r="O24" s="14"/>
      <c r="P24" s="14"/>
      <c r="Q24" s="16"/>
      <c r="R24" s="16"/>
      <c r="S24" s="14">
        <f t="shared" si="11"/>
        <v>10.9526</v>
      </c>
      <c r="T24" s="16"/>
      <c r="U24" s="17" t="e">
        <f t="shared" si="12"/>
        <v>#REF!</v>
      </c>
      <c r="V24" s="14">
        <f t="shared" si="13"/>
        <v>5.1168672278728335</v>
      </c>
      <c r="W24" s="14"/>
      <c r="X24" s="14"/>
      <c r="Y24" s="14">
        <f>VLOOKUP(A:A,[1]TDSheet!$A:$Y,25,0)</f>
        <v>20.047999999999998</v>
      </c>
      <c r="Z24" s="14">
        <f>VLOOKUP(A:A,[1]TDSheet!$A:$Z,26,0)</f>
        <v>10.089400000000001</v>
      </c>
      <c r="AA24" s="14">
        <f>VLOOKUP(A:A,[1]TDSheet!$A:$AA,27,0)</f>
        <v>13.1082</v>
      </c>
      <c r="AB24" s="14">
        <f>VLOOKUP(A:A,[3]TDSheet!$A:$D,4,0)</f>
        <v>5.585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18.283999999999999</v>
      </c>
      <c r="D25" s="8">
        <v>249.08199999999999</v>
      </c>
      <c r="E25" s="8">
        <v>96.695999999999998</v>
      </c>
      <c r="F25" s="8">
        <v>144.16999999999999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94.1</v>
      </c>
      <c r="J25" s="14">
        <f t="shared" si="10"/>
        <v>2.5960000000000036</v>
      </c>
      <c r="K25" s="14">
        <f>VLOOKUP(A:A,[1]TDSheet!$A:$K,11,0)</f>
        <v>20</v>
      </c>
      <c r="L25" s="14">
        <f>VLOOKUP(A:A,[1]TDSheet!$A:$L,12,0)</f>
        <v>0</v>
      </c>
      <c r="M25" s="14" t="e">
        <f>VLOOKUP(A:A,[1]TDSheet!$A:$T,20,0)</f>
        <v>#REF!</v>
      </c>
      <c r="N25" s="14"/>
      <c r="O25" s="14"/>
      <c r="P25" s="14"/>
      <c r="Q25" s="16"/>
      <c r="R25" s="16"/>
      <c r="S25" s="14">
        <f t="shared" si="11"/>
        <v>19.339199999999998</v>
      </c>
      <c r="T25" s="16">
        <v>20</v>
      </c>
      <c r="U25" s="17" t="e">
        <f t="shared" si="12"/>
        <v>#REF!</v>
      </c>
      <c r="V25" s="14">
        <f t="shared" si="13"/>
        <v>7.4548068172416651</v>
      </c>
      <c r="W25" s="14"/>
      <c r="X25" s="14"/>
      <c r="Y25" s="14">
        <f>VLOOKUP(A:A,[1]TDSheet!$A:$Y,25,0)</f>
        <v>24.270199999999999</v>
      </c>
      <c r="Z25" s="14">
        <f>VLOOKUP(A:A,[1]TDSheet!$A:$Z,26,0)</f>
        <v>29.9346</v>
      </c>
      <c r="AA25" s="14">
        <f>VLOOKUP(A:A,[1]TDSheet!$A:$AA,27,0)</f>
        <v>28.657600000000002</v>
      </c>
      <c r="AB25" s="14">
        <f>VLOOKUP(A:A,[3]TDSheet!$A:$D,4,0)</f>
        <v>26.873999999999999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4"/>
        <v>0</v>
      </c>
      <c r="AF25" s="14">
        <f t="shared" si="15"/>
        <v>0</v>
      </c>
      <c r="AG25" s="14">
        <f t="shared" si="16"/>
        <v>20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177.20500000000001</v>
      </c>
      <c r="D26" s="8">
        <v>433.36399999999998</v>
      </c>
      <c r="E26" s="8">
        <v>308.483</v>
      </c>
      <c r="F26" s="8">
        <v>280.33600000000001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299.10000000000002</v>
      </c>
      <c r="J26" s="14">
        <f t="shared" si="10"/>
        <v>9.3829999999999814</v>
      </c>
      <c r="K26" s="14">
        <f>VLOOKUP(A:A,[1]TDSheet!$A:$K,11,0)</f>
        <v>200</v>
      </c>
      <c r="L26" s="14">
        <f>VLOOKUP(A:A,[1]TDSheet!$A:$L,12,0)</f>
        <v>70</v>
      </c>
      <c r="M26" s="14" t="e">
        <f>VLOOKUP(A:A,[1]TDSheet!$A:$T,20,0)</f>
        <v>#REF!</v>
      </c>
      <c r="N26" s="14"/>
      <c r="O26" s="14"/>
      <c r="P26" s="14"/>
      <c r="Q26" s="16"/>
      <c r="R26" s="16"/>
      <c r="S26" s="14">
        <f t="shared" si="11"/>
        <v>61.696600000000004</v>
      </c>
      <c r="T26" s="16">
        <v>150</v>
      </c>
      <c r="U26" s="17" t="e">
        <f t="shared" si="12"/>
        <v>#REF!</v>
      </c>
      <c r="V26" s="14">
        <f t="shared" si="13"/>
        <v>4.5437836120629012</v>
      </c>
      <c r="W26" s="14"/>
      <c r="X26" s="14"/>
      <c r="Y26" s="14">
        <f>VLOOKUP(A:A,[1]TDSheet!$A:$Y,25,0)</f>
        <v>71.232799999999997</v>
      </c>
      <c r="Z26" s="14">
        <f>VLOOKUP(A:A,[1]TDSheet!$A:$Z,26,0)</f>
        <v>80.959400000000002</v>
      </c>
      <c r="AA26" s="14">
        <f>VLOOKUP(A:A,[1]TDSheet!$A:$AA,27,0)</f>
        <v>72.602800000000002</v>
      </c>
      <c r="AB26" s="14">
        <f>VLOOKUP(A:A,[3]TDSheet!$A:$D,4,0)</f>
        <v>56.850999999999999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4"/>
        <v>0</v>
      </c>
      <c r="AF26" s="14">
        <f t="shared" si="15"/>
        <v>0</v>
      </c>
      <c r="AG26" s="14">
        <f t="shared" si="16"/>
        <v>150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555</v>
      </c>
      <c r="D27" s="8">
        <v>488</v>
      </c>
      <c r="E27" s="8">
        <v>748</v>
      </c>
      <c r="F27" s="8">
        <v>285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754</v>
      </c>
      <c r="J27" s="14">
        <f t="shared" si="10"/>
        <v>-6</v>
      </c>
      <c r="K27" s="14">
        <f>VLOOKUP(A:A,[1]TDSheet!$A:$K,11,0)</f>
        <v>200</v>
      </c>
      <c r="L27" s="14">
        <f>VLOOKUP(A:A,[1]TDSheet!$A:$L,12,0)</f>
        <v>200</v>
      </c>
      <c r="M27" s="14">
        <f>VLOOKUP(A:A,[1]TDSheet!$A:$T,20,0)</f>
        <v>200</v>
      </c>
      <c r="N27" s="14"/>
      <c r="O27" s="14"/>
      <c r="P27" s="14"/>
      <c r="Q27" s="16">
        <v>200</v>
      </c>
      <c r="R27" s="16">
        <v>200</v>
      </c>
      <c r="S27" s="14">
        <f t="shared" si="11"/>
        <v>149.6</v>
      </c>
      <c r="T27" s="16">
        <v>200</v>
      </c>
      <c r="U27" s="17">
        <f t="shared" si="12"/>
        <v>9.9264705882352953</v>
      </c>
      <c r="V27" s="14">
        <f t="shared" si="13"/>
        <v>1.9050802139037435</v>
      </c>
      <c r="W27" s="14"/>
      <c r="X27" s="14"/>
      <c r="Y27" s="14">
        <f>VLOOKUP(A:A,[1]TDSheet!$A:$Y,25,0)</f>
        <v>133.19999999999999</v>
      </c>
      <c r="Z27" s="14">
        <f>VLOOKUP(A:A,[1]TDSheet!$A:$Z,26,0)</f>
        <v>199.6</v>
      </c>
      <c r="AA27" s="14">
        <f>VLOOKUP(A:A,[1]TDSheet!$A:$AA,27,0)</f>
        <v>119</v>
      </c>
      <c r="AB27" s="14">
        <f>VLOOKUP(A:A,[3]TDSheet!$A:$D,4,0)</f>
        <v>170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44</v>
      </c>
      <c r="AF27" s="14">
        <f t="shared" si="15"/>
        <v>44</v>
      </c>
      <c r="AG27" s="14">
        <f t="shared" si="16"/>
        <v>44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42</v>
      </c>
      <c r="D28" s="8">
        <v>1143</v>
      </c>
      <c r="E28" s="8">
        <v>810</v>
      </c>
      <c r="F28" s="8">
        <v>358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827</v>
      </c>
      <c r="J28" s="14">
        <f t="shared" si="10"/>
        <v>-17</v>
      </c>
      <c r="K28" s="14">
        <f>VLOOKUP(A:A,[1]TDSheet!$A:$K,11,0)</f>
        <v>0</v>
      </c>
      <c r="L28" s="14">
        <f>VLOOKUP(A:A,[1]TDSheet!$A:$L,12,0)</f>
        <v>320</v>
      </c>
      <c r="M28" s="14">
        <f>VLOOKUP(A:A,[1]TDSheet!$A:$T,20,0)</f>
        <v>200</v>
      </c>
      <c r="N28" s="14"/>
      <c r="O28" s="14"/>
      <c r="P28" s="14"/>
      <c r="Q28" s="16">
        <v>240</v>
      </c>
      <c r="R28" s="16">
        <v>240</v>
      </c>
      <c r="S28" s="14">
        <f t="shared" si="11"/>
        <v>162</v>
      </c>
      <c r="T28" s="16">
        <v>120</v>
      </c>
      <c r="U28" s="17">
        <f t="shared" si="12"/>
        <v>9.1234567901234573</v>
      </c>
      <c r="V28" s="14">
        <f t="shared" si="13"/>
        <v>2.2098765432098766</v>
      </c>
      <c r="W28" s="14"/>
      <c r="X28" s="14"/>
      <c r="Y28" s="14">
        <f>VLOOKUP(A:A,[1]TDSheet!$A:$Y,25,0)</f>
        <v>8.1999999999999993</v>
      </c>
      <c r="Z28" s="14">
        <f>VLOOKUP(A:A,[1]TDSheet!$A:$Z,26,0)</f>
        <v>113.2</v>
      </c>
      <c r="AA28" s="14">
        <f>VLOOKUP(A:A,[1]TDSheet!$A:$AA,27,0)</f>
        <v>119.8</v>
      </c>
      <c r="AB28" s="14">
        <f>VLOOKUP(A:A,[3]TDSheet!$A:$D,4,0)</f>
        <v>210</v>
      </c>
      <c r="AC28" s="14" t="str">
        <f>VLOOKUP(A:A,[1]TDSheet!$A:$AC,29,0)</f>
        <v>костик</v>
      </c>
      <c r="AD28" s="14" t="e">
        <f>VLOOKUP(A:A,[1]TDSheet!$A:$AD,30,0)</f>
        <v>#N/A</v>
      </c>
      <c r="AE28" s="14">
        <f t="shared" si="14"/>
        <v>84</v>
      </c>
      <c r="AF28" s="14">
        <f t="shared" si="15"/>
        <v>84</v>
      </c>
      <c r="AG28" s="14">
        <f t="shared" si="16"/>
        <v>42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53.128999999999998</v>
      </c>
      <c r="D29" s="8">
        <v>268.95800000000003</v>
      </c>
      <c r="E29" s="8">
        <v>183.185</v>
      </c>
      <c r="F29" s="8">
        <v>89.028999999999996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175.6</v>
      </c>
      <c r="J29" s="14">
        <f t="shared" si="10"/>
        <v>7.585000000000008</v>
      </c>
      <c r="K29" s="14">
        <f>VLOOKUP(A:A,[1]TDSheet!$A:$K,11,0)</f>
        <v>50</v>
      </c>
      <c r="L29" s="14">
        <f>VLOOKUP(A:A,[1]TDSheet!$A:$L,12,0)</f>
        <v>60</v>
      </c>
      <c r="M29" s="14">
        <f>VLOOKUP(A:A,[1]TDSheet!$A:$T,20,0)</f>
        <v>40</v>
      </c>
      <c r="N29" s="14"/>
      <c r="O29" s="14"/>
      <c r="P29" s="14"/>
      <c r="Q29" s="16">
        <v>30</v>
      </c>
      <c r="R29" s="16">
        <v>50</v>
      </c>
      <c r="S29" s="14">
        <f t="shared" si="11"/>
        <v>36.637</v>
      </c>
      <c r="T29" s="16">
        <v>20</v>
      </c>
      <c r="U29" s="17">
        <f t="shared" si="12"/>
        <v>9.253732565439309</v>
      </c>
      <c r="V29" s="14">
        <f t="shared" si="13"/>
        <v>2.4300297513442692</v>
      </c>
      <c r="W29" s="14"/>
      <c r="X29" s="14"/>
      <c r="Y29" s="14">
        <f>VLOOKUP(A:A,[1]TDSheet!$A:$Y,25,0)</f>
        <v>27.482199999999999</v>
      </c>
      <c r="Z29" s="14">
        <f>VLOOKUP(A:A,[1]TDSheet!$A:$Z,26,0)</f>
        <v>42.18</v>
      </c>
      <c r="AA29" s="14">
        <f>VLOOKUP(A:A,[1]TDSheet!$A:$AA,27,0)</f>
        <v>34.888199999999998</v>
      </c>
      <c r="AB29" s="14">
        <f>VLOOKUP(A:A,[3]TDSheet!$A:$D,4,0)</f>
        <v>40.857999999999997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30</v>
      </c>
      <c r="AF29" s="14">
        <f t="shared" si="15"/>
        <v>50</v>
      </c>
      <c r="AG29" s="14">
        <f t="shared" si="16"/>
        <v>20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72</v>
      </c>
      <c r="D30" s="8">
        <v>454</v>
      </c>
      <c r="E30" s="8">
        <v>248</v>
      </c>
      <c r="F30" s="8">
        <v>205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310</v>
      </c>
      <c r="J30" s="14">
        <f t="shared" si="10"/>
        <v>-62</v>
      </c>
      <c r="K30" s="14">
        <f>VLOOKUP(A:A,[1]TDSheet!$A:$K,11,0)</f>
        <v>40</v>
      </c>
      <c r="L30" s="14">
        <f>VLOOKUP(A:A,[1]TDSheet!$A:$L,12,0)</f>
        <v>80</v>
      </c>
      <c r="M30" s="14" t="e">
        <f>VLOOKUP(A:A,[1]TDSheet!$A:$T,20,0)</f>
        <v>#REF!</v>
      </c>
      <c r="N30" s="14"/>
      <c r="O30" s="14"/>
      <c r="P30" s="14"/>
      <c r="Q30" s="16">
        <v>40</v>
      </c>
      <c r="R30" s="16">
        <v>40</v>
      </c>
      <c r="S30" s="14">
        <f t="shared" si="11"/>
        <v>49.6</v>
      </c>
      <c r="T30" s="16">
        <v>40</v>
      </c>
      <c r="U30" s="17" t="e">
        <f t="shared" si="12"/>
        <v>#REF!</v>
      </c>
      <c r="V30" s="14">
        <f t="shared" si="13"/>
        <v>4.133064516129032</v>
      </c>
      <c r="W30" s="14"/>
      <c r="X30" s="14"/>
      <c r="Y30" s="14">
        <f>VLOOKUP(A:A,[1]TDSheet!$A:$Y,25,0)</f>
        <v>61.4</v>
      </c>
      <c r="Z30" s="14">
        <f>VLOOKUP(A:A,[1]TDSheet!$A:$Z,26,0)</f>
        <v>67.8</v>
      </c>
      <c r="AA30" s="14">
        <f>VLOOKUP(A:A,[1]TDSheet!$A:$AA,27,0)</f>
        <v>59.2</v>
      </c>
      <c r="AB30" s="14">
        <f>VLOOKUP(A:A,[3]TDSheet!$A:$D,4,0)</f>
        <v>49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4"/>
        <v>24</v>
      </c>
      <c r="AF30" s="14">
        <f t="shared" si="15"/>
        <v>24</v>
      </c>
      <c r="AG30" s="14">
        <f t="shared" si="16"/>
        <v>24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165.614</v>
      </c>
      <c r="D31" s="8">
        <v>186.66200000000001</v>
      </c>
      <c r="E31" s="8">
        <v>247.726</v>
      </c>
      <c r="F31" s="8">
        <v>104.55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239.1</v>
      </c>
      <c r="J31" s="14">
        <f t="shared" si="10"/>
        <v>8.6260000000000048</v>
      </c>
      <c r="K31" s="14">
        <f>VLOOKUP(A:A,[1]TDSheet!$A:$K,11,0)</f>
        <v>50</v>
      </c>
      <c r="L31" s="14">
        <f>VLOOKUP(A:A,[1]TDSheet!$A:$L,12,0)</f>
        <v>120</v>
      </c>
      <c r="M31" s="14">
        <f>VLOOKUP(A:A,[1]TDSheet!$A:$T,20,0)</f>
        <v>50</v>
      </c>
      <c r="N31" s="14"/>
      <c r="O31" s="14"/>
      <c r="P31" s="14"/>
      <c r="Q31" s="16">
        <v>30</v>
      </c>
      <c r="R31" s="16">
        <v>70</v>
      </c>
      <c r="S31" s="14">
        <f t="shared" si="11"/>
        <v>49.545200000000001</v>
      </c>
      <c r="T31" s="16">
        <v>50</v>
      </c>
      <c r="U31" s="17">
        <f t="shared" si="12"/>
        <v>9.578122603198695</v>
      </c>
      <c r="V31" s="14">
        <f t="shared" si="13"/>
        <v>2.1101943276038848</v>
      </c>
      <c r="W31" s="14"/>
      <c r="X31" s="14"/>
      <c r="Y31" s="14">
        <f>VLOOKUP(A:A,[1]TDSheet!$A:$Y,25,0)</f>
        <v>57.882000000000005</v>
      </c>
      <c r="Z31" s="14">
        <f>VLOOKUP(A:A,[1]TDSheet!$A:$Z,26,0)</f>
        <v>65.42580000000001</v>
      </c>
      <c r="AA31" s="14">
        <f>VLOOKUP(A:A,[1]TDSheet!$A:$AA,27,0)</f>
        <v>42.788400000000003</v>
      </c>
      <c r="AB31" s="14">
        <f>VLOOKUP(A:A,[3]TDSheet!$A:$D,4,0)</f>
        <v>49.643000000000001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4"/>
        <v>30</v>
      </c>
      <c r="AF31" s="14">
        <f t="shared" si="15"/>
        <v>70</v>
      </c>
      <c r="AG31" s="14">
        <f t="shared" si="16"/>
        <v>50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277</v>
      </c>
      <c r="D32" s="8">
        <v>1104</v>
      </c>
      <c r="E32" s="8">
        <v>918</v>
      </c>
      <c r="F32" s="8">
        <v>454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920</v>
      </c>
      <c r="J32" s="14">
        <f t="shared" si="10"/>
        <v>-2</v>
      </c>
      <c r="K32" s="14">
        <f>VLOOKUP(A:A,[1]TDSheet!$A:$K,11,0)</f>
        <v>200</v>
      </c>
      <c r="L32" s="14">
        <f>VLOOKUP(A:A,[1]TDSheet!$A:$L,12,0)</f>
        <v>400</v>
      </c>
      <c r="M32" s="14">
        <f>VLOOKUP(A:A,[1]TDSheet!$A:$T,20,0)</f>
        <v>120</v>
      </c>
      <c r="N32" s="14"/>
      <c r="O32" s="14"/>
      <c r="P32" s="14"/>
      <c r="Q32" s="16">
        <v>400</v>
      </c>
      <c r="R32" s="16">
        <v>200</v>
      </c>
      <c r="S32" s="14">
        <f t="shared" si="11"/>
        <v>183.6</v>
      </c>
      <c r="T32" s="16">
        <v>200</v>
      </c>
      <c r="U32" s="17">
        <f t="shared" si="12"/>
        <v>10.751633986928105</v>
      </c>
      <c r="V32" s="14">
        <f t="shared" si="13"/>
        <v>2.4727668845315907</v>
      </c>
      <c r="W32" s="14"/>
      <c r="X32" s="14"/>
      <c r="Y32" s="14">
        <f>VLOOKUP(A:A,[1]TDSheet!$A:$Y,25,0)</f>
        <v>166</v>
      </c>
      <c r="Z32" s="14">
        <f>VLOOKUP(A:A,[1]TDSheet!$A:$Z,26,0)</f>
        <v>198.2</v>
      </c>
      <c r="AA32" s="14">
        <f>VLOOKUP(A:A,[1]TDSheet!$A:$AA,27,0)</f>
        <v>173</v>
      </c>
      <c r="AB32" s="14">
        <f>VLOOKUP(A:A,[3]TDSheet!$A:$D,4,0)</f>
        <v>187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4"/>
        <v>160</v>
      </c>
      <c r="AF32" s="14">
        <f t="shared" si="15"/>
        <v>80</v>
      </c>
      <c r="AG32" s="14">
        <f t="shared" si="16"/>
        <v>80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908.63400000000001</v>
      </c>
      <c r="D33" s="8">
        <v>2189.2800000000002</v>
      </c>
      <c r="E33" s="18">
        <v>1942</v>
      </c>
      <c r="F33" s="18">
        <v>1160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1554.5</v>
      </c>
      <c r="J33" s="14">
        <f t="shared" si="10"/>
        <v>387.5</v>
      </c>
      <c r="K33" s="14">
        <f>VLOOKUP(A:A,[1]TDSheet!$A:$K,11,0)</f>
        <v>400</v>
      </c>
      <c r="L33" s="14">
        <f>VLOOKUP(A:A,[1]TDSheet!$A:$L,12,0)</f>
        <v>700</v>
      </c>
      <c r="M33" s="14">
        <f>VLOOKUP(A:A,[1]TDSheet!$A:$T,20,0)</f>
        <v>300</v>
      </c>
      <c r="N33" s="14"/>
      <c r="O33" s="14"/>
      <c r="P33" s="14"/>
      <c r="Q33" s="16">
        <v>600</v>
      </c>
      <c r="R33" s="16">
        <v>300</v>
      </c>
      <c r="S33" s="14">
        <f t="shared" si="11"/>
        <v>388.4</v>
      </c>
      <c r="T33" s="16">
        <v>450</v>
      </c>
      <c r="U33" s="17">
        <f t="shared" si="12"/>
        <v>10.066941297631308</v>
      </c>
      <c r="V33" s="14">
        <f t="shared" si="13"/>
        <v>2.9866117404737387</v>
      </c>
      <c r="W33" s="14"/>
      <c r="X33" s="14"/>
      <c r="Y33" s="14">
        <f>VLOOKUP(A:A,[1]TDSheet!$A:$Y,25,0)</f>
        <v>356</v>
      </c>
      <c r="Z33" s="14">
        <f>VLOOKUP(A:A,[1]TDSheet!$A:$Z,26,0)</f>
        <v>484.8</v>
      </c>
      <c r="AA33" s="14">
        <f>VLOOKUP(A:A,[1]TDSheet!$A:$AA,27,0)</f>
        <v>338.2</v>
      </c>
      <c r="AB33" s="14">
        <f>VLOOKUP(A:A,[3]TDSheet!$A:$D,4,0)</f>
        <v>254.22200000000001</v>
      </c>
      <c r="AC33" s="14" t="str">
        <f>VLOOKUP(A:A,[1]TDSheet!$A:$AC,29,0)</f>
        <v>м350</v>
      </c>
      <c r="AD33" s="14" t="e">
        <f>VLOOKUP(A:A,[1]TDSheet!$A:$AD,30,0)</f>
        <v>#N/A</v>
      </c>
      <c r="AE33" s="14">
        <f t="shared" si="14"/>
        <v>600</v>
      </c>
      <c r="AF33" s="14">
        <f t="shared" si="15"/>
        <v>300</v>
      </c>
      <c r="AG33" s="14">
        <f t="shared" si="16"/>
        <v>450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346.71800000000002</v>
      </c>
      <c r="D34" s="8">
        <v>730.601</v>
      </c>
      <c r="E34" s="8">
        <v>590.29899999999998</v>
      </c>
      <c r="F34" s="8">
        <v>484.91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566.6</v>
      </c>
      <c r="J34" s="14">
        <f t="shared" si="10"/>
        <v>23.698999999999955</v>
      </c>
      <c r="K34" s="14">
        <f>VLOOKUP(A:A,[1]TDSheet!$A:$K,11,0)</f>
        <v>0</v>
      </c>
      <c r="L34" s="14">
        <f>VLOOKUP(A:A,[1]TDSheet!$A:$L,12,0)</f>
        <v>150</v>
      </c>
      <c r="M34" s="14">
        <f>VLOOKUP(A:A,[1]TDSheet!$A:$T,20,0)</f>
        <v>50</v>
      </c>
      <c r="N34" s="14"/>
      <c r="O34" s="14"/>
      <c r="P34" s="14"/>
      <c r="Q34" s="16">
        <v>150</v>
      </c>
      <c r="R34" s="16">
        <v>170</v>
      </c>
      <c r="S34" s="14">
        <f t="shared" si="11"/>
        <v>118.0598</v>
      </c>
      <c r="T34" s="16">
        <v>100</v>
      </c>
      <c r="U34" s="17">
        <f t="shared" si="12"/>
        <v>9.3589011670356896</v>
      </c>
      <c r="V34" s="14">
        <f t="shared" si="13"/>
        <v>4.1073252707526189</v>
      </c>
      <c r="W34" s="14"/>
      <c r="X34" s="14"/>
      <c r="Y34" s="14">
        <f>VLOOKUP(A:A,[1]TDSheet!$A:$Y,25,0)</f>
        <v>131.66220000000001</v>
      </c>
      <c r="Z34" s="14">
        <f>VLOOKUP(A:A,[1]TDSheet!$A:$Z,26,0)</f>
        <v>152.87979999999999</v>
      </c>
      <c r="AA34" s="14">
        <f>VLOOKUP(A:A,[1]TDSheet!$A:$AA,27,0)</f>
        <v>106.8296</v>
      </c>
      <c r="AB34" s="14">
        <f>VLOOKUP(A:A,[3]TDSheet!$A:$D,4,0)</f>
        <v>117.895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4"/>
        <v>150</v>
      </c>
      <c r="AF34" s="14">
        <f t="shared" si="15"/>
        <v>170</v>
      </c>
      <c r="AG34" s="14">
        <f t="shared" si="16"/>
        <v>100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85</v>
      </c>
      <c r="D35" s="8">
        <v>1</v>
      </c>
      <c r="E35" s="8">
        <v>75</v>
      </c>
      <c r="F35" s="8">
        <v>10</v>
      </c>
      <c r="G35" s="1">
        <f>VLOOKUP(A:A,[1]TDSheet!$A:$G,7,0)</f>
        <v>0.35</v>
      </c>
      <c r="H35" s="1">
        <f>VLOOKUP(A:A,[1]TDSheet!$A:$H,8,0)</f>
        <v>45</v>
      </c>
      <c r="I35" s="14">
        <f>VLOOKUP(A:A,[2]TDSheet!$A:$F,6,0)</f>
        <v>76</v>
      </c>
      <c r="J35" s="14">
        <f t="shared" si="10"/>
        <v>-1</v>
      </c>
      <c r="K35" s="14">
        <f>VLOOKUP(A:A,[1]TDSheet!$A:$K,11,0)</f>
        <v>0</v>
      </c>
      <c r="L35" s="14">
        <f>VLOOKUP(A:A,[1]TDSheet!$A:$L,12,0)</f>
        <v>40</v>
      </c>
      <c r="M35" s="14" t="e">
        <f>VLOOKUP(A:A,[1]TDSheet!$A:$T,20,0)</f>
        <v>#REF!</v>
      </c>
      <c r="N35" s="14"/>
      <c r="O35" s="14"/>
      <c r="P35" s="14"/>
      <c r="Q35" s="16"/>
      <c r="R35" s="16"/>
      <c r="S35" s="14">
        <f t="shared" si="11"/>
        <v>15</v>
      </c>
      <c r="T35" s="16"/>
      <c r="U35" s="17" t="e">
        <f t="shared" si="12"/>
        <v>#REF!</v>
      </c>
      <c r="V35" s="14">
        <f t="shared" si="13"/>
        <v>0.66666666666666663</v>
      </c>
      <c r="W35" s="14"/>
      <c r="X35" s="14"/>
      <c r="Y35" s="14">
        <f>VLOOKUP(A:A,[1]TDSheet!$A:$Y,25,0)</f>
        <v>38.4</v>
      </c>
      <c r="Z35" s="14">
        <f>VLOOKUP(A:A,[1]TDSheet!$A:$Z,26,0)</f>
        <v>24.4</v>
      </c>
      <c r="AA35" s="14">
        <f>VLOOKUP(A:A,[1]TDSheet!$A:$AA,27,0)</f>
        <v>9</v>
      </c>
      <c r="AB35" s="14">
        <f>VLOOKUP(A:A,[3]TDSheet!$A:$D,4,0)</f>
        <v>10</v>
      </c>
      <c r="AC35" s="14" t="str">
        <f>VLOOKUP(A:A,[1]TDSheet!$A:$AC,29,0)</f>
        <v>?</v>
      </c>
      <c r="AD35" s="19" t="str">
        <f>VLOOKUP(A:A,[1]TDSheet!$A:$AD,30,0)</f>
        <v>не зак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103</v>
      </c>
      <c r="D36" s="8">
        <v>1</v>
      </c>
      <c r="E36" s="8">
        <v>44</v>
      </c>
      <c r="F36" s="8">
        <v>57</v>
      </c>
      <c r="G36" s="1">
        <f>VLOOKUP(A:A,[1]TDSheet!$A:$G,7,0)</f>
        <v>0</v>
      </c>
      <c r="H36" s="1">
        <f>VLOOKUP(A:A,[1]TDSheet!$A:$H,8,0)</f>
        <v>45</v>
      </c>
      <c r="I36" s="14">
        <f>VLOOKUP(A:A,[2]TDSheet!$A:$F,6,0)</f>
        <v>45</v>
      </c>
      <c r="J36" s="14">
        <f t="shared" si="10"/>
        <v>-1</v>
      </c>
      <c r="K36" s="14">
        <f>VLOOKUP(A:A,[1]TDSheet!$A:$K,11,0)</f>
        <v>0</v>
      </c>
      <c r="L36" s="14">
        <f>VLOOKUP(A:A,[1]TDSheet!$A:$L,12,0)</f>
        <v>0</v>
      </c>
      <c r="M36" s="14" t="e">
        <f>VLOOKUP(A:A,[1]TDSheet!$A:$T,20,0)</f>
        <v>#REF!</v>
      </c>
      <c r="N36" s="14"/>
      <c r="O36" s="14"/>
      <c r="P36" s="14"/>
      <c r="Q36" s="16"/>
      <c r="R36" s="16"/>
      <c r="S36" s="14">
        <f t="shared" si="11"/>
        <v>8.8000000000000007</v>
      </c>
      <c r="T36" s="16"/>
      <c r="U36" s="17" t="e">
        <f t="shared" si="12"/>
        <v>#REF!</v>
      </c>
      <c r="V36" s="14">
        <f t="shared" si="13"/>
        <v>6.4772727272727266</v>
      </c>
      <c r="W36" s="14"/>
      <c r="X36" s="14"/>
      <c r="Y36" s="14">
        <f>VLOOKUP(A:A,[1]TDSheet!$A:$Y,25,0)</f>
        <v>27.2</v>
      </c>
      <c r="Z36" s="14">
        <f>VLOOKUP(A:A,[1]TDSheet!$A:$Z,26,0)</f>
        <v>22</v>
      </c>
      <c r="AA36" s="14">
        <f>VLOOKUP(A:A,[1]TDSheet!$A:$AA,27,0)</f>
        <v>10.8</v>
      </c>
      <c r="AB36" s="14">
        <f>VLOOKUP(A:A,[3]TDSheet!$A:$D,4,0)</f>
        <v>8</v>
      </c>
      <c r="AC36" s="14" t="str">
        <f>VLOOKUP(A:A,[1]TDSheet!$A:$AC,29,0)</f>
        <v>без пис</v>
      </c>
      <c r="AD36" s="19" t="str">
        <f>VLOOKUP(A:A,[1]TDSheet!$A:$AD,30,0)</f>
        <v>не зак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7</v>
      </c>
      <c r="D37" s="8">
        <v>2</v>
      </c>
      <c r="E37" s="8">
        <v>8</v>
      </c>
      <c r="F37" s="8"/>
      <c r="G37" s="1">
        <f>VLOOKUP(A:A,[1]TDSheet!$A:$G,7,0)</f>
        <v>0.4</v>
      </c>
      <c r="H37" s="1">
        <f>VLOOKUP(A:A,[1]TDSheet!$A:$H,8,0)</f>
        <v>45</v>
      </c>
      <c r="I37" s="14">
        <f>VLOOKUP(A:A,[2]TDSheet!$A:$F,6,0)</f>
        <v>16</v>
      </c>
      <c r="J37" s="14">
        <f t="shared" si="10"/>
        <v>-8</v>
      </c>
      <c r="K37" s="14">
        <f>VLOOKUP(A:A,[1]TDSheet!$A:$K,11,0)</f>
        <v>0</v>
      </c>
      <c r="L37" s="14">
        <f>VLOOKUP(A:A,[1]TDSheet!$A:$L,12,0)</f>
        <v>40</v>
      </c>
      <c r="M37" s="14" t="e">
        <f>VLOOKUP(A:A,[1]TDSheet!$A:$T,20,0)</f>
        <v>#REF!</v>
      </c>
      <c r="N37" s="14"/>
      <c r="O37" s="14"/>
      <c r="P37" s="14"/>
      <c r="Q37" s="16"/>
      <c r="R37" s="16"/>
      <c r="S37" s="14">
        <f t="shared" si="11"/>
        <v>1.6</v>
      </c>
      <c r="T37" s="16">
        <v>40</v>
      </c>
      <c r="U37" s="17" t="e">
        <f t="shared" si="12"/>
        <v>#REF!</v>
      </c>
      <c r="V37" s="14">
        <f t="shared" si="13"/>
        <v>0</v>
      </c>
      <c r="W37" s="14"/>
      <c r="X37" s="14"/>
      <c r="Y37" s="14">
        <f>VLOOKUP(A:A,[1]TDSheet!$A:$Y,25,0)</f>
        <v>14</v>
      </c>
      <c r="Z37" s="14">
        <f>VLOOKUP(A:A,[1]TDSheet!$A:$Z,26,0)</f>
        <v>14.4</v>
      </c>
      <c r="AA37" s="14">
        <f>VLOOKUP(A:A,[1]TDSheet!$A:$AA,27,0)</f>
        <v>8.6</v>
      </c>
      <c r="AB37" s="14">
        <v>0</v>
      </c>
      <c r="AC37" s="14" t="str">
        <f>VLOOKUP(A:A,[1]TDSheet!$A:$AC,29,0)</f>
        <v>мин</v>
      </c>
      <c r="AD37" s="14" t="str">
        <f>VLOOKUP(A:A,[1]TDSheet!$A:$AD,30,0)</f>
        <v>не зак</v>
      </c>
      <c r="AE37" s="14">
        <f t="shared" si="14"/>
        <v>0</v>
      </c>
      <c r="AF37" s="14">
        <f t="shared" si="15"/>
        <v>0</v>
      </c>
      <c r="AG37" s="14">
        <f t="shared" si="16"/>
        <v>16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12</v>
      </c>
      <c r="D38" s="8">
        <v>473</v>
      </c>
      <c r="E38" s="8">
        <v>279</v>
      </c>
      <c r="F38" s="8">
        <v>203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331</v>
      </c>
      <c r="J38" s="14">
        <f t="shared" si="10"/>
        <v>-52</v>
      </c>
      <c r="K38" s="14">
        <f>VLOOKUP(A:A,[1]TDSheet!$A:$K,11,0)</f>
        <v>0</v>
      </c>
      <c r="L38" s="14">
        <f>VLOOKUP(A:A,[1]TDSheet!$A:$L,12,0)</f>
        <v>100</v>
      </c>
      <c r="M38" s="14" t="e">
        <f>VLOOKUP(A:A,[1]TDSheet!$A:$T,20,0)</f>
        <v>#REF!</v>
      </c>
      <c r="N38" s="14"/>
      <c r="O38" s="14"/>
      <c r="P38" s="14"/>
      <c r="Q38" s="16">
        <v>100</v>
      </c>
      <c r="R38" s="16"/>
      <c r="S38" s="14">
        <f t="shared" si="11"/>
        <v>55.8</v>
      </c>
      <c r="T38" s="16">
        <v>100</v>
      </c>
      <c r="U38" s="17" t="e">
        <f t="shared" si="12"/>
        <v>#REF!</v>
      </c>
      <c r="V38" s="14">
        <f t="shared" si="13"/>
        <v>3.6379928315412187</v>
      </c>
      <c r="W38" s="14"/>
      <c r="X38" s="14"/>
      <c r="Y38" s="14">
        <f>VLOOKUP(A:A,[1]TDSheet!$A:$Y,25,0)</f>
        <v>3.8</v>
      </c>
      <c r="Z38" s="14">
        <f>VLOOKUP(A:A,[1]TDSheet!$A:$Z,26,0)</f>
        <v>44.2</v>
      </c>
      <c r="AA38" s="14">
        <f>VLOOKUP(A:A,[1]TDSheet!$A:$AA,27,0)</f>
        <v>50</v>
      </c>
      <c r="AB38" s="14">
        <f>VLOOKUP(A:A,[3]TDSheet!$A:$D,4,0)</f>
        <v>57</v>
      </c>
      <c r="AC38" s="14" t="e">
        <f>VLOOKUP(A:A,[1]TDSheet!$A:$AC,29,0)</f>
        <v>#N/A</v>
      </c>
      <c r="AD38" s="20" t="e">
        <f>VLOOKUP(A:A,[1]TDSheet!$A:$AD,30,0)</f>
        <v>#N/A</v>
      </c>
      <c r="AE38" s="14">
        <f t="shared" si="14"/>
        <v>9</v>
      </c>
      <c r="AF38" s="14">
        <f t="shared" si="15"/>
        <v>0</v>
      </c>
      <c r="AG38" s="14">
        <f t="shared" si="16"/>
        <v>9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271</v>
      </c>
      <c r="D39" s="8">
        <v>615</v>
      </c>
      <c r="E39" s="8">
        <v>483</v>
      </c>
      <c r="F39" s="8">
        <v>400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485</v>
      </c>
      <c r="J39" s="14">
        <f t="shared" si="10"/>
        <v>-2</v>
      </c>
      <c r="K39" s="14">
        <f>VLOOKUP(A:A,[1]TDSheet!$A:$K,11,0)</f>
        <v>50</v>
      </c>
      <c r="L39" s="14">
        <f>VLOOKUP(A:A,[1]TDSheet!$A:$L,12,0)</f>
        <v>100</v>
      </c>
      <c r="M39" s="14">
        <f>VLOOKUP(A:A,[1]TDSheet!$A:$T,20,0)</f>
        <v>80</v>
      </c>
      <c r="N39" s="14"/>
      <c r="O39" s="14"/>
      <c r="P39" s="14"/>
      <c r="Q39" s="16">
        <v>50</v>
      </c>
      <c r="R39" s="16"/>
      <c r="S39" s="14">
        <f t="shared" si="11"/>
        <v>96.6</v>
      </c>
      <c r="T39" s="16">
        <v>100</v>
      </c>
      <c r="U39" s="17">
        <f t="shared" si="12"/>
        <v>8.0745341614906838</v>
      </c>
      <c r="V39" s="14">
        <f t="shared" si="13"/>
        <v>4.1407867494824018</v>
      </c>
      <c r="W39" s="14"/>
      <c r="X39" s="14"/>
      <c r="Y39" s="14">
        <f>VLOOKUP(A:A,[1]TDSheet!$A:$Y,25,0)</f>
        <v>87.2</v>
      </c>
      <c r="Z39" s="14">
        <f>VLOOKUP(A:A,[1]TDSheet!$A:$Z,26,0)</f>
        <v>116.6</v>
      </c>
      <c r="AA39" s="14">
        <f>VLOOKUP(A:A,[1]TDSheet!$A:$AA,27,0)</f>
        <v>101.2</v>
      </c>
      <c r="AB39" s="14">
        <f>VLOOKUP(A:A,[3]TDSheet!$A:$D,4,0)</f>
        <v>94</v>
      </c>
      <c r="AC39" s="14" t="str">
        <f>VLOOKUP(A:A,[1]TDSheet!$A:$AC,29,0)</f>
        <v>костик</v>
      </c>
      <c r="AD39" s="20">
        <f>VLOOKUP(A:A,[1]TDSheet!$A:$AD,30,0)</f>
        <v>0</v>
      </c>
      <c r="AE39" s="14">
        <f t="shared" si="14"/>
        <v>4.5</v>
      </c>
      <c r="AF39" s="14">
        <f t="shared" si="15"/>
        <v>0</v>
      </c>
      <c r="AG39" s="14">
        <f t="shared" si="16"/>
        <v>9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55</v>
      </c>
      <c r="D40" s="8">
        <v>160</v>
      </c>
      <c r="E40" s="8">
        <v>136</v>
      </c>
      <c r="F40" s="8">
        <v>77</v>
      </c>
      <c r="G40" s="1">
        <f>VLOOKUP(A:A,[1]TDSheet!$A:$G,7,0)</f>
        <v>0.38</v>
      </c>
      <c r="H40" s="1">
        <f>VLOOKUP(A:A,[1]TDSheet!$A:$H,8,0)</f>
        <v>45</v>
      </c>
      <c r="I40" s="14">
        <f>VLOOKUP(A:A,[2]TDSheet!$A:$F,6,0)</f>
        <v>136</v>
      </c>
      <c r="J40" s="14">
        <f t="shared" si="10"/>
        <v>0</v>
      </c>
      <c r="K40" s="14">
        <f>VLOOKUP(A:A,[1]TDSheet!$A:$K,11,0)</f>
        <v>0</v>
      </c>
      <c r="L40" s="14">
        <f>VLOOKUP(A:A,[1]TDSheet!$A:$L,12,0)</f>
        <v>80</v>
      </c>
      <c r="M40" s="14">
        <f>VLOOKUP(A:A,[1]TDSheet!$A:$T,20,0)</f>
        <v>40</v>
      </c>
      <c r="N40" s="14"/>
      <c r="O40" s="14"/>
      <c r="P40" s="14"/>
      <c r="Q40" s="16"/>
      <c r="R40" s="16">
        <v>40</v>
      </c>
      <c r="S40" s="14">
        <f t="shared" si="11"/>
        <v>27.2</v>
      </c>
      <c r="T40" s="16"/>
      <c r="U40" s="17">
        <f t="shared" si="12"/>
        <v>8.7132352941176467</v>
      </c>
      <c r="V40" s="14">
        <f t="shared" si="13"/>
        <v>2.8308823529411766</v>
      </c>
      <c r="W40" s="14"/>
      <c r="X40" s="14"/>
      <c r="Y40" s="14">
        <f>VLOOKUP(A:A,[1]TDSheet!$A:$Y,25,0)</f>
        <v>17.600000000000001</v>
      </c>
      <c r="Z40" s="14">
        <f>VLOOKUP(A:A,[1]TDSheet!$A:$Z,26,0)</f>
        <v>28.6</v>
      </c>
      <c r="AA40" s="14">
        <f>VLOOKUP(A:A,[1]TDSheet!$A:$AA,27,0)</f>
        <v>26.2</v>
      </c>
      <c r="AB40" s="14">
        <f>VLOOKUP(A:A,[3]TDSheet!$A:$D,4,0)</f>
        <v>9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4"/>
        <v>0</v>
      </c>
      <c r="AF40" s="14">
        <f t="shared" si="15"/>
        <v>15.2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97</v>
      </c>
      <c r="D41" s="8">
        <v>162</v>
      </c>
      <c r="E41" s="8">
        <v>175</v>
      </c>
      <c r="F41" s="8">
        <v>83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176</v>
      </c>
      <c r="J41" s="14">
        <f t="shared" si="10"/>
        <v>-1</v>
      </c>
      <c r="K41" s="14">
        <f>VLOOKUP(A:A,[1]TDSheet!$A:$K,11,0)</f>
        <v>0</v>
      </c>
      <c r="L41" s="14">
        <f>VLOOKUP(A:A,[1]TDSheet!$A:$L,12,0)</f>
        <v>80</v>
      </c>
      <c r="M41" s="14">
        <f>VLOOKUP(A:A,[1]TDSheet!$A:$T,20,0)</f>
        <v>40</v>
      </c>
      <c r="N41" s="14"/>
      <c r="O41" s="14"/>
      <c r="P41" s="14"/>
      <c r="Q41" s="16">
        <v>40</v>
      </c>
      <c r="R41" s="16">
        <v>80</v>
      </c>
      <c r="S41" s="14">
        <f t="shared" si="11"/>
        <v>35</v>
      </c>
      <c r="T41" s="16">
        <v>40</v>
      </c>
      <c r="U41" s="17">
        <f t="shared" si="12"/>
        <v>10.371428571428572</v>
      </c>
      <c r="V41" s="14">
        <f t="shared" si="13"/>
        <v>2.3714285714285714</v>
      </c>
      <c r="W41" s="14"/>
      <c r="X41" s="14"/>
      <c r="Y41" s="14">
        <f>VLOOKUP(A:A,[1]TDSheet!$A:$Y,25,0)</f>
        <v>24.6</v>
      </c>
      <c r="Z41" s="14">
        <f>VLOOKUP(A:A,[1]TDSheet!$A:$Z,26,0)</f>
        <v>32.6</v>
      </c>
      <c r="AA41" s="14">
        <f>VLOOKUP(A:A,[1]TDSheet!$A:$AA,27,0)</f>
        <v>18.8</v>
      </c>
      <c r="AB41" s="14">
        <f>VLOOKUP(A:A,[3]TDSheet!$A:$D,4,0)</f>
        <v>41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4"/>
        <v>16</v>
      </c>
      <c r="AF41" s="14">
        <f t="shared" si="15"/>
        <v>32</v>
      </c>
      <c r="AG41" s="14">
        <f t="shared" si="16"/>
        <v>16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128</v>
      </c>
      <c r="D42" s="8">
        <v>242</v>
      </c>
      <c r="E42" s="8">
        <v>257</v>
      </c>
      <c r="F42" s="8">
        <v>112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258</v>
      </c>
      <c r="J42" s="14">
        <f t="shared" si="10"/>
        <v>-1</v>
      </c>
      <c r="K42" s="14">
        <f>VLOOKUP(A:A,[1]TDSheet!$A:$K,11,0)</f>
        <v>0</v>
      </c>
      <c r="L42" s="14">
        <f>VLOOKUP(A:A,[1]TDSheet!$A:$L,12,0)</f>
        <v>120</v>
      </c>
      <c r="M42" s="14">
        <f>VLOOKUP(A:A,[1]TDSheet!$A:$T,20,0)</f>
        <v>40</v>
      </c>
      <c r="N42" s="14"/>
      <c r="O42" s="14"/>
      <c r="P42" s="14"/>
      <c r="Q42" s="16">
        <v>80</v>
      </c>
      <c r="R42" s="16">
        <v>80</v>
      </c>
      <c r="S42" s="14">
        <f t="shared" si="11"/>
        <v>51.4</v>
      </c>
      <c r="T42" s="16">
        <v>80</v>
      </c>
      <c r="U42" s="17">
        <f t="shared" si="12"/>
        <v>9.9610894941634243</v>
      </c>
      <c r="V42" s="14">
        <f t="shared" si="13"/>
        <v>2.1789883268482493</v>
      </c>
      <c r="W42" s="14"/>
      <c r="X42" s="14"/>
      <c r="Y42" s="14">
        <f>VLOOKUP(A:A,[1]TDSheet!$A:$Y,25,0)</f>
        <v>34.6</v>
      </c>
      <c r="Z42" s="14">
        <f>VLOOKUP(A:A,[1]TDSheet!$A:$Z,26,0)</f>
        <v>50.2</v>
      </c>
      <c r="AA42" s="14">
        <f>VLOOKUP(A:A,[1]TDSheet!$A:$AA,27,0)</f>
        <v>36.6</v>
      </c>
      <c r="AB42" s="14">
        <f>VLOOKUP(A:A,[3]TDSheet!$A:$D,4,0)</f>
        <v>68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4"/>
        <v>32</v>
      </c>
      <c r="AF42" s="14">
        <f t="shared" si="15"/>
        <v>32</v>
      </c>
      <c r="AG42" s="14">
        <f t="shared" si="16"/>
        <v>32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255</v>
      </c>
      <c r="D43" s="8">
        <v>617</v>
      </c>
      <c r="E43" s="8">
        <v>547</v>
      </c>
      <c r="F43" s="8">
        <v>313</v>
      </c>
      <c r="G43" s="1">
        <f>VLOOKUP(A:A,[1]TDSheet!$A:$G,7,0)</f>
        <v>0.3</v>
      </c>
      <c r="H43" s="1">
        <f>VLOOKUP(A:A,[1]TDSheet!$A:$H,8,0)</f>
        <v>45</v>
      </c>
      <c r="I43" s="14">
        <f>VLOOKUP(A:A,[2]TDSheet!$A:$F,6,0)</f>
        <v>549</v>
      </c>
      <c r="J43" s="14">
        <f t="shared" si="10"/>
        <v>-2</v>
      </c>
      <c r="K43" s="14">
        <f>VLOOKUP(A:A,[1]TDSheet!$A:$K,11,0)</f>
        <v>120</v>
      </c>
      <c r="L43" s="14">
        <f>VLOOKUP(A:A,[1]TDSheet!$A:$L,12,0)</f>
        <v>120</v>
      </c>
      <c r="M43" s="14">
        <f>VLOOKUP(A:A,[1]TDSheet!$A:$T,20,0)</f>
        <v>120</v>
      </c>
      <c r="N43" s="14"/>
      <c r="O43" s="14"/>
      <c r="P43" s="14"/>
      <c r="Q43" s="16">
        <v>120</v>
      </c>
      <c r="R43" s="16">
        <v>240</v>
      </c>
      <c r="S43" s="14">
        <f t="shared" si="11"/>
        <v>109.4</v>
      </c>
      <c r="T43" s="16">
        <v>120</v>
      </c>
      <c r="U43" s="17">
        <f t="shared" si="12"/>
        <v>10.539305301645337</v>
      </c>
      <c r="V43" s="14">
        <f t="shared" si="13"/>
        <v>2.8610603290676417</v>
      </c>
      <c r="W43" s="14"/>
      <c r="X43" s="14"/>
      <c r="Y43" s="14">
        <f>VLOOKUP(A:A,[1]TDSheet!$A:$Y,25,0)</f>
        <v>109.4</v>
      </c>
      <c r="Z43" s="14">
        <f>VLOOKUP(A:A,[1]TDSheet!$A:$Z,26,0)</f>
        <v>124.4</v>
      </c>
      <c r="AA43" s="14">
        <f>VLOOKUP(A:A,[1]TDSheet!$A:$AA,27,0)</f>
        <v>102.2</v>
      </c>
      <c r="AB43" s="14">
        <f>VLOOKUP(A:A,[3]TDSheet!$A:$D,4,0)</f>
        <v>129</v>
      </c>
      <c r="AC43" s="14">
        <f>VLOOKUP(A:A,[1]TDSheet!$A:$AC,29,0)</f>
        <v>0</v>
      </c>
      <c r="AD43" s="14" t="str">
        <f>VLOOKUP(A:A,[1]TDSheet!$A:$AD,30,0)</f>
        <v>кост</v>
      </c>
      <c r="AE43" s="14">
        <f t="shared" si="14"/>
        <v>36</v>
      </c>
      <c r="AF43" s="14">
        <f t="shared" si="15"/>
        <v>72</v>
      </c>
      <c r="AG43" s="14">
        <f t="shared" si="16"/>
        <v>36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1150</v>
      </c>
      <c r="D44" s="8">
        <v>1700</v>
      </c>
      <c r="E44" s="8">
        <v>1902</v>
      </c>
      <c r="F44" s="8">
        <v>938</v>
      </c>
      <c r="G44" s="1">
        <f>VLOOKUP(A:A,[1]TDSheet!$A:$G,7,0)</f>
        <v>0.27</v>
      </c>
      <c r="H44" s="1">
        <f>VLOOKUP(A:A,[1]TDSheet!$A:$H,8,0)</f>
        <v>45</v>
      </c>
      <c r="I44" s="14">
        <f>VLOOKUP(A:A,[2]TDSheet!$A:$F,6,0)</f>
        <v>1919</v>
      </c>
      <c r="J44" s="14">
        <f t="shared" si="10"/>
        <v>-17</v>
      </c>
      <c r="K44" s="14">
        <f>VLOOKUP(A:A,[1]TDSheet!$A:$K,11,0)</f>
        <v>300</v>
      </c>
      <c r="L44" s="14">
        <f>VLOOKUP(A:A,[1]TDSheet!$A:$L,12,0)</f>
        <v>600</v>
      </c>
      <c r="M44" s="14">
        <f>VLOOKUP(A:A,[1]TDSheet!$A:$T,20,0)</f>
        <v>300</v>
      </c>
      <c r="N44" s="14"/>
      <c r="O44" s="14"/>
      <c r="P44" s="14"/>
      <c r="Q44" s="16">
        <v>600</v>
      </c>
      <c r="R44" s="16">
        <v>600</v>
      </c>
      <c r="S44" s="14">
        <f t="shared" si="11"/>
        <v>380.4</v>
      </c>
      <c r="T44" s="16">
        <v>300</v>
      </c>
      <c r="U44" s="17">
        <f t="shared" si="12"/>
        <v>9.5636172450052577</v>
      </c>
      <c r="V44" s="14">
        <f t="shared" si="13"/>
        <v>2.4658254468980023</v>
      </c>
      <c r="W44" s="14"/>
      <c r="X44" s="14"/>
      <c r="Y44" s="14">
        <f>VLOOKUP(A:A,[1]TDSheet!$A:$Y,25,0)</f>
        <v>375.4</v>
      </c>
      <c r="Z44" s="14">
        <f>VLOOKUP(A:A,[1]TDSheet!$A:$Z,26,0)</f>
        <v>499.2</v>
      </c>
      <c r="AA44" s="14">
        <f>VLOOKUP(A:A,[1]TDSheet!$A:$AA,27,0)</f>
        <v>347.6</v>
      </c>
      <c r="AB44" s="14">
        <f>VLOOKUP(A:A,[3]TDSheet!$A:$D,4,0)</f>
        <v>454</v>
      </c>
      <c r="AC44" s="14" t="str">
        <f>VLOOKUP(A:A,[1]TDSheet!$A:$AC,29,0)</f>
        <v>м-600</v>
      </c>
      <c r="AD44" s="14" t="e">
        <f>VLOOKUP(A:A,[1]TDSheet!$A:$AD,30,0)</f>
        <v>#N/A</v>
      </c>
      <c r="AE44" s="14">
        <f t="shared" si="14"/>
        <v>162</v>
      </c>
      <c r="AF44" s="14">
        <f t="shared" si="15"/>
        <v>162</v>
      </c>
      <c r="AG44" s="14">
        <f t="shared" si="16"/>
        <v>81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117</v>
      </c>
      <c r="D45" s="8">
        <v>1</v>
      </c>
      <c r="E45" s="8">
        <v>86</v>
      </c>
      <c r="F45" s="8">
        <v>31</v>
      </c>
      <c r="G45" s="1">
        <v>0.35</v>
      </c>
      <c r="H45" s="1">
        <f>VLOOKUP(A:A,[1]TDSheet!$A:$H,8,0)</f>
        <v>45</v>
      </c>
      <c r="I45" s="14">
        <f>VLOOKUP(A:A,[2]TDSheet!$A:$F,6,0)</f>
        <v>89</v>
      </c>
      <c r="J45" s="14">
        <f t="shared" si="10"/>
        <v>-3</v>
      </c>
      <c r="K45" s="14">
        <f>VLOOKUP(A:A,[1]TDSheet!$A:$K,11,0)</f>
        <v>0</v>
      </c>
      <c r="L45" s="14">
        <f>VLOOKUP(A:A,[1]TDSheet!$A:$L,12,0)</f>
        <v>0</v>
      </c>
      <c r="M45" s="14" t="e">
        <f>VLOOKUP(A:A,[1]TDSheet!$A:$T,20,0)</f>
        <v>#REF!</v>
      </c>
      <c r="N45" s="14"/>
      <c r="O45" s="14"/>
      <c r="P45" s="14"/>
      <c r="Q45" s="16"/>
      <c r="R45" s="16"/>
      <c r="S45" s="14">
        <f t="shared" si="11"/>
        <v>17.2</v>
      </c>
      <c r="T45" s="16"/>
      <c r="U45" s="17" t="e">
        <f t="shared" si="12"/>
        <v>#REF!</v>
      </c>
      <c r="V45" s="14">
        <f t="shared" si="13"/>
        <v>1.8023255813953489</v>
      </c>
      <c r="W45" s="14"/>
      <c r="X45" s="14"/>
      <c r="Y45" s="14">
        <f>VLOOKUP(A:A,[1]TDSheet!$A:$Y,25,0)</f>
        <v>23.2</v>
      </c>
      <c r="Z45" s="14">
        <f>VLOOKUP(A:A,[1]TDSheet!$A:$Z,26,0)</f>
        <v>37.4</v>
      </c>
      <c r="AA45" s="14">
        <f>VLOOKUP(A:A,[1]TDSheet!$A:$AA,27,0)</f>
        <v>10.8</v>
      </c>
      <c r="AB45" s="14">
        <f>VLOOKUP(A:A,[3]TDSheet!$A:$D,4,0)</f>
        <v>11</v>
      </c>
      <c r="AC45" s="14" t="str">
        <f>VLOOKUP(A:A,[1]TDSheet!$A:$AC,29,0)</f>
        <v>не зак</v>
      </c>
      <c r="AD45" s="19" t="str">
        <f>VLOOKUP(A:A,[1]TDSheet!$A:$AD,30,0)</f>
        <v>не зак</v>
      </c>
      <c r="AE45" s="14">
        <f t="shared" si="14"/>
        <v>0</v>
      </c>
      <c r="AF45" s="14">
        <f t="shared" si="15"/>
        <v>0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9</v>
      </c>
      <c r="C46" s="8">
        <v>125.15900000000001</v>
      </c>
      <c r="D46" s="8">
        <v>252.59700000000001</v>
      </c>
      <c r="E46" s="8">
        <v>245.44200000000001</v>
      </c>
      <c r="F46" s="8">
        <v>116.65300000000001</v>
      </c>
      <c r="G46" s="1">
        <f>VLOOKUP(A:A,[1]TDSheet!$A:$G,7,0)</f>
        <v>1</v>
      </c>
      <c r="H46" s="1">
        <f>VLOOKUP(A:A,[1]TDSheet!$A:$H,8,0)</f>
        <v>45</v>
      </c>
      <c r="I46" s="14">
        <f>VLOOKUP(A:A,[2]TDSheet!$A:$F,6,0)</f>
        <v>246.3</v>
      </c>
      <c r="J46" s="14">
        <f t="shared" si="10"/>
        <v>-0.85800000000000409</v>
      </c>
      <c r="K46" s="14">
        <f>VLOOKUP(A:A,[1]TDSheet!$A:$K,11,0)</f>
        <v>60</v>
      </c>
      <c r="L46" s="14">
        <f>VLOOKUP(A:A,[1]TDSheet!$A:$L,12,0)</f>
        <v>130</v>
      </c>
      <c r="M46" s="14" t="e">
        <f>VLOOKUP(A:A,[1]TDSheet!$A:$T,20,0)</f>
        <v>#REF!</v>
      </c>
      <c r="N46" s="14"/>
      <c r="O46" s="14"/>
      <c r="P46" s="14"/>
      <c r="Q46" s="16">
        <v>50</v>
      </c>
      <c r="R46" s="16">
        <v>70</v>
      </c>
      <c r="S46" s="14">
        <f t="shared" si="11"/>
        <v>49.0884</v>
      </c>
      <c r="T46" s="16">
        <v>50</v>
      </c>
      <c r="U46" s="17" t="e">
        <f t="shared" si="12"/>
        <v>#REF!</v>
      </c>
      <c r="V46" s="14">
        <f t="shared" si="13"/>
        <v>2.3763862745577367</v>
      </c>
      <c r="W46" s="14"/>
      <c r="X46" s="14"/>
      <c r="Y46" s="14">
        <f>VLOOKUP(A:A,[1]TDSheet!$A:$Y,25,0)</f>
        <v>55.824800000000003</v>
      </c>
      <c r="Z46" s="14">
        <f>VLOOKUP(A:A,[1]TDSheet!$A:$Z,26,0)</f>
        <v>56.75</v>
      </c>
      <c r="AA46" s="14">
        <f>VLOOKUP(A:A,[1]TDSheet!$A:$AA,27,0)</f>
        <v>46.206400000000002</v>
      </c>
      <c r="AB46" s="14">
        <f>VLOOKUP(A:A,[3]TDSheet!$A:$D,4,0)</f>
        <v>47.152999999999999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4"/>
        <v>50</v>
      </c>
      <c r="AF46" s="14">
        <f t="shared" si="15"/>
        <v>70</v>
      </c>
      <c r="AG46" s="14">
        <f t="shared" si="16"/>
        <v>50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453</v>
      </c>
      <c r="D47" s="8">
        <v>493</v>
      </c>
      <c r="E47" s="8">
        <v>552</v>
      </c>
      <c r="F47" s="8">
        <v>383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563</v>
      </c>
      <c r="J47" s="14">
        <f t="shared" si="10"/>
        <v>-11</v>
      </c>
      <c r="K47" s="14">
        <f>VLOOKUP(A:A,[1]TDSheet!$A:$K,11,0)</f>
        <v>0</v>
      </c>
      <c r="L47" s="14">
        <f>VLOOKUP(A:A,[1]TDSheet!$A:$L,12,0)</f>
        <v>200</v>
      </c>
      <c r="M47" s="14">
        <f>VLOOKUP(A:A,[1]TDSheet!$A:$T,20,0)</f>
        <v>120</v>
      </c>
      <c r="N47" s="14"/>
      <c r="O47" s="14"/>
      <c r="P47" s="14"/>
      <c r="Q47" s="16">
        <v>80</v>
      </c>
      <c r="R47" s="16">
        <v>200</v>
      </c>
      <c r="S47" s="14">
        <f t="shared" si="11"/>
        <v>110.4</v>
      </c>
      <c r="T47" s="16">
        <v>120</v>
      </c>
      <c r="U47" s="17">
        <f t="shared" si="12"/>
        <v>9.990942028985506</v>
      </c>
      <c r="V47" s="14">
        <f t="shared" si="13"/>
        <v>3.4692028985507246</v>
      </c>
      <c r="W47" s="14"/>
      <c r="X47" s="14"/>
      <c r="Y47" s="14">
        <f>VLOOKUP(A:A,[1]TDSheet!$A:$Y,25,0)</f>
        <v>110.2</v>
      </c>
      <c r="Z47" s="14">
        <f>VLOOKUP(A:A,[1]TDSheet!$A:$Z,26,0)</f>
        <v>150.6</v>
      </c>
      <c r="AA47" s="14">
        <f>VLOOKUP(A:A,[1]TDSheet!$A:$AA,27,0)</f>
        <v>101.6</v>
      </c>
      <c r="AB47" s="14">
        <f>VLOOKUP(A:A,[3]TDSheet!$A:$D,4,0)</f>
        <v>90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4"/>
        <v>32</v>
      </c>
      <c r="AF47" s="14">
        <f t="shared" si="15"/>
        <v>80</v>
      </c>
      <c r="AG47" s="14">
        <f t="shared" si="16"/>
        <v>48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3790</v>
      </c>
      <c r="D48" s="8">
        <v>10696</v>
      </c>
      <c r="E48" s="8">
        <v>6439</v>
      </c>
      <c r="F48" s="8">
        <v>5904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6524</v>
      </c>
      <c r="J48" s="14">
        <f t="shared" si="10"/>
        <v>-85</v>
      </c>
      <c r="K48" s="14">
        <f>VLOOKUP(A:A,[1]TDSheet!$A:$K,11,0)</f>
        <v>1000</v>
      </c>
      <c r="L48" s="14">
        <f>VLOOKUP(A:A,[1]TDSheet!$A:$L,12,0)</f>
        <v>0</v>
      </c>
      <c r="M48" s="14">
        <f>VLOOKUP(A:A,[1]TDSheet!$A:$T,20,0)</f>
        <v>1200</v>
      </c>
      <c r="N48" s="14"/>
      <c r="O48" s="14"/>
      <c r="P48" s="14"/>
      <c r="Q48" s="16">
        <v>1600</v>
      </c>
      <c r="R48" s="16">
        <v>1800</v>
      </c>
      <c r="S48" s="14">
        <f t="shared" si="11"/>
        <v>1287.8</v>
      </c>
      <c r="T48" s="16">
        <v>2000</v>
      </c>
      <c r="U48" s="17">
        <f t="shared" si="12"/>
        <v>10.486100326137599</v>
      </c>
      <c r="V48" s="14">
        <f t="shared" si="13"/>
        <v>4.5845628203137139</v>
      </c>
      <c r="W48" s="14"/>
      <c r="X48" s="14"/>
      <c r="Y48" s="14">
        <f>VLOOKUP(A:A,[1]TDSheet!$A:$Y,25,0)</f>
        <v>1398.4</v>
      </c>
      <c r="Z48" s="14">
        <f>VLOOKUP(A:A,[1]TDSheet!$A:$Z,26,0)</f>
        <v>1782.2</v>
      </c>
      <c r="AA48" s="14">
        <f>VLOOKUP(A:A,[1]TDSheet!$A:$AA,27,0)</f>
        <v>1266.5999999999999</v>
      </c>
      <c r="AB48" s="14">
        <f>VLOOKUP(A:A,[3]TDSheet!$A:$D,4,0)</f>
        <v>1140</v>
      </c>
      <c r="AC48" s="14" t="str">
        <f>VLOOKUP(A:A,[1]TDSheet!$A:$AC,29,0)</f>
        <v>плак 1-15</v>
      </c>
      <c r="AD48" s="14">
        <f>VLOOKUP(A:A,[1]TDSheet!$A:$AD,30,0)</f>
        <v>0</v>
      </c>
      <c r="AE48" s="14">
        <f t="shared" si="14"/>
        <v>640</v>
      </c>
      <c r="AF48" s="14">
        <f t="shared" si="15"/>
        <v>720</v>
      </c>
      <c r="AG48" s="14">
        <f t="shared" si="16"/>
        <v>800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690</v>
      </c>
      <c r="D49" s="8">
        <v>2362</v>
      </c>
      <c r="E49" s="8">
        <v>1694</v>
      </c>
      <c r="F49" s="8">
        <v>813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1720</v>
      </c>
      <c r="J49" s="14">
        <f t="shared" si="10"/>
        <v>-26</v>
      </c>
      <c r="K49" s="14">
        <f>VLOOKUP(A:A,[1]TDSheet!$A:$K,11,0)</f>
        <v>600</v>
      </c>
      <c r="L49" s="14">
        <f>VLOOKUP(A:A,[1]TDSheet!$A:$L,12,0)</f>
        <v>600</v>
      </c>
      <c r="M49" s="14">
        <f>VLOOKUP(A:A,[1]TDSheet!$A:$T,20,0)</f>
        <v>200</v>
      </c>
      <c r="N49" s="14"/>
      <c r="O49" s="14"/>
      <c r="P49" s="14"/>
      <c r="Q49" s="16">
        <v>400</v>
      </c>
      <c r="R49" s="16">
        <v>400</v>
      </c>
      <c r="S49" s="14">
        <f t="shared" si="11"/>
        <v>338.8</v>
      </c>
      <c r="T49" s="16">
        <v>400</v>
      </c>
      <c r="U49" s="17">
        <f t="shared" si="12"/>
        <v>10.073789846517119</v>
      </c>
      <c r="V49" s="14">
        <f t="shared" si="13"/>
        <v>2.3996458087367176</v>
      </c>
      <c r="W49" s="14"/>
      <c r="X49" s="14"/>
      <c r="Y49" s="14">
        <f>VLOOKUP(A:A,[1]TDSheet!$A:$Y,25,0)</f>
        <v>295.60000000000002</v>
      </c>
      <c r="Z49" s="14">
        <f>VLOOKUP(A:A,[1]TDSheet!$A:$Z,26,0)</f>
        <v>376.6</v>
      </c>
      <c r="AA49" s="14">
        <f>VLOOKUP(A:A,[1]TDSheet!$A:$AA,27,0)</f>
        <v>295.39999999999998</v>
      </c>
      <c r="AB49" s="14">
        <f>VLOOKUP(A:A,[3]TDSheet!$A:$D,4,0)</f>
        <v>237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160</v>
      </c>
      <c r="AF49" s="14">
        <f t="shared" si="15"/>
        <v>160</v>
      </c>
      <c r="AG49" s="14">
        <f t="shared" si="16"/>
        <v>160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2472</v>
      </c>
      <c r="D50" s="8">
        <v>6915</v>
      </c>
      <c r="E50" s="8">
        <v>4016</v>
      </c>
      <c r="F50" s="8">
        <v>4046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4075</v>
      </c>
      <c r="J50" s="14">
        <f t="shared" si="10"/>
        <v>-59</v>
      </c>
      <c r="K50" s="14">
        <f>VLOOKUP(A:A,[1]TDSheet!$A:$K,11,0)</f>
        <v>1200</v>
      </c>
      <c r="L50" s="14">
        <f>VLOOKUP(A:A,[1]TDSheet!$A:$L,12,0)</f>
        <v>0</v>
      </c>
      <c r="M50" s="14" t="e">
        <f>VLOOKUP(A:A,[1]TDSheet!$A:$T,20,0)</f>
        <v>#REF!</v>
      </c>
      <c r="N50" s="14"/>
      <c r="O50" s="14"/>
      <c r="P50" s="14"/>
      <c r="Q50" s="16">
        <v>1000</v>
      </c>
      <c r="R50" s="16">
        <v>1000</v>
      </c>
      <c r="S50" s="14">
        <f t="shared" si="11"/>
        <v>803.2</v>
      </c>
      <c r="T50" s="16">
        <v>1200</v>
      </c>
      <c r="U50" s="17" t="e">
        <f t="shared" si="12"/>
        <v>#REF!</v>
      </c>
      <c r="V50" s="14">
        <f t="shared" si="13"/>
        <v>5.0373505976095618</v>
      </c>
      <c r="W50" s="14"/>
      <c r="X50" s="14"/>
      <c r="Y50" s="14">
        <f>VLOOKUP(A:A,[1]TDSheet!$A:$Y,25,0)</f>
        <v>946.6</v>
      </c>
      <c r="Z50" s="14">
        <f>VLOOKUP(A:A,[1]TDSheet!$A:$Z,26,0)</f>
        <v>1204.4000000000001</v>
      </c>
      <c r="AA50" s="14">
        <f>VLOOKUP(A:A,[1]TDSheet!$A:$AA,27,0)</f>
        <v>872.6</v>
      </c>
      <c r="AB50" s="14">
        <f>VLOOKUP(A:A,[3]TDSheet!$A:$D,4,0)</f>
        <v>858</v>
      </c>
      <c r="AC50" s="14" t="str">
        <f>VLOOKUP(A:A,[1]TDSheet!$A:$AC,29,0)</f>
        <v>м280</v>
      </c>
      <c r="AD50" s="14" t="e">
        <f>VLOOKUP(A:A,[1]TDSheet!$A:$AD,30,0)</f>
        <v>#N/A</v>
      </c>
      <c r="AE50" s="14">
        <f t="shared" si="14"/>
        <v>400</v>
      </c>
      <c r="AF50" s="14">
        <f t="shared" si="15"/>
        <v>400</v>
      </c>
      <c r="AG50" s="14">
        <f t="shared" si="16"/>
        <v>480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163</v>
      </c>
      <c r="D51" s="8">
        <v>1726</v>
      </c>
      <c r="E51" s="8">
        <v>1030</v>
      </c>
      <c r="F51" s="8">
        <v>854</v>
      </c>
      <c r="G51" s="1">
        <f>VLOOKUP(A:A,[1]TDSheet!$A:$G,7,0)</f>
        <v>0.35</v>
      </c>
      <c r="H51" s="1">
        <f>VLOOKUP(A:A,[1]TDSheet!$A:$H,8,0)</f>
        <v>60</v>
      </c>
      <c r="I51" s="14">
        <f>VLOOKUP(A:A,[2]TDSheet!$A:$F,6,0)</f>
        <v>1033</v>
      </c>
      <c r="J51" s="14">
        <f t="shared" si="10"/>
        <v>-3</v>
      </c>
      <c r="K51" s="14">
        <f>VLOOKUP(A:A,[1]TDSheet!$A:$K,11,0)</f>
        <v>480</v>
      </c>
      <c r="L51" s="14">
        <f>VLOOKUP(A:A,[1]TDSheet!$A:$L,12,0)</f>
        <v>120</v>
      </c>
      <c r="M51" s="14" t="e">
        <f>VLOOKUP(A:A,[1]TDSheet!$A:$T,20,0)</f>
        <v>#REF!</v>
      </c>
      <c r="N51" s="14"/>
      <c r="O51" s="14"/>
      <c r="P51" s="14"/>
      <c r="Q51" s="16">
        <v>800</v>
      </c>
      <c r="R51" s="16">
        <v>200</v>
      </c>
      <c r="S51" s="14">
        <f t="shared" si="11"/>
        <v>206</v>
      </c>
      <c r="T51" s="16"/>
      <c r="U51" s="17" t="e">
        <f t="shared" si="12"/>
        <v>#REF!</v>
      </c>
      <c r="V51" s="14">
        <f t="shared" si="13"/>
        <v>4.1456310679611654</v>
      </c>
      <c r="W51" s="14"/>
      <c r="X51" s="14"/>
      <c r="Y51" s="14">
        <f>VLOOKUP(A:A,[1]TDSheet!$A:$Y,25,0)</f>
        <v>188</v>
      </c>
      <c r="Z51" s="14">
        <f>VLOOKUP(A:A,[1]TDSheet!$A:$Z,26,0)</f>
        <v>245</v>
      </c>
      <c r="AA51" s="14">
        <f>VLOOKUP(A:A,[1]TDSheet!$A:$AA,27,0)</f>
        <v>244</v>
      </c>
      <c r="AB51" s="14">
        <f>VLOOKUP(A:A,[3]TDSheet!$A:$D,4,0)</f>
        <v>184</v>
      </c>
      <c r="AC51" s="19" t="str">
        <f>VLOOKUP(A:A,[1]TDSheet!$A:$AC,29,0)</f>
        <v>костик</v>
      </c>
      <c r="AD51" s="14" t="e">
        <f>VLOOKUP(A:A,[1]TDSheet!$A:$AD,30,0)</f>
        <v>#N/A</v>
      </c>
      <c r="AE51" s="14">
        <f t="shared" si="14"/>
        <v>280</v>
      </c>
      <c r="AF51" s="14">
        <f t="shared" si="15"/>
        <v>70</v>
      </c>
      <c r="AG51" s="14">
        <f t="shared" si="16"/>
        <v>0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186</v>
      </c>
      <c r="D52" s="8">
        <v>436</v>
      </c>
      <c r="E52" s="8">
        <v>420</v>
      </c>
      <c r="F52" s="8">
        <v>190</v>
      </c>
      <c r="G52" s="1">
        <f>VLOOKUP(A:A,[1]TDSheet!$A:$G,7,0)</f>
        <v>0.3</v>
      </c>
      <c r="H52" s="1">
        <f>VLOOKUP(A:A,[1]TDSheet!$A:$H,8,0)</f>
        <v>45</v>
      </c>
      <c r="I52" s="14">
        <f>VLOOKUP(A:A,[2]TDSheet!$A:$F,6,0)</f>
        <v>430</v>
      </c>
      <c r="J52" s="14">
        <f t="shared" si="10"/>
        <v>-10</v>
      </c>
      <c r="K52" s="14">
        <f>VLOOKUP(A:A,[1]TDSheet!$A:$K,11,0)</f>
        <v>90</v>
      </c>
      <c r="L52" s="14">
        <f>VLOOKUP(A:A,[1]TDSheet!$A:$L,12,0)</f>
        <v>200</v>
      </c>
      <c r="M52" s="14">
        <f>VLOOKUP(A:A,[1]TDSheet!$A:$T,20,0)</f>
        <v>120</v>
      </c>
      <c r="N52" s="14"/>
      <c r="O52" s="14"/>
      <c r="P52" s="14"/>
      <c r="Q52" s="16"/>
      <c r="R52" s="16">
        <v>80</v>
      </c>
      <c r="S52" s="14">
        <f t="shared" si="11"/>
        <v>84</v>
      </c>
      <c r="T52" s="16">
        <v>80</v>
      </c>
      <c r="U52" s="17">
        <f t="shared" si="12"/>
        <v>9.0476190476190474</v>
      </c>
      <c r="V52" s="14">
        <f t="shared" si="13"/>
        <v>2.2619047619047619</v>
      </c>
      <c r="W52" s="14"/>
      <c r="X52" s="14"/>
      <c r="Y52" s="14">
        <f>VLOOKUP(A:A,[1]TDSheet!$A:$Y,25,0)</f>
        <v>73</v>
      </c>
      <c r="Z52" s="14">
        <f>VLOOKUP(A:A,[1]TDSheet!$A:$Z,26,0)</f>
        <v>106.2</v>
      </c>
      <c r="AA52" s="14">
        <f>VLOOKUP(A:A,[1]TDSheet!$A:$AA,27,0)</f>
        <v>79</v>
      </c>
      <c r="AB52" s="14">
        <f>VLOOKUP(A:A,[3]TDSheet!$A:$D,4,0)</f>
        <v>58</v>
      </c>
      <c r="AC52" s="14" t="str">
        <f>VLOOKUP(A:A,[1]TDSheet!$A:$AC,29,0)</f>
        <v>м160</v>
      </c>
      <c r="AD52" s="14" t="e">
        <f>VLOOKUP(A:A,[1]TDSheet!$A:$AD,30,0)</f>
        <v>#N/A</v>
      </c>
      <c r="AE52" s="14">
        <f t="shared" si="14"/>
        <v>0</v>
      </c>
      <c r="AF52" s="14">
        <f t="shared" si="15"/>
        <v>24</v>
      </c>
      <c r="AG52" s="14">
        <f t="shared" si="16"/>
        <v>24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267</v>
      </c>
      <c r="D53" s="8">
        <v>323</v>
      </c>
      <c r="E53" s="8">
        <v>440</v>
      </c>
      <c r="F53" s="8">
        <v>138</v>
      </c>
      <c r="G53" s="1">
        <f>VLOOKUP(A:A,[1]TDSheet!$A:$G,7,0)</f>
        <v>0.1</v>
      </c>
      <c r="H53" s="1">
        <f>VLOOKUP(A:A,[1]TDSheet!$A:$H,8,0)</f>
        <v>45</v>
      </c>
      <c r="I53" s="14">
        <f>VLOOKUP(A:A,[2]TDSheet!$A:$F,6,0)</f>
        <v>454</v>
      </c>
      <c r="J53" s="14">
        <f t="shared" si="10"/>
        <v>-14</v>
      </c>
      <c r="K53" s="14">
        <f>VLOOKUP(A:A,[1]TDSheet!$A:$K,11,0)</f>
        <v>50</v>
      </c>
      <c r="L53" s="14">
        <f>VLOOKUP(A:A,[1]TDSheet!$A:$L,12,0)</f>
        <v>150</v>
      </c>
      <c r="M53" s="14">
        <f>VLOOKUP(A:A,[1]TDSheet!$A:$T,20,0)</f>
        <v>150</v>
      </c>
      <c r="N53" s="14"/>
      <c r="O53" s="14"/>
      <c r="P53" s="14"/>
      <c r="Q53" s="16">
        <v>120</v>
      </c>
      <c r="R53" s="16">
        <v>120</v>
      </c>
      <c r="S53" s="14">
        <f t="shared" si="11"/>
        <v>88</v>
      </c>
      <c r="T53" s="16">
        <v>120</v>
      </c>
      <c r="U53" s="17">
        <f t="shared" si="12"/>
        <v>9.6363636363636367</v>
      </c>
      <c r="V53" s="14">
        <f t="shared" si="13"/>
        <v>1.5681818181818181</v>
      </c>
      <c r="W53" s="14"/>
      <c r="X53" s="14"/>
      <c r="Y53" s="14">
        <f>VLOOKUP(A:A,[1]TDSheet!$A:$Y,25,0)</f>
        <v>81.599999999999994</v>
      </c>
      <c r="Z53" s="14">
        <f>VLOOKUP(A:A,[1]TDSheet!$A:$Z,26,0)</f>
        <v>107.8</v>
      </c>
      <c r="AA53" s="14">
        <f>VLOOKUP(A:A,[1]TDSheet!$A:$AA,27,0)</f>
        <v>68</v>
      </c>
      <c r="AB53" s="14">
        <f>VLOOKUP(A:A,[3]TDSheet!$A:$D,4,0)</f>
        <v>105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4"/>
        <v>12</v>
      </c>
      <c r="AF53" s="14">
        <f t="shared" si="15"/>
        <v>12</v>
      </c>
      <c r="AG53" s="14">
        <f t="shared" si="16"/>
        <v>12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257</v>
      </c>
      <c r="D54" s="8">
        <v>1713</v>
      </c>
      <c r="E54" s="8">
        <v>1211</v>
      </c>
      <c r="F54" s="8">
        <v>736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1235</v>
      </c>
      <c r="J54" s="14">
        <f t="shared" si="10"/>
        <v>-24</v>
      </c>
      <c r="K54" s="14">
        <f>VLOOKUP(A:A,[1]TDSheet!$A:$K,11,0)</f>
        <v>140</v>
      </c>
      <c r="L54" s="14">
        <f>VLOOKUP(A:A,[1]TDSheet!$A:$L,12,0)</f>
        <v>420</v>
      </c>
      <c r="M54" s="14">
        <f>VLOOKUP(A:A,[1]TDSheet!$A:$T,20,0)</f>
        <v>280</v>
      </c>
      <c r="N54" s="14"/>
      <c r="O54" s="14"/>
      <c r="P54" s="14"/>
      <c r="Q54" s="16">
        <v>140</v>
      </c>
      <c r="R54" s="16">
        <v>420</v>
      </c>
      <c r="S54" s="14">
        <f t="shared" si="11"/>
        <v>242.2</v>
      </c>
      <c r="T54" s="16">
        <v>140</v>
      </c>
      <c r="U54" s="17">
        <f t="shared" si="12"/>
        <v>9.3971924029727507</v>
      </c>
      <c r="V54" s="14">
        <f t="shared" si="13"/>
        <v>3.0388109000825767</v>
      </c>
      <c r="W54" s="14"/>
      <c r="X54" s="14"/>
      <c r="Y54" s="14">
        <f>VLOOKUP(A:A,[1]TDSheet!$A:$Y,25,0)</f>
        <v>171.8</v>
      </c>
      <c r="Z54" s="14">
        <f>VLOOKUP(A:A,[1]TDSheet!$A:$Z,26,0)</f>
        <v>248.6</v>
      </c>
      <c r="AA54" s="14">
        <f>VLOOKUP(A:A,[1]TDSheet!$A:$AA,27,0)</f>
        <v>233</v>
      </c>
      <c r="AB54" s="14">
        <f>VLOOKUP(A:A,[3]TDSheet!$A:$D,4,0)</f>
        <v>181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14</v>
      </c>
      <c r="AF54" s="14">
        <f t="shared" si="15"/>
        <v>42</v>
      </c>
      <c r="AG54" s="14">
        <f t="shared" si="16"/>
        <v>14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228</v>
      </c>
      <c r="D55" s="8">
        <v>1001</v>
      </c>
      <c r="E55" s="8">
        <v>836</v>
      </c>
      <c r="F55" s="8">
        <v>379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861</v>
      </c>
      <c r="J55" s="14">
        <f t="shared" si="10"/>
        <v>-25</v>
      </c>
      <c r="K55" s="14">
        <f>VLOOKUP(A:A,[1]TDSheet!$A:$K,11,0)</f>
        <v>140</v>
      </c>
      <c r="L55" s="14">
        <f>VLOOKUP(A:A,[1]TDSheet!$A:$L,12,0)</f>
        <v>280</v>
      </c>
      <c r="M55" s="14">
        <f>VLOOKUP(A:A,[1]TDSheet!$A:$T,20,0)</f>
        <v>280</v>
      </c>
      <c r="N55" s="14"/>
      <c r="O55" s="14"/>
      <c r="P55" s="14"/>
      <c r="Q55" s="16">
        <v>140</v>
      </c>
      <c r="R55" s="16">
        <v>280</v>
      </c>
      <c r="S55" s="14">
        <f t="shared" si="11"/>
        <v>167.2</v>
      </c>
      <c r="T55" s="16">
        <v>140</v>
      </c>
      <c r="U55" s="17">
        <f t="shared" si="12"/>
        <v>9.8026315789473699</v>
      </c>
      <c r="V55" s="14">
        <f t="shared" si="13"/>
        <v>2.2667464114832536</v>
      </c>
      <c r="W55" s="14"/>
      <c r="X55" s="14"/>
      <c r="Y55" s="14">
        <f>VLOOKUP(A:A,[1]TDSheet!$A:$Y,25,0)</f>
        <v>164</v>
      </c>
      <c r="Z55" s="14">
        <f>VLOOKUP(A:A,[1]TDSheet!$A:$Z,26,0)</f>
        <v>173.6</v>
      </c>
      <c r="AA55" s="14">
        <f>VLOOKUP(A:A,[1]TDSheet!$A:$AA,27,0)</f>
        <v>151</v>
      </c>
      <c r="AB55" s="14">
        <f>VLOOKUP(A:A,[3]TDSheet!$A:$D,4,0)</f>
        <v>161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4"/>
        <v>14</v>
      </c>
      <c r="AF55" s="14">
        <f t="shared" si="15"/>
        <v>28</v>
      </c>
      <c r="AG55" s="14">
        <f t="shared" si="16"/>
        <v>14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154</v>
      </c>
      <c r="D56" s="8">
        <v>186</v>
      </c>
      <c r="E56" s="8">
        <v>262</v>
      </c>
      <c r="F56" s="8">
        <v>74</v>
      </c>
      <c r="G56" s="1">
        <f>VLOOKUP(A:A,[1]TDSheet!$A:$G,7,0)</f>
        <v>0.4</v>
      </c>
      <c r="H56" s="1">
        <f>VLOOKUP(A:A,[1]TDSheet!$A:$H,8,0)</f>
        <v>30</v>
      </c>
      <c r="I56" s="14">
        <f>VLOOKUP(A:A,[2]TDSheet!$A:$F,6,0)</f>
        <v>268</v>
      </c>
      <c r="J56" s="14">
        <f t="shared" si="10"/>
        <v>-6</v>
      </c>
      <c r="K56" s="14">
        <f>VLOOKUP(A:A,[1]TDSheet!$A:$K,11,0)</f>
        <v>30</v>
      </c>
      <c r="L56" s="14">
        <f>VLOOKUP(A:A,[1]TDSheet!$A:$L,12,0)</f>
        <v>120</v>
      </c>
      <c r="M56" s="14">
        <f>VLOOKUP(A:A,[1]TDSheet!$A:$T,20,0)</f>
        <v>120</v>
      </c>
      <c r="N56" s="14"/>
      <c r="O56" s="14"/>
      <c r="P56" s="14"/>
      <c r="Q56" s="16">
        <v>30</v>
      </c>
      <c r="R56" s="16">
        <v>60</v>
      </c>
      <c r="S56" s="14">
        <f t="shared" si="11"/>
        <v>52.4</v>
      </c>
      <c r="T56" s="16">
        <v>60</v>
      </c>
      <c r="U56" s="17">
        <f t="shared" si="12"/>
        <v>9.4274809160305342</v>
      </c>
      <c r="V56" s="14">
        <f t="shared" si="13"/>
        <v>1.4122137404580153</v>
      </c>
      <c r="W56" s="14"/>
      <c r="X56" s="14"/>
      <c r="Y56" s="14">
        <f>VLOOKUP(A:A,[1]TDSheet!$A:$Y,25,0)</f>
        <v>40.4</v>
      </c>
      <c r="Z56" s="14">
        <f>VLOOKUP(A:A,[1]TDSheet!$A:$Z,26,0)</f>
        <v>62</v>
      </c>
      <c r="AA56" s="14">
        <f>VLOOKUP(A:A,[1]TDSheet!$A:$AA,27,0)</f>
        <v>40.799999999999997</v>
      </c>
      <c r="AB56" s="14">
        <f>VLOOKUP(A:A,[3]TDSheet!$A:$D,4,0)</f>
        <v>32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12</v>
      </c>
      <c r="AF56" s="14">
        <f t="shared" si="15"/>
        <v>24</v>
      </c>
      <c r="AG56" s="14">
        <f t="shared" si="16"/>
        <v>24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143.648</v>
      </c>
      <c r="D57" s="8">
        <v>502.52100000000002</v>
      </c>
      <c r="E57" s="8">
        <v>445.17</v>
      </c>
      <c r="F57" s="8">
        <v>198.09100000000001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452.8</v>
      </c>
      <c r="J57" s="14">
        <f t="shared" si="10"/>
        <v>-7.6299999999999955</v>
      </c>
      <c r="K57" s="14">
        <f>VLOOKUP(A:A,[1]TDSheet!$A:$K,11,0)</f>
        <v>90</v>
      </c>
      <c r="L57" s="14">
        <f>VLOOKUP(A:A,[1]TDSheet!$A:$L,12,0)</f>
        <v>100</v>
      </c>
      <c r="M57" s="14">
        <f>VLOOKUP(A:A,[1]TDSheet!$A:$T,20,0)</f>
        <v>130</v>
      </c>
      <c r="N57" s="14"/>
      <c r="O57" s="14"/>
      <c r="P57" s="14"/>
      <c r="Q57" s="16">
        <v>110</v>
      </c>
      <c r="R57" s="16">
        <v>130</v>
      </c>
      <c r="S57" s="14">
        <f t="shared" si="11"/>
        <v>89.034000000000006</v>
      </c>
      <c r="T57" s="16">
        <v>100</v>
      </c>
      <c r="U57" s="17">
        <f t="shared" si="12"/>
        <v>9.6377900577307543</v>
      </c>
      <c r="V57" s="14">
        <f t="shared" si="13"/>
        <v>2.2248916144394277</v>
      </c>
      <c r="W57" s="14"/>
      <c r="X57" s="14"/>
      <c r="Y57" s="14">
        <f>VLOOKUP(A:A,[1]TDSheet!$A:$Y,25,0)</f>
        <v>83.894199999999998</v>
      </c>
      <c r="Z57" s="14">
        <f>VLOOKUP(A:A,[1]TDSheet!$A:$Z,26,0)</f>
        <v>97.358599999999996</v>
      </c>
      <c r="AA57" s="14">
        <f>VLOOKUP(A:A,[1]TDSheet!$A:$AA,27,0)</f>
        <v>81.621200000000002</v>
      </c>
      <c r="AB57" s="14">
        <f>VLOOKUP(A:A,[3]TDSheet!$A:$D,4,0)</f>
        <v>103.524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4"/>
        <v>110</v>
      </c>
      <c r="AF57" s="14">
        <f t="shared" si="15"/>
        <v>130</v>
      </c>
      <c r="AG57" s="14">
        <f t="shared" si="16"/>
        <v>100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171</v>
      </c>
      <c r="D58" s="8">
        <v>121</v>
      </c>
      <c r="E58" s="8">
        <v>247</v>
      </c>
      <c r="F58" s="8">
        <v>45</v>
      </c>
      <c r="G58" s="1">
        <f>VLOOKUP(A:A,[1]TDSheet!$A:$G,7,0)</f>
        <v>0.28000000000000003</v>
      </c>
      <c r="H58" s="1">
        <f>VLOOKUP(A:A,[1]TDSheet!$A:$H,8,0)</f>
        <v>45</v>
      </c>
      <c r="I58" s="14">
        <f>VLOOKUP(A:A,[2]TDSheet!$A:$F,6,0)</f>
        <v>247</v>
      </c>
      <c r="J58" s="14">
        <f t="shared" si="10"/>
        <v>0</v>
      </c>
      <c r="K58" s="14">
        <f>VLOOKUP(A:A,[1]TDSheet!$A:$K,11,0)</f>
        <v>40</v>
      </c>
      <c r="L58" s="14">
        <f>VLOOKUP(A:A,[1]TDSheet!$A:$L,12,0)</f>
        <v>0</v>
      </c>
      <c r="M58" s="14">
        <f>VLOOKUP(A:A,[1]TDSheet!$A:$T,20,0)</f>
        <v>120</v>
      </c>
      <c r="N58" s="14"/>
      <c r="O58" s="14"/>
      <c r="P58" s="14"/>
      <c r="Q58" s="16"/>
      <c r="R58" s="16">
        <v>40</v>
      </c>
      <c r="S58" s="14">
        <f t="shared" si="11"/>
        <v>49.4</v>
      </c>
      <c r="T58" s="16">
        <v>40</v>
      </c>
      <c r="U58" s="17">
        <f t="shared" si="12"/>
        <v>5.7692307692307692</v>
      </c>
      <c r="V58" s="14">
        <f t="shared" si="13"/>
        <v>0.91093117408906887</v>
      </c>
      <c r="W58" s="14"/>
      <c r="X58" s="14"/>
      <c r="Y58" s="14">
        <f>VLOOKUP(A:A,[1]TDSheet!$A:$Y,25,0)</f>
        <v>69</v>
      </c>
      <c r="Z58" s="14">
        <f>VLOOKUP(A:A,[1]TDSheet!$A:$Z,26,0)</f>
        <v>76.8</v>
      </c>
      <c r="AA58" s="14">
        <f>VLOOKUP(A:A,[1]TDSheet!$A:$AA,27,0)</f>
        <v>39.200000000000003</v>
      </c>
      <c r="AB58" s="14">
        <f>VLOOKUP(A:A,[3]TDSheet!$A:$D,4,0)</f>
        <v>75</v>
      </c>
      <c r="AC58" s="19" t="str">
        <f>VLOOKUP(A:A,[1]TDSheet!$A:$AC,29,0)</f>
        <v>не зак</v>
      </c>
      <c r="AD58" s="14" t="e">
        <f>VLOOKUP(A:A,[1]TDSheet!$A:$AD,30,0)</f>
        <v>#N/A</v>
      </c>
      <c r="AE58" s="14">
        <f t="shared" si="14"/>
        <v>0</v>
      </c>
      <c r="AF58" s="14">
        <f t="shared" si="15"/>
        <v>11.200000000000001</v>
      </c>
      <c r="AG58" s="14">
        <f t="shared" si="16"/>
        <v>11.200000000000001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14.523</v>
      </c>
      <c r="D59" s="8">
        <v>13.76</v>
      </c>
      <c r="E59" s="8">
        <v>26.152000000000001</v>
      </c>
      <c r="F59" s="8">
        <v>1.131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50.1</v>
      </c>
      <c r="J59" s="14">
        <f t="shared" si="10"/>
        <v>-23.948</v>
      </c>
      <c r="K59" s="14">
        <f>VLOOKUP(A:A,[1]TDSheet!$A:$K,11,0)</f>
        <v>0</v>
      </c>
      <c r="L59" s="14">
        <f>VLOOKUP(A:A,[1]TDSheet!$A:$L,12,0)</f>
        <v>10</v>
      </c>
      <c r="M59" s="14" t="e">
        <f>VLOOKUP(A:A,[1]TDSheet!$A:$T,20,0)</f>
        <v>#REF!</v>
      </c>
      <c r="N59" s="14"/>
      <c r="O59" s="14"/>
      <c r="P59" s="14"/>
      <c r="Q59" s="16">
        <v>30</v>
      </c>
      <c r="R59" s="16"/>
      <c r="S59" s="14">
        <f t="shared" si="11"/>
        <v>5.2304000000000004</v>
      </c>
      <c r="T59" s="16">
        <v>10</v>
      </c>
      <c r="U59" s="17" t="e">
        <f t="shared" si="12"/>
        <v>#REF!</v>
      </c>
      <c r="V59" s="14">
        <f t="shared" si="13"/>
        <v>0.21623585194249004</v>
      </c>
      <c r="W59" s="14"/>
      <c r="X59" s="14"/>
      <c r="Y59" s="14">
        <f>VLOOKUP(A:A,[1]TDSheet!$A:$Y,25,0)</f>
        <v>5.9201999999999995</v>
      </c>
      <c r="Z59" s="14">
        <f>VLOOKUP(A:A,[1]TDSheet!$A:$Z,26,0)</f>
        <v>9.4420000000000002</v>
      </c>
      <c r="AA59" s="14">
        <f>VLOOKUP(A:A,[1]TDSheet!$A:$AA,27,0)</f>
        <v>3.5043999999999995</v>
      </c>
      <c r="AB59" s="14">
        <f>VLOOKUP(A:A,[3]TDSheet!$A:$D,4,0)</f>
        <v>8.5310000000000006</v>
      </c>
      <c r="AC59" s="14" t="str">
        <f>VLOOKUP(A:A,[1]TDSheet!$A:$AC,29,0)</f>
        <v>мин</v>
      </c>
      <c r="AD59" s="14" t="str">
        <f>VLOOKUP(A:A,[1]TDSheet!$A:$AD,30,0)</f>
        <v>не зак</v>
      </c>
      <c r="AE59" s="14">
        <f t="shared" si="14"/>
        <v>30</v>
      </c>
      <c r="AF59" s="14">
        <f t="shared" si="15"/>
        <v>0</v>
      </c>
      <c r="AG59" s="14">
        <f t="shared" si="16"/>
        <v>10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156</v>
      </c>
      <c r="D60" s="8">
        <v>283</v>
      </c>
      <c r="E60" s="8">
        <v>354</v>
      </c>
      <c r="F60" s="8">
        <v>18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430</v>
      </c>
      <c r="J60" s="14">
        <f t="shared" si="10"/>
        <v>-76</v>
      </c>
      <c r="K60" s="14">
        <f>VLOOKUP(A:A,[1]TDSheet!$A:$K,11,0)</f>
        <v>0</v>
      </c>
      <c r="L60" s="14">
        <f>VLOOKUP(A:A,[1]TDSheet!$A:$L,12,0)</f>
        <v>250</v>
      </c>
      <c r="M60" s="14">
        <f>VLOOKUP(A:A,[1]TDSheet!$A:$T,20,0)</f>
        <v>160</v>
      </c>
      <c r="N60" s="14"/>
      <c r="O60" s="14"/>
      <c r="P60" s="14"/>
      <c r="Q60" s="16">
        <v>80</v>
      </c>
      <c r="R60" s="16"/>
      <c r="S60" s="14">
        <f t="shared" si="11"/>
        <v>70.8</v>
      </c>
      <c r="T60" s="16">
        <v>80</v>
      </c>
      <c r="U60" s="17">
        <f t="shared" si="12"/>
        <v>8.3050847457627128</v>
      </c>
      <c r="V60" s="14">
        <f t="shared" si="13"/>
        <v>0.25423728813559321</v>
      </c>
      <c r="W60" s="14"/>
      <c r="X60" s="14"/>
      <c r="Y60" s="14">
        <f>VLOOKUP(A:A,[1]TDSheet!$A:$Y,25,0)</f>
        <v>0</v>
      </c>
      <c r="Z60" s="14">
        <f>VLOOKUP(A:A,[1]TDSheet!$A:$Z,26,0)</f>
        <v>78.400000000000006</v>
      </c>
      <c r="AA60" s="14">
        <f>VLOOKUP(A:A,[1]TDSheet!$A:$AA,27,0)</f>
        <v>33.6</v>
      </c>
      <c r="AB60" s="14">
        <f>VLOOKUP(A:A,[3]TDSheet!$A:$D,4,0)</f>
        <v>77</v>
      </c>
      <c r="AC60" s="19" t="str">
        <f>VLOOKUP(A:A,[1]TDSheet!$A:$AC,29,0)</f>
        <v>костик</v>
      </c>
      <c r="AD60" s="14" t="e">
        <f>VLOOKUP(A:A,[1]TDSheet!$A:$AD,30,0)</f>
        <v>#N/A</v>
      </c>
      <c r="AE60" s="14">
        <f t="shared" si="14"/>
        <v>7.1999999999999993</v>
      </c>
      <c r="AF60" s="14">
        <f t="shared" si="15"/>
        <v>0</v>
      </c>
      <c r="AG60" s="14">
        <f t="shared" si="16"/>
        <v>7.1999999999999993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50</v>
      </c>
      <c r="D61" s="8">
        <v>1</v>
      </c>
      <c r="E61" s="8">
        <v>34</v>
      </c>
      <c r="F61" s="8">
        <v>17</v>
      </c>
      <c r="G61" s="1">
        <f>VLOOKUP(A:A,[1]TDSheet!$A:$G,7,0)</f>
        <v>0</v>
      </c>
      <c r="H61" s="1">
        <f>VLOOKUP(A:A,[1]TDSheet!$A:$H,8,0)</f>
        <v>60</v>
      </c>
      <c r="I61" s="14">
        <f>VLOOKUP(A:A,[2]TDSheet!$A:$F,6,0)</f>
        <v>34</v>
      </c>
      <c r="J61" s="14">
        <f t="shared" si="10"/>
        <v>0</v>
      </c>
      <c r="K61" s="14">
        <f>VLOOKUP(A:A,[1]TDSheet!$A:$K,11,0)</f>
        <v>0</v>
      </c>
      <c r="L61" s="14">
        <f>VLOOKUP(A:A,[1]TDSheet!$A:$L,12,0)</f>
        <v>0</v>
      </c>
      <c r="M61" s="14" t="e">
        <f>VLOOKUP(A:A,[1]TDSheet!$A:$T,20,0)</f>
        <v>#REF!</v>
      </c>
      <c r="N61" s="14"/>
      <c r="O61" s="14"/>
      <c r="P61" s="14"/>
      <c r="Q61" s="16"/>
      <c r="R61" s="16"/>
      <c r="S61" s="14">
        <f t="shared" si="11"/>
        <v>6.8</v>
      </c>
      <c r="T61" s="16"/>
      <c r="U61" s="17" t="e">
        <f t="shared" si="12"/>
        <v>#REF!</v>
      </c>
      <c r="V61" s="14">
        <f t="shared" si="13"/>
        <v>2.5</v>
      </c>
      <c r="W61" s="14"/>
      <c r="X61" s="14"/>
      <c r="Y61" s="14">
        <f>VLOOKUP(A:A,[1]TDSheet!$A:$Y,25,0)</f>
        <v>21.6</v>
      </c>
      <c r="Z61" s="14">
        <f>VLOOKUP(A:A,[1]TDSheet!$A:$Z,26,0)</f>
        <v>16</v>
      </c>
      <c r="AA61" s="14">
        <f>VLOOKUP(A:A,[1]TDSheet!$A:$AA,27,0)</f>
        <v>7.4</v>
      </c>
      <c r="AB61" s="14">
        <f>VLOOKUP(A:A,[3]TDSheet!$A:$D,4,0)</f>
        <v>9</v>
      </c>
      <c r="AC61" s="14" t="str">
        <f>VLOOKUP(A:A,[1]TDSheet!$A:$AC,29,0)</f>
        <v>?</v>
      </c>
      <c r="AD61" s="14" t="str">
        <f>VLOOKUP(A:A,[1]TDSheet!$A:$AD,30,0)</f>
        <v>не зак</v>
      </c>
      <c r="AE61" s="14">
        <f t="shared" si="14"/>
        <v>0</v>
      </c>
      <c r="AF61" s="14">
        <f t="shared" si="15"/>
        <v>0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67</v>
      </c>
      <c r="D62" s="8">
        <v>3</v>
      </c>
      <c r="E62" s="8">
        <v>46</v>
      </c>
      <c r="F62" s="8">
        <v>22</v>
      </c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48</v>
      </c>
      <c r="J62" s="14">
        <f t="shared" si="10"/>
        <v>-2</v>
      </c>
      <c r="K62" s="14">
        <f>VLOOKUP(A:A,[1]TDSheet!$A:$K,11,0)</f>
        <v>0</v>
      </c>
      <c r="L62" s="14">
        <f>VLOOKUP(A:A,[1]TDSheet!$A:$L,12,0)</f>
        <v>0</v>
      </c>
      <c r="M62" s="14" t="e">
        <f>VLOOKUP(A:A,[1]TDSheet!$A:$T,20,0)</f>
        <v>#REF!</v>
      </c>
      <c r="N62" s="14"/>
      <c r="O62" s="14"/>
      <c r="P62" s="14"/>
      <c r="Q62" s="16"/>
      <c r="R62" s="16"/>
      <c r="S62" s="14">
        <f t="shared" si="11"/>
        <v>9.1999999999999993</v>
      </c>
      <c r="T62" s="16"/>
      <c r="U62" s="17" t="e">
        <f t="shared" si="12"/>
        <v>#REF!</v>
      </c>
      <c r="V62" s="14">
        <f t="shared" si="13"/>
        <v>2.3913043478260874</v>
      </c>
      <c r="W62" s="14"/>
      <c r="X62" s="14"/>
      <c r="Y62" s="14">
        <f>VLOOKUP(A:A,[1]TDSheet!$A:$Y,25,0)</f>
        <v>19.600000000000001</v>
      </c>
      <c r="Z62" s="14">
        <f>VLOOKUP(A:A,[1]TDSheet!$A:$Z,26,0)</f>
        <v>15</v>
      </c>
      <c r="AA62" s="14">
        <f>VLOOKUP(A:A,[1]TDSheet!$A:$AA,27,0)</f>
        <v>8.1999999999999993</v>
      </c>
      <c r="AB62" s="14">
        <f>VLOOKUP(A:A,[3]TDSheet!$A:$D,4,0)</f>
        <v>9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14"/>
        <v>0</v>
      </c>
      <c r="AF62" s="14">
        <f t="shared" si="15"/>
        <v>0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47</v>
      </c>
      <c r="D63" s="8"/>
      <c r="E63" s="8">
        <v>16</v>
      </c>
      <c r="F63" s="8">
        <v>31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16</v>
      </c>
      <c r="J63" s="14">
        <f t="shared" si="10"/>
        <v>0</v>
      </c>
      <c r="K63" s="14">
        <f>VLOOKUP(A:A,[1]TDSheet!$A:$K,11,0)</f>
        <v>0</v>
      </c>
      <c r="L63" s="14">
        <f>VLOOKUP(A:A,[1]TDSheet!$A:$L,12,0)</f>
        <v>0</v>
      </c>
      <c r="M63" s="14" t="e">
        <f>VLOOKUP(A:A,[1]TDSheet!$A:$T,20,0)</f>
        <v>#REF!</v>
      </c>
      <c r="N63" s="14"/>
      <c r="O63" s="14"/>
      <c r="P63" s="14"/>
      <c r="Q63" s="16"/>
      <c r="R63" s="16"/>
      <c r="S63" s="14">
        <f t="shared" si="11"/>
        <v>3.2</v>
      </c>
      <c r="T63" s="16"/>
      <c r="U63" s="17" t="e">
        <f t="shared" si="12"/>
        <v>#REF!</v>
      </c>
      <c r="V63" s="14">
        <f t="shared" si="13"/>
        <v>9.6875</v>
      </c>
      <c r="W63" s="14"/>
      <c r="X63" s="14"/>
      <c r="Y63" s="14">
        <f>VLOOKUP(A:A,[1]TDSheet!$A:$Y,25,0)</f>
        <v>9.8000000000000007</v>
      </c>
      <c r="Z63" s="14">
        <f>VLOOKUP(A:A,[1]TDSheet!$A:$Z,26,0)</f>
        <v>6.8</v>
      </c>
      <c r="AA63" s="14">
        <f>VLOOKUP(A:A,[1]TDSheet!$A:$AA,27,0)</f>
        <v>2.4</v>
      </c>
      <c r="AB63" s="14">
        <f>VLOOKUP(A:A,[3]TDSheet!$A:$D,4,0)</f>
        <v>5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4"/>
        <v>0</v>
      </c>
      <c r="AF63" s="14">
        <f t="shared" si="15"/>
        <v>0</v>
      </c>
      <c r="AG63" s="14">
        <f t="shared" si="16"/>
        <v>0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9</v>
      </c>
      <c r="C64" s="8">
        <v>109.899</v>
      </c>
      <c r="D64" s="8">
        <v>88.908000000000001</v>
      </c>
      <c r="E64" s="8">
        <v>135.161</v>
      </c>
      <c r="F64" s="8">
        <v>63.646000000000001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127.3</v>
      </c>
      <c r="J64" s="14">
        <f t="shared" si="10"/>
        <v>7.8610000000000042</v>
      </c>
      <c r="K64" s="14">
        <f>VLOOKUP(A:A,[1]TDSheet!$A:$K,11,0)</f>
        <v>20</v>
      </c>
      <c r="L64" s="14">
        <f>VLOOKUP(A:A,[1]TDSheet!$A:$L,12,0)</f>
        <v>30</v>
      </c>
      <c r="M64" s="14">
        <f>VLOOKUP(A:A,[1]TDSheet!$A:$T,20,0)</f>
        <v>40</v>
      </c>
      <c r="N64" s="14"/>
      <c r="O64" s="14"/>
      <c r="P64" s="14"/>
      <c r="Q64" s="16">
        <v>40</v>
      </c>
      <c r="R64" s="16">
        <v>40</v>
      </c>
      <c r="S64" s="14">
        <f t="shared" si="11"/>
        <v>27.0322</v>
      </c>
      <c r="T64" s="16">
        <v>20</v>
      </c>
      <c r="U64" s="17">
        <f t="shared" si="12"/>
        <v>9.3831060734975331</v>
      </c>
      <c r="V64" s="14">
        <f t="shared" si="13"/>
        <v>2.3544513580100768</v>
      </c>
      <c r="W64" s="14"/>
      <c r="X64" s="14"/>
      <c r="Y64" s="14">
        <f>VLOOKUP(A:A,[1]TDSheet!$A:$Y,25,0)</f>
        <v>37.577199999999998</v>
      </c>
      <c r="Z64" s="14">
        <f>VLOOKUP(A:A,[1]TDSheet!$A:$Z,26,0)</f>
        <v>47.514200000000002</v>
      </c>
      <c r="AA64" s="14">
        <f>VLOOKUP(A:A,[1]TDSheet!$A:$AA,27,0)</f>
        <v>24.538399999999999</v>
      </c>
      <c r="AB64" s="14">
        <f>VLOOKUP(A:A,[3]TDSheet!$A:$D,4,0)</f>
        <v>32.061</v>
      </c>
      <c r="AC64" s="14" t="str">
        <f>VLOOKUP(A:A,[1]TDSheet!$A:$AC,29,0)</f>
        <v>?</v>
      </c>
      <c r="AD64" s="14" t="e">
        <f>VLOOKUP(A:A,[1]TDSheet!$A:$AD,30,0)</f>
        <v>#N/A</v>
      </c>
      <c r="AE64" s="14">
        <f t="shared" si="14"/>
        <v>40</v>
      </c>
      <c r="AF64" s="14">
        <f t="shared" si="15"/>
        <v>40</v>
      </c>
      <c r="AG64" s="14">
        <f t="shared" si="16"/>
        <v>20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370</v>
      </c>
      <c r="D65" s="8">
        <v>1423</v>
      </c>
      <c r="E65" s="8">
        <v>919</v>
      </c>
      <c r="F65" s="8">
        <v>860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933</v>
      </c>
      <c r="J65" s="14">
        <f t="shared" si="10"/>
        <v>-14</v>
      </c>
      <c r="K65" s="14">
        <f>VLOOKUP(A:A,[1]TDSheet!$A:$K,11,0)</f>
        <v>200</v>
      </c>
      <c r="L65" s="14">
        <f>VLOOKUP(A:A,[1]TDSheet!$A:$L,12,0)</f>
        <v>200</v>
      </c>
      <c r="M65" s="14" t="e">
        <f>VLOOKUP(A:A,[1]TDSheet!$A:$T,20,0)</f>
        <v>#REF!</v>
      </c>
      <c r="N65" s="14"/>
      <c r="O65" s="14"/>
      <c r="P65" s="14"/>
      <c r="Q65" s="16">
        <v>120</v>
      </c>
      <c r="R65" s="16"/>
      <c r="S65" s="14">
        <f t="shared" si="11"/>
        <v>183.8</v>
      </c>
      <c r="T65" s="16">
        <v>200</v>
      </c>
      <c r="U65" s="17" t="e">
        <f t="shared" si="12"/>
        <v>#REF!</v>
      </c>
      <c r="V65" s="14">
        <f t="shared" si="13"/>
        <v>4.6789989118607176</v>
      </c>
      <c r="W65" s="14"/>
      <c r="X65" s="14"/>
      <c r="Y65" s="14">
        <f>VLOOKUP(A:A,[1]TDSheet!$A:$Y,25,0)</f>
        <v>102.2</v>
      </c>
      <c r="Z65" s="14">
        <f>VLOOKUP(A:A,[1]TDSheet!$A:$Z,26,0)</f>
        <v>223.2</v>
      </c>
      <c r="AA65" s="14">
        <f>VLOOKUP(A:A,[1]TDSheet!$A:$AA,27,0)</f>
        <v>200.6</v>
      </c>
      <c r="AB65" s="14">
        <f>VLOOKUP(A:A,[3]TDSheet!$A:$D,4,0)</f>
        <v>160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14"/>
        <v>42</v>
      </c>
      <c r="AF65" s="14">
        <f t="shared" si="15"/>
        <v>0</v>
      </c>
      <c r="AG65" s="14">
        <f t="shared" si="16"/>
        <v>70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81</v>
      </c>
      <c r="D66" s="8"/>
      <c r="E66" s="8">
        <v>24</v>
      </c>
      <c r="F66" s="8">
        <v>57</v>
      </c>
      <c r="G66" s="1">
        <f>VLOOKUP(A:A,[1]TDSheet!$A:$G,7,0)</f>
        <v>0</v>
      </c>
      <c r="H66" s="1">
        <f>VLOOKUP(A:A,[1]TDSheet!$A:$H,8,0)</f>
        <v>60</v>
      </c>
      <c r="I66" s="14">
        <f>VLOOKUP(A:A,[2]TDSheet!$A:$F,6,0)</f>
        <v>24</v>
      </c>
      <c r="J66" s="14">
        <f t="shared" si="10"/>
        <v>0</v>
      </c>
      <c r="K66" s="14">
        <f>VLOOKUP(A:A,[1]TDSheet!$A:$K,11,0)</f>
        <v>0</v>
      </c>
      <c r="L66" s="14">
        <f>VLOOKUP(A:A,[1]TDSheet!$A:$L,12,0)</f>
        <v>0</v>
      </c>
      <c r="M66" s="14" t="e">
        <f>VLOOKUP(A:A,[1]TDSheet!$A:$T,20,0)</f>
        <v>#REF!</v>
      </c>
      <c r="N66" s="14"/>
      <c r="O66" s="14"/>
      <c r="P66" s="14"/>
      <c r="Q66" s="16"/>
      <c r="R66" s="16"/>
      <c r="S66" s="14">
        <f t="shared" si="11"/>
        <v>4.8</v>
      </c>
      <c r="T66" s="16"/>
      <c r="U66" s="17" t="e">
        <f t="shared" si="12"/>
        <v>#REF!</v>
      </c>
      <c r="V66" s="14">
        <f t="shared" si="13"/>
        <v>11.875</v>
      </c>
      <c r="W66" s="14"/>
      <c r="X66" s="14"/>
      <c r="Y66" s="14">
        <f>VLOOKUP(A:A,[1]TDSheet!$A:$Y,25,0)</f>
        <v>10.8</v>
      </c>
      <c r="Z66" s="14">
        <f>VLOOKUP(A:A,[1]TDSheet!$A:$Z,26,0)</f>
        <v>5</v>
      </c>
      <c r="AA66" s="14">
        <f>VLOOKUP(A:A,[1]TDSheet!$A:$AA,27,0)</f>
        <v>1.4</v>
      </c>
      <c r="AB66" s="14">
        <f>VLOOKUP(A:A,[3]TDSheet!$A:$D,4,0)</f>
        <v>7</v>
      </c>
      <c r="AC66" s="14" t="str">
        <f>VLOOKUP(A:A,[1]TDSheet!$A:$AC,29,0)</f>
        <v>магаз</v>
      </c>
      <c r="AD66" s="14" t="str">
        <f>VLOOKUP(A:A,[1]TDSheet!$A:$AD,30,0)</f>
        <v>не зак</v>
      </c>
      <c r="AE66" s="14">
        <f t="shared" si="14"/>
        <v>0</v>
      </c>
      <c r="AF66" s="14">
        <f t="shared" si="15"/>
        <v>0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57</v>
      </c>
      <c r="D67" s="8">
        <v>2</v>
      </c>
      <c r="E67" s="8">
        <v>40</v>
      </c>
      <c r="F67" s="8">
        <v>17</v>
      </c>
      <c r="G67" s="1">
        <f>VLOOKUP(A:A,[1]TDSheet!$A:$G,7,0)</f>
        <v>0</v>
      </c>
      <c r="H67" s="1">
        <f>VLOOKUP(A:A,[1]TDSheet!$A:$H,8,0)</f>
        <v>45</v>
      </c>
      <c r="I67" s="14">
        <f>VLOOKUP(A:A,[2]TDSheet!$A:$F,6,0)</f>
        <v>42</v>
      </c>
      <c r="J67" s="14">
        <f t="shared" si="10"/>
        <v>-2</v>
      </c>
      <c r="K67" s="14">
        <f>VLOOKUP(A:A,[1]TDSheet!$A:$K,11,0)</f>
        <v>0</v>
      </c>
      <c r="L67" s="14">
        <f>VLOOKUP(A:A,[1]TDSheet!$A:$L,12,0)</f>
        <v>0</v>
      </c>
      <c r="M67" s="14" t="e">
        <f>VLOOKUP(A:A,[1]TDSheet!$A:$T,20,0)</f>
        <v>#REF!</v>
      </c>
      <c r="N67" s="14"/>
      <c r="O67" s="14"/>
      <c r="P67" s="14"/>
      <c r="Q67" s="16"/>
      <c r="R67" s="16"/>
      <c r="S67" s="14">
        <f t="shared" si="11"/>
        <v>8</v>
      </c>
      <c r="T67" s="16"/>
      <c r="U67" s="17" t="e">
        <f t="shared" si="12"/>
        <v>#REF!</v>
      </c>
      <c r="V67" s="14">
        <f t="shared" si="13"/>
        <v>2.125</v>
      </c>
      <c r="W67" s="14"/>
      <c r="X67" s="14"/>
      <c r="Y67" s="14">
        <f>VLOOKUP(A:A,[1]TDSheet!$A:$Y,25,0)</f>
        <v>8.6</v>
      </c>
      <c r="Z67" s="14">
        <f>VLOOKUP(A:A,[1]TDSheet!$A:$Z,26,0)</f>
        <v>14.4</v>
      </c>
      <c r="AA67" s="14">
        <f>VLOOKUP(A:A,[1]TDSheet!$A:$AA,27,0)</f>
        <v>5.4</v>
      </c>
      <c r="AB67" s="14">
        <f>VLOOKUP(A:A,[3]TDSheet!$A:$D,4,0)</f>
        <v>10</v>
      </c>
      <c r="AC67" s="14" t="str">
        <f>VLOOKUP(A:A,[1]TDSheet!$A:$AC,29,0)</f>
        <v>костик</v>
      </c>
      <c r="AD67" s="14" t="str">
        <f>VLOOKUP(A:A,[1]TDSheet!$A:$AD,30,0)</f>
        <v>вывод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23.838000000000001</v>
      </c>
      <c r="D68" s="8">
        <v>84.051000000000002</v>
      </c>
      <c r="E68" s="8">
        <v>65.543000000000006</v>
      </c>
      <c r="F68" s="8">
        <v>40.783000000000001</v>
      </c>
      <c r="G68" s="1">
        <f>VLOOKUP(A:A,[1]TDSheet!$A:$G,7,0)</f>
        <v>1</v>
      </c>
      <c r="H68" s="1">
        <f>VLOOKUP(A:A,[1]TDSheet!$A:$H,8,0)</f>
        <v>45</v>
      </c>
      <c r="I68" s="14">
        <f>VLOOKUP(A:A,[2]TDSheet!$A:$F,6,0)</f>
        <v>71.73</v>
      </c>
      <c r="J68" s="14">
        <f t="shared" si="10"/>
        <v>-6.1869999999999976</v>
      </c>
      <c r="K68" s="14">
        <f>VLOOKUP(A:A,[1]TDSheet!$A:$K,11,0)</f>
        <v>10</v>
      </c>
      <c r="L68" s="14">
        <f>VLOOKUP(A:A,[1]TDSheet!$A:$L,12,0)</f>
        <v>20</v>
      </c>
      <c r="M68" s="14" t="e">
        <f>VLOOKUP(A:A,[1]TDSheet!$A:$T,20,0)</f>
        <v>#REF!</v>
      </c>
      <c r="N68" s="14"/>
      <c r="O68" s="14"/>
      <c r="P68" s="14"/>
      <c r="Q68" s="16">
        <v>30</v>
      </c>
      <c r="R68" s="16">
        <v>20</v>
      </c>
      <c r="S68" s="14">
        <f t="shared" si="11"/>
        <v>13.108600000000001</v>
      </c>
      <c r="T68" s="16"/>
      <c r="U68" s="17" t="e">
        <f t="shared" si="12"/>
        <v>#REF!</v>
      </c>
      <c r="V68" s="14">
        <f t="shared" si="13"/>
        <v>3.1111636635491204</v>
      </c>
      <c r="W68" s="14"/>
      <c r="X68" s="14"/>
      <c r="Y68" s="14">
        <f>VLOOKUP(A:A,[1]TDSheet!$A:$Y,25,0)</f>
        <v>13.438599999999999</v>
      </c>
      <c r="Z68" s="14">
        <f>VLOOKUP(A:A,[1]TDSheet!$A:$Z,26,0)</f>
        <v>14.7704</v>
      </c>
      <c r="AA68" s="14">
        <f>VLOOKUP(A:A,[1]TDSheet!$A:$AA,27,0)</f>
        <v>12.0594</v>
      </c>
      <c r="AB68" s="14">
        <f>VLOOKUP(A:A,[3]TDSheet!$A:$D,4,0)</f>
        <v>17.189</v>
      </c>
      <c r="AC68" s="14" t="str">
        <f>VLOOKUP(A:A,[1]TDSheet!$A:$AC,29,0)</f>
        <v>увел</v>
      </c>
      <c r="AD68" s="14" t="e">
        <f>VLOOKUP(A:A,[1]TDSheet!$A:$AD,30,0)</f>
        <v>#N/A</v>
      </c>
      <c r="AE68" s="14">
        <f t="shared" si="14"/>
        <v>30</v>
      </c>
      <c r="AF68" s="14">
        <f t="shared" si="15"/>
        <v>20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645</v>
      </c>
      <c r="D69" s="8">
        <v>1637</v>
      </c>
      <c r="E69" s="8">
        <v>1359</v>
      </c>
      <c r="F69" s="8">
        <v>634</v>
      </c>
      <c r="G69" s="1">
        <f>VLOOKUP(A:A,[1]TDSheet!$A:$G,7,0)</f>
        <v>0.28000000000000003</v>
      </c>
      <c r="H69" s="1">
        <f>VLOOKUP(A:A,[1]TDSheet!$A:$H,8,0)</f>
        <v>45</v>
      </c>
      <c r="I69" s="14">
        <f>VLOOKUP(A:A,[2]TDSheet!$A:$F,6,0)</f>
        <v>1398</v>
      </c>
      <c r="J69" s="14">
        <f t="shared" si="10"/>
        <v>-39</v>
      </c>
      <c r="K69" s="14">
        <f>VLOOKUP(A:A,[1]TDSheet!$A:$K,11,0)</f>
        <v>280</v>
      </c>
      <c r="L69" s="14">
        <f>VLOOKUP(A:A,[1]TDSheet!$A:$L,12,0)</f>
        <v>480</v>
      </c>
      <c r="M69" s="14">
        <f>VLOOKUP(A:A,[1]TDSheet!$A:$T,20,0)</f>
        <v>400</v>
      </c>
      <c r="N69" s="14"/>
      <c r="O69" s="14"/>
      <c r="P69" s="14"/>
      <c r="Q69" s="16">
        <v>200</v>
      </c>
      <c r="R69" s="16">
        <v>400</v>
      </c>
      <c r="S69" s="14">
        <f t="shared" si="11"/>
        <v>271.8</v>
      </c>
      <c r="T69" s="16">
        <v>200</v>
      </c>
      <c r="U69" s="17">
        <f t="shared" si="12"/>
        <v>9.5437821927888145</v>
      </c>
      <c r="V69" s="14">
        <f t="shared" si="13"/>
        <v>2.3325974981604118</v>
      </c>
      <c r="W69" s="14"/>
      <c r="X69" s="14"/>
      <c r="Y69" s="14">
        <f>VLOOKUP(A:A,[1]TDSheet!$A:$Y,25,0)</f>
        <v>225.8</v>
      </c>
      <c r="Z69" s="14">
        <f>VLOOKUP(A:A,[1]TDSheet!$A:$Z,26,0)</f>
        <v>338.6</v>
      </c>
      <c r="AA69" s="14">
        <f>VLOOKUP(A:A,[1]TDSheet!$A:$AA,27,0)</f>
        <v>254.4</v>
      </c>
      <c r="AB69" s="14">
        <f>VLOOKUP(A:A,[3]TDSheet!$A:$D,4,0)</f>
        <v>238</v>
      </c>
      <c r="AC69" s="14" t="e">
        <f>VLOOKUP(A:A,[1]TDSheet!$A:$AC,29,0)</f>
        <v>#N/A</v>
      </c>
      <c r="AD69" s="14" t="e">
        <f>VLOOKUP(A:A,[1]TDSheet!$A:$AD,30,0)</f>
        <v>#N/A</v>
      </c>
      <c r="AE69" s="14">
        <f t="shared" si="14"/>
        <v>56.000000000000007</v>
      </c>
      <c r="AF69" s="14">
        <f t="shared" si="15"/>
        <v>112.00000000000001</v>
      </c>
      <c r="AG69" s="14">
        <f t="shared" si="16"/>
        <v>56.000000000000007</v>
      </c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174</v>
      </c>
      <c r="D70" s="8">
        <v>600</v>
      </c>
      <c r="E70" s="8">
        <v>429</v>
      </c>
      <c r="F70" s="8">
        <v>341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432</v>
      </c>
      <c r="J70" s="14">
        <f t="shared" si="10"/>
        <v>-3</v>
      </c>
      <c r="K70" s="14">
        <f>VLOOKUP(A:A,[1]TDSheet!$A:$K,11,0)</f>
        <v>120</v>
      </c>
      <c r="L70" s="14">
        <f>VLOOKUP(A:A,[1]TDSheet!$A:$L,12,0)</f>
        <v>80</v>
      </c>
      <c r="M70" s="14">
        <f>VLOOKUP(A:A,[1]TDSheet!$A:$T,20,0)</f>
        <v>80</v>
      </c>
      <c r="N70" s="14"/>
      <c r="O70" s="14"/>
      <c r="P70" s="14"/>
      <c r="Q70" s="16"/>
      <c r="R70" s="16">
        <v>120</v>
      </c>
      <c r="S70" s="14">
        <f t="shared" si="11"/>
        <v>85.8</v>
      </c>
      <c r="T70" s="16">
        <v>80</v>
      </c>
      <c r="U70" s="17">
        <f t="shared" si="12"/>
        <v>9.5687645687645695</v>
      </c>
      <c r="V70" s="14">
        <f t="shared" si="13"/>
        <v>3.9743589743589745</v>
      </c>
      <c r="W70" s="14"/>
      <c r="X70" s="14"/>
      <c r="Y70" s="14">
        <f>VLOOKUP(A:A,[1]TDSheet!$A:$Y,25,0)</f>
        <v>89.4</v>
      </c>
      <c r="Z70" s="14">
        <f>VLOOKUP(A:A,[1]TDSheet!$A:$Z,26,0)</f>
        <v>120</v>
      </c>
      <c r="AA70" s="14">
        <f>VLOOKUP(A:A,[1]TDSheet!$A:$AA,27,0)</f>
        <v>97</v>
      </c>
      <c r="AB70" s="14">
        <f>VLOOKUP(A:A,[3]TDSheet!$A:$D,4,0)</f>
        <v>72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33.6</v>
      </c>
      <c r="AG70" s="14">
        <f t="shared" si="16"/>
        <v>22.400000000000002</v>
      </c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966</v>
      </c>
      <c r="D71" s="8">
        <v>2637</v>
      </c>
      <c r="E71" s="8">
        <v>2254</v>
      </c>
      <c r="F71" s="8">
        <v>1316</v>
      </c>
      <c r="G71" s="1">
        <f>VLOOKUP(A:A,[1]TDSheet!$A:$G,7,0)</f>
        <v>0.35</v>
      </c>
      <c r="H71" s="1">
        <f>VLOOKUP(A:A,[1]TDSheet!$A:$H,8,0)</f>
        <v>45</v>
      </c>
      <c r="I71" s="14">
        <f>VLOOKUP(A:A,[2]TDSheet!$A:$F,6,0)</f>
        <v>2284</v>
      </c>
      <c r="J71" s="14">
        <f t="shared" si="10"/>
        <v>-30</v>
      </c>
      <c r="K71" s="14">
        <f>VLOOKUP(A:A,[1]TDSheet!$A:$K,11,0)</f>
        <v>1000</v>
      </c>
      <c r="L71" s="14">
        <f>VLOOKUP(A:A,[1]TDSheet!$A:$L,12,0)</f>
        <v>0</v>
      </c>
      <c r="M71" s="14">
        <f>VLOOKUP(A:A,[1]TDSheet!$A:$T,20,0)</f>
        <v>600</v>
      </c>
      <c r="N71" s="14"/>
      <c r="O71" s="14"/>
      <c r="P71" s="14"/>
      <c r="Q71" s="16">
        <v>400</v>
      </c>
      <c r="R71" s="16">
        <v>600</v>
      </c>
      <c r="S71" s="14">
        <f t="shared" si="11"/>
        <v>450.8</v>
      </c>
      <c r="T71" s="16">
        <v>600</v>
      </c>
      <c r="U71" s="17">
        <f t="shared" si="12"/>
        <v>10.017746228926352</v>
      </c>
      <c r="V71" s="14">
        <f t="shared" si="13"/>
        <v>2.9192546583850931</v>
      </c>
      <c r="W71" s="14"/>
      <c r="X71" s="14"/>
      <c r="Y71" s="14">
        <f>VLOOKUP(A:A,[1]TDSheet!$A:$Y,25,0)</f>
        <v>439.6</v>
      </c>
      <c r="Z71" s="14">
        <f>VLOOKUP(A:A,[1]TDSheet!$A:$Z,26,0)</f>
        <v>615</v>
      </c>
      <c r="AA71" s="14">
        <f>VLOOKUP(A:A,[1]TDSheet!$A:$AA,27,0)</f>
        <v>451</v>
      </c>
      <c r="AB71" s="14">
        <f>VLOOKUP(A:A,[3]TDSheet!$A:$D,4,0)</f>
        <v>495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4"/>
        <v>140</v>
      </c>
      <c r="AF71" s="14">
        <f t="shared" si="15"/>
        <v>210</v>
      </c>
      <c r="AG71" s="14">
        <f t="shared" si="16"/>
        <v>210</v>
      </c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560</v>
      </c>
      <c r="D72" s="8">
        <v>2919</v>
      </c>
      <c r="E72" s="8">
        <v>2156</v>
      </c>
      <c r="F72" s="8">
        <v>1305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2164</v>
      </c>
      <c r="J72" s="14">
        <f t="shared" ref="J72:J87" si="17">E72-I72</f>
        <v>-8</v>
      </c>
      <c r="K72" s="14">
        <f>VLOOKUP(A:A,[1]TDSheet!$A:$K,11,0)</f>
        <v>1000</v>
      </c>
      <c r="L72" s="14">
        <f>VLOOKUP(A:A,[1]TDSheet!$A:$L,12,0)</f>
        <v>0</v>
      </c>
      <c r="M72" s="14">
        <f>VLOOKUP(A:A,[1]TDSheet!$A:$T,20,0)</f>
        <v>400</v>
      </c>
      <c r="N72" s="14"/>
      <c r="O72" s="14"/>
      <c r="P72" s="14"/>
      <c r="Q72" s="16">
        <v>600</v>
      </c>
      <c r="R72" s="16">
        <v>400</v>
      </c>
      <c r="S72" s="14">
        <f t="shared" ref="S72:S87" si="18">E72/5</f>
        <v>431.2</v>
      </c>
      <c r="T72" s="16">
        <v>600</v>
      </c>
      <c r="U72" s="17">
        <f t="shared" ref="U72:U87" si="19">(F72+K72+L72+M72+Q72+R72+T72)/S72</f>
        <v>9.9837662337662341</v>
      </c>
      <c r="V72" s="14">
        <f t="shared" ref="V72:V87" si="20">F72/S72</f>
        <v>3.0264378478664193</v>
      </c>
      <c r="W72" s="14"/>
      <c r="X72" s="14"/>
      <c r="Y72" s="14">
        <f>VLOOKUP(A:A,[1]TDSheet!$A:$Y,25,0)</f>
        <v>321</v>
      </c>
      <c r="Z72" s="14">
        <f>VLOOKUP(A:A,[1]TDSheet!$A:$Z,26,0)</f>
        <v>491.4</v>
      </c>
      <c r="AA72" s="14">
        <f>VLOOKUP(A:A,[1]TDSheet!$A:$AA,27,0)</f>
        <v>438.6</v>
      </c>
      <c r="AB72" s="14">
        <f>VLOOKUP(A:A,[3]TDSheet!$A:$D,4,0)</f>
        <v>516</v>
      </c>
      <c r="AC72" s="14" t="str">
        <f>VLOOKUP(A:A,[1]TDSheet!$A:$AC,29,0)</f>
        <v>???</v>
      </c>
      <c r="AD72" s="14" t="e">
        <f>VLOOKUP(A:A,[1]TDSheet!$A:$AD,30,0)</f>
        <v>#N/A</v>
      </c>
      <c r="AE72" s="14">
        <f t="shared" ref="AE72:AE87" si="21">Q72*G72</f>
        <v>168.00000000000003</v>
      </c>
      <c r="AF72" s="14">
        <f t="shared" ref="AF72:AF87" si="22">R72*G72</f>
        <v>112.00000000000001</v>
      </c>
      <c r="AG72" s="14">
        <f t="shared" ref="AG72:AG87" si="23">T72*G72</f>
        <v>168.00000000000003</v>
      </c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2156</v>
      </c>
      <c r="D73" s="8">
        <v>6888</v>
      </c>
      <c r="E73" s="8">
        <v>5962</v>
      </c>
      <c r="F73" s="8">
        <v>3008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6045</v>
      </c>
      <c r="J73" s="14">
        <f t="shared" si="17"/>
        <v>-83</v>
      </c>
      <c r="K73" s="14">
        <f>VLOOKUP(A:A,[1]TDSheet!$A:$K,11,0)</f>
        <v>2200</v>
      </c>
      <c r="L73" s="14">
        <f>VLOOKUP(A:A,[1]TDSheet!$A:$L,12,0)</f>
        <v>1800</v>
      </c>
      <c r="M73" s="14">
        <f>VLOOKUP(A:A,[1]TDSheet!$A:$T,20,0)</f>
        <v>1000</v>
      </c>
      <c r="N73" s="14"/>
      <c r="O73" s="14"/>
      <c r="P73" s="14"/>
      <c r="Q73" s="16">
        <v>1000</v>
      </c>
      <c r="R73" s="16">
        <v>1600</v>
      </c>
      <c r="S73" s="14">
        <f t="shared" si="18"/>
        <v>1192.4000000000001</v>
      </c>
      <c r="T73" s="16">
        <v>1200</v>
      </c>
      <c r="U73" s="17">
        <f t="shared" si="19"/>
        <v>9.9027172089902713</v>
      </c>
      <c r="V73" s="14">
        <f t="shared" si="20"/>
        <v>2.522643408252264</v>
      </c>
      <c r="W73" s="14"/>
      <c r="X73" s="14"/>
      <c r="Y73" s="14">
        <f>VLOOKUP(A:A,[1]TDSheet!$A:$Y,25,0)</f>
        <v>1116.5999999999999</v>
      </c>
      <c r="Z73" s="14">
        <f>VLOOKUP(A:A,[1]TDSheet!$A:$Z,26,0)</f>
        <v>1379</v>
      </c>
      <c r="AA73" s="14">
        <f>VLOOKUP(A:A,[1]TDSheet!$A:$AA,27,0)</f>
        <v>1124</v>
      </c>
      <c r="AB73" s="14">
        <f>VLOOKUP(A:A,[3]TDSheet!$A:$D,4,0)</f>
        <v>1189</v>
      </c>
      <c r="AC73" s="14" t="str">
        <f>VLOOKUP(A:A,[1]TDSheet!$A:$AC,29,0)</f>
        <v>борд02,02</v>
      </c>
      <c r="AD73" s="14" t="e">
        <f>VLOOKUP(A:A,[1]TDSheet!$A:$AD,30,0)</f>
        <v>#N/A</v>
      </c>
      <c r="AE73" s="14">
        <f t="shared" si="21"/>
        <v>350</v>
      </c>
      <c r="AF73" s="14">
        <f t="shared" si="22"/>
        <v>560</v>
      </c>
      <c r="AG73" s="14">
        <f t="shared" si="23"/>
        <v>420</v>
      </c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215</v>
      </c>
      <c r="D74" s="8">
        <v>532</v>
      </c>
      <c r="E74" s="8">
        <v>401</v>
      </c>
      <c r="F74" s="8">
        <v>335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413</v>
      </c>
      <c r="J74" s="14">
        <f t="shared" si="17"/>
        <v>-12</v>
      </c>
      <c r="K74" s="14">
        <f>VLOOKUP(A:A,[1]TDSheet!$A:$K,11,0)</f>
        <v>120</v>
      </c>
      <c r="L74" s="14">
        <f>VLOOKUP(A:A,[1]TDSheet!$A:$L,12,0)</f>
        <v>120</v>
      </c>
      <c r="M74" s="14" t="e">
        <f>VLOOKUP(A:A,[1]TDSheet!$A:$T,20,0)</f>
        <v>#REF!</v>
      </c>
      <c r="N74" s="14"/>
      <c r="O74" s="14"/>
      <c r="P74" s="14"/>
      <c r="Q74" s="16"/>
      <c r="R74" s="16">
        <v>120</v>
      </c>
      <c r="S74" s="14">
        <f t="shared" si="18"/>
        <v>80.2</v>
      </c>
      <c r="T74" s="16">
        <v>80</v>
      </c>
      <c r="U74" s="17" t="e">
        <f t="shared" si="19"/>
        <v>#REF!</v>
      </c>
      <c r="V74" s="14">
        <f t="shared" si="20"/>
        <v>4.1770573566084783</v>
      </c>
      <c r="W74" s="14"/>
      <c r="X74" s="14"/>
      <c r="Y74" s="14">
        <f>VLOOKUP(A:A,[1]TDSheet!$A:$Y,25,0)</f>
        <v>85</v>
      </c>
      <c r="Z74" s="14">
        <f>VLOOKUP(A:A,[1]TDSheet!$A:$Z,26,0)</f>
        <v>119.4</v>
      </c>
      <c r="AA74" s="14">
        <f>VLOOKUP(A:A,[1]TDSheet!$A:$AA,27,0)</f>
        <v>95.2</v>
      </c>
      <c r="AB74" s="14">
        <f>VLOOKUP(A:A,[3]TDSheet!$A:$D,4,0)</f>
        <v>71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33.6</v>
      </c>
      <c r="AG74" s="14">
        <f t="shared" si="23"/>
        <v>22.400000000000002</v>
      </c>
      <c r="AH74" s="14"/>
      <c r="AI74" s="14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2389</v>
      </c>
      <c r="D75" s="8">
        <v>6485</v>
      </c>
      <c r="E75" s="8">
        <v>5695</v>
      </c>
      <c r="F75" s="8">
        <v>3102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5758</v>
      </c>
      <c r="J75" s="14">
        <f t="shared" si="17"/>
        <v>-63</v>
      </c>
      <c r="K75" s="14">
        <f>VLOOKUP(A:A,[1]TDSheet!$A:$K,11,0)</f>
        <v>2000</v>
      </c>
      <c r="L75" s="14">
        <f>VLOOKUP(A:A,[1]TDSheet!$A:$L,12,0)</f>
        <v>1400</v>
      </c>
      <c r="M75" s="14">
        <f>VLOOKUP(A:A,[1]TDSheet!$A:$T,20,0)</f>
        <v>1000</v>
      </c>
      <c r="N75" s="14"/>
      <c r="O75" s="14"/>
      <c r="P75" s="14"/>
      <c r="Q75" s="16">
        <v>1000</v>
      </c>
      <c r="R75" s="16">
        <v>1600</v>
      </c>
      <c r="S75" s="14">
        <f t="shared" si="18"/>
        <v>1139</v>
      </c>
      <c r="T75" s="16">
        <v>1400</v>
      </c>
      <c r="U75" s="17">
        <f t="shared" si="19"/>
        <v>10.098331870061457</v>
      </c>
      <c r="V75" s="14">
        <f t="shared" si="20"/>
        <v>2.7234416154521508</v>
      </c>
      <c r="W75" s="14"/>
      <c r="X75" s="14"/>
      <c r="Y75" s="14">
        <f>VLOOKUP(A:A,[1]TDSheet!$A:$Y,25,0)</f>
        <v>1208.5999999999999</v>
      </c>
      <c r="Z75" s="14">
        <f>VLOOKUP(A:A,[1]TDSheet!$A:$Z,26,0)</f>
        <v>1383.2</v>
      </c>
      <c r="AA75" s="14">
        <f>VLOOKUP(A:A,[1]TDSheet!$A:$AA,27,0)</f>
        <v>1075.8</v>
      </c>
      <c r="AB75" s="14">
        <f>VLOOKUP(A:A,[3]TDSheet!$A:$D,4,0)</f>
        <v>1048</v>
      </c>
      <c r="AC75" s="14" t="str">
        <f>VLOOKUP(A:A,[1]TDSheet!$A:$AC,29,0)</f>
        <v>плакат17</v>
      </c>
      <c r="AD75" s="14" t="e">
        <f>VLOOKUP(A:A,[1]TDSheet!$A:$AD,30,0)</f>
        <v>#N/A</v>
      </c>
      <c r="AE75" s="14">
        <f t="shared" si="21"/>
        <v>350</v>
      </c>
      <c r="AF75" s="14">
        <f t="shared" si="22"/>
        <v>560</v>
      </c>
      <c r="AG75" s="14">
        <f t="shared" si="23"/>
        <v>489.99999999999994</v>
      </c>
      <c r="AH75" s="14"/>
      <c r="AI75" s="14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492</v>
      </c>
      <c r="D76" s="8">
        <v>1903</v>
      </c>
      <c r="E76" s="8">
        <v>1442</v>
      </c>
      <c r="F76" s="8">
        <v>933</v>
      </c>
      <c r="G76" s="1">
        <f>VLOOKUP(A:A,[1]TDSheet!$A:$G,7,0)</f>
        <v>0.41</v>
      </c>
      <c r="H76" s="1">
        <f>VLOOKUP(A:A,[1]TDSheet!$A:$H,8,0)</f>
        <v>45</v>
      </c>
      <c r="I76" s="14">
        <f>VLOOKUP(A:A,[2]TDSheet!$A:$F,6,0)</f>
        <v>1723</v>
      </c>
      <c r="J76" s="14">
        <f t="shared" si="17"/>
        <v>-281</v>
      </c>
      <c r="K76" s="14">
        <f>VLOOKUP(A:A,[1]TDSheet!$A:$K,11,0)</f>
        <v>320</v>
      </c>
      <c r="L76" s="14">
        <f>VLOOKUP(A:A,[1]TDSheet!$A:$L,12,0)</f>
        <v>400</v>
      </c>
      <c r="M76" s="14" t="e">
        <f>VLOOKUP(A:A,[1]TDSheet!$A:$T,20,0)</f>
        <v>#REF!</v>
      </c>
      <c r="N76" s="14"/>
      <c r="O76" s="14"/>
      <c r="P76" s="14"/>
      <c r="Q76" s="16">
        <v>400</v>
      </c>
      <c r="R76" s="16">
        <v>400</v>
      </c>
      <c r="S76" s="14">
        <f t="shared" si="18"/>
        <v>288.39999999999998</v>
      </c>
      <c r="T76" s="16">
        <v>280</v>
      </c>
      <c r="U76" s="17" t="e">
        <f t="shared" si="19"/>
        <v>#REF!</v>
      </c>
      <c r="V76" s="14">
        <f t="shared" si="20"/>
        <v>3.2350901525658808</v>
      </c>
      <c r="W76" s="14"/>
      <c r="X76" s="14"/>
      <c r="Y76" s="14">
        <f>VLOOKUP(A:A,[1]TDSheet!$A:$Y,25,0)</f>
        <v>294.60000000000002</v>
      </c>
      <c r="Z76" s="14">
        <f>VLOOKUP(A:A,[1]TDSheet!$A:$Z,26,0)</f>
        <v>370.8</v>
      </c>
      <c r="AA76" s="14">
        <f>VLOOKUP(A:A,[1]TDSheet!$A:$AA,27,0)</f>
        <v>257.39999999999998</v>
      </c>
      <c r="AB76" s="14">
        <f>VLOOKUP(A:A,[3]TDSheet!$A:$D,4,0)</f>
        <v>450</v>
      </c>
      <c r="AC76" s="14" t="str">
        <f>VLOOKUP(A:A,[1]TDSheet!$A:$AC,29,0)</f>
        <v>брод</v>
      </c>
      <c r="AD76" s="14" t="e">
        <f>VLOOKUP(A:A,[1]TDSheet!$A:$AD,30,0)</f>
        <v>#N/A</v>
      </c>
      <c r="AE76" s="14">
        <f t="shared" si="21"/>
        <v>164</v>
      </c>
      <c r="AF76" s="14">
        <f t="shared" si="22"/>
        <v>164</v>
      </c>
      <c r="AG76" s="14">
        <f t="shared" si="23"/>
        <v>114.8</v>
      </c>
      <c r="AH76" s="14"/>
      <c r="AI76" s="14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956</v>
      </c>
      <c r="D77" s="8">
        <v>429</v>
      </c>
      <c r="E77" s="18">
        <v>721</v>
      </c>
      <c r="F77" s="18">
        <v>574</v>
      </c>
      <c r="G77" s="1">
        <f>VLOOKUP(A:A,[1]TDSheet!$A:$G,7,0)</f>
        <v>0.5</v>
      </c>
      <c r="H77" s="1">
        <f>VLOOKUP(A:A,[1]TDSheet!$A:$H,8,0)</f>
        <v>0.6</v>
      </c>
      <c r="I77" s="14">
        <f>VLOOKUP(A:A,[2]TDSheet!$A:$F,6,0)</f>
        <v>707</v>
      </c>
      <c r="J77" s="14">
        <f t="shared" si="17"/>
        <v>14</v>
      </c>
      <c r="K77" s="14">
        <f>VLOOKUP(A:A,[1]TDSheet!$A:$K,11,0)</f>
        <v>0</v>
      </c>
      <c r="L77" s="14">
        <f>VLOOKUP(A:A,[1]TDSheet!$A:$L,12,0)</f>
        <v>120</v>
      </c>
      <c r="M77" s="14">
        <f>VLOOKUP(A:A,[1]TDSheet!$A:$T,20,0)</f>
        <v>240</v>
      </c>
      <c r="N77" s="14"/>
      <c r="O77" s="14"/>
      <c r="P77" s="14"/>
      <c r="Q77" s="16"/>
      <c r="R77" s="16">
        <v>200</v>
      </c>
      <c r="S77" s="14">
        <f t="shared" si="18"/>
        <v>144.19999999999999</v>
      </c>
      <c r="T77" s="16">
        <v>200</v>
      </c>
      <c r="U77" s="17">
        <f t="shared" si="19"/>
        <v>9.2510402219140087</v>
      </c>
      <c r="V77" s="14">
        <f t="shared" si="20"/>
        <v>3.9805825242718451</v>
      </c>
      <c r="W77" s="14"/>
      <c r="X77" s="14"/>
      <c r="Y77" s="14">
        <f>VLOOKUP(A:A,[1]TDSheet!$A:$Y,25,0)</f>
        <v>124.6</v>
      </c>
      <c r="Z77" s="14">
        <f>VLOOKUP(A:A,[1]TDSheet!$A:$Z,26,0)</f>
        <v>211.4</v>
      </c>
      <c r="AA77" s="14">
        <f>VLOOKUP(A:A,[1]TDSheet!$A:$AA,27,0)</f>
        <v>113.6</v>
      </c>
      <c r="AB77" s="14">
        <f>VLOOKUP(A:A,[3]TDSheet!$A:$D,4,0)</f>
        <v>94</v>
      </c>
      <c r="AC77" s="14">
        <f>VLOOKUP(A:A,[1]TDSheet!$A:$AC,29,0)</f>
        <v>0</v>
      </c>
      <c r="AD77" s="14" t="str">
        <f>VLOOKUP(A:A,[1]TDSheet!$A:$AD,30,0)</f>
        <v>кост</v>
      </c>
      <c r="AE77" s="14">
        <f t="shared" si="21"/>
        <v>0</v>
      </c>
      <c r="AF77" s="14">
        <f t="shared" si="22"/>
        <v>100</v>
      </c>
      <c r="AG77" s="14">
        <f t="shared" si="23"/>
        <v>100</v>
      </c>
      <c r="AH77" s="14"/>
      <c r="AI77" s="14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1572</v>
      </c>
      <c r="D78" s="8">
        <v>11237</v>
      </c>
      <c r="E78" s="18">
        <v>7632</v>
      </c>
      <c r="F78" s="18">
        <v>3364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6650</v>
      </c>
      <c r="J78" s="14">
        <f t="shared" si="17"/>
        <v>982</v>
      </c>
      <c r="K78" s="14">
        <f>VLOOKUP(A:A,[1]TDSheet!$A:$K,11,0)</f>
        <v>2400</v>
      </c>
      <c r="L78" s="14">
        <f>VLOOKUP(A:A,[1]TDSheet!$A:$L,12,0)</f>
        <v>2200</v>
      </c>
      <c r="M78" s="14">
        <f>VLOOKUP(A:A,[1]TDSheet!$A:$T,20,0)</f>
        <v>1200</v>
      </c>
      <c r="N78" s="14"/>
      <c r="O78" s="14"/>
      <c r="P78" s="14"/>
      <c r="Q78" s="16">
        <v>1900</v>
      </c>
      <c r="R78" s="16">
        <v>2000</v>
      </c>
      <c r="S78" s="14">
        <f t="shared" si="18"/>
        <v>1526.4</v>
      </c>
      <c r="T78" s="16">
        <v>2100</v>
      </c>
      <c r="U78" s="17">
        <f t="shared" si="19"/>
        <v>9.9344863731656172</v>
      </c>
      <c r="V78" s="14">
        <f t="shared" si="20"/>
        <v>2.2038784067085953</v>
      </c>
      <c r="W78" s="14"/>
      <c r="X78" s="14"/>
      <c r="Y78" s="14">
        <f>VLOOKUP(A:A,[1]TDSheet!$A:$Y,25,0)</f>
        <v>1225.8</v>
      </c>
      <c r="Z78" s="14">
        <f>VLOOKUP(A:A,[1]TDSheet!$A:$Z,26,0)</f>
        <v>1615.2</v>
      </c>
      <c r="AA78" s="14">
        <f>VLOOKUP(A:A,[1]TDSheet!$A:$AA,27,0)</f>
        <v>1328.6</v>
      </c>
      <c r="AB78" s="14">
        <f>VLOOKUP(A:A,[3]TDSheet!$A:$D,4,0)</f>
        <v>1458</v>
      </c>
      <c r="AC78" s="14" t="str">
        <f>VLOOKUP(A:A,[1]TDSheet!$A:$AC,29,0)</f>
        <v>брод</v>
      </c>
      <c r="AD78" s="14" t="e">
        <f>VLOOKUP(A:A,[1]TDSheet!$A:$AD,30,0)</f>
        <v>#N/A</v>
      </c>
      <c r="AE78" s="14">
        <f t="shared" si="21"/>
        <v>779</v>
      </c>
      <c r="AF78" s="14">
        <f t="shared" si="22"/>
        <v>820</v>
      </c>
      <c r="AG78" s="14">
        <f t="shared" si="23"/>
        <v>861</v>
      </c>
      <c r="AH78" s="14"/>
      <c r="AI78" s="14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1030</v>
      </c>
      <c r="D79" s="8">
        <v>3910</v>
      </c>
      <c r="E79" s="8">
        <v>2676</v>
      </c>
      <c r="F79" s="8">
        <v>1305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2722</v>
      </c>
      <c r="J79" s="14">
        <f t="shared" si="17"/>
        <v>-46</v>
      </c>
      <c r="K79" s="14">
        <f>VLOOKUP(A:A,[1]TDSheet!$A:$K,11,0)</f>
        <v>500</v>
      </c>
      <c r="L79" s="14">
        <f>VLOOKUP(A:A,[1]TDSheet!$A:$L,12,0)</f>
        <v>1200</v>
      </c>
      <c r="M79" s="14">
        <f>VLOOKUP(A:A,[1]TDSheet!$A:$T,20,0)</f>
        <v>350</v>
      </c>
      <c r="N79" s="14"/>
      <c r="O79" s="14"/>
      <c r="P79" s="14"/>
      <c r="Q79" s="16">
        <v>400</v>
      </c>
      <c r="R79" s="16">
        <v>800</v>
      </c>
      <c r="S79" s="14">
        <f t="shared" si="18"/>
        <v>535.20000000000005</v>
      </c>
      <c r="T79" s="16">
        <v>500</v>
      </c>
      <c r="U79" s="17">
        <f t="shared" si="19"/>
        <v>9.445067264573991</v>
      </c>
      <c r="V79" s="14">
        <f t="shared" si="20"/>
        <v>2.4383408071748875</v>
      </c>
      <c r="W79" s="14"/>
      <c r="X79" s="14"/>
      <c r="Y79" s="14">
        <f>VLOOKUP(A:A,[1]TDSheet!$A:$Y,25,0)</f>
        <v>457</v>
      </c>
      <c r="Z79" s="14">
        <f>VLOOKUP(A:A,[1]TDSheet!$A:$Z,26,0)</f>
        <v>635.4</v>
      </c>
      <c r="AA79" s="14">
        <f>VLOOKUP(A:A,[1]TDSheet!$A:$AA,27,0)</f>
        <v>501.8</v>
      </c>
      <c r="AB79" s="14">
        <f>VLOOKUP(A:A,[3]TDSheet!$A:$D,4,0)</f>
        <v>500</v>
      </c>
      <c r="AC79" s="14" t="str">
        <f>VLOOKUP(A:A,[1]TDSheet!$A:$AC,29,0)</f>
        <v>м-400</v>
      </c>
      <c r="AD79" s="14" t="e">
        <f>VLOOKUP(A:A,[1]TDSheet!$A:$AD,30,0)</f>
        <v>#N/A</v>
      </c>
      <c r="AE79" s="14">
        <f t="shared" si="21"/>
        <v>164</v>
      </c>
      <c r="AF79" s="14">
        <f t="shared" si="22"/>
        <v>328</v>
      </c>
      <c r="AG79" s="14">
        <f t="shared" si="23"/>
        <v>205</v>
      </c>
      <c r="AH79" s="14"/>
      <c r="AI79" s="14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358</v>
      </c>
      <c r="D80" s="8">
        <v>525</v>
      </c>
      <c r="E80" s="8">
        <v>149</v>
      </c>
      <c r="F80" s="8">
        <v>730</v>
      </c>
      <c r="G80" s="1">
        <f>VLOOKUP(A:A,[1]TDSheet!$A:$G,7,0)</f>
        <v>0.5</v>
      </c>
      <c r="H80" s="1">
        <f>VLOOKUP(A:A,[1]TDSheet!$A:$H,8,0)</f>
        <v>60</v>
      </c>
      <c r="I80" s="14">
        <f>VLOOKUP(A:A,[2]TDSheet!$A:$F,6,0)</f>
        <v>153</v>
      </c>
      <c r="J80" s="14">
        <f t="shared" si="17"/>
        <v>-4</v>
      </c>
      <c r="K80" s="14">
        <f>VLOOKUP(A:A,[1]TDSheet!$A:$K,11,0)</f>
        <v>0</v>
      </c>
      <c r="L80" s="14">
        <f>VLOOKUP(A:A,[1]TDSheet!$A:$L,12,0)</f>
        <v>0</v>
      </c>
      <c r="M80" s="14" t="e">
        <f>VLOOKUP(A:A,[1]TDSheet!$A:$T,20,0)</f>
        <v>#REF!</v>
      </c>
      <c r="N80" s="14"/>
      <c r="O80" s="14"/>
      <c r="P80" s="14"/>
      <c r="Q80" s="16"/>
      <c r="R80" s="16"/>
      <c r="S80" s="14">
        <f t="shared" si="18"/>
        <v>29.8</v>
      </c>
      <c r="T80" s="16"/>
      <c r="U80" s="17" t="e">
        <f t="shared" si="19"/>
        <v>#REF!</v>
      </c>
      <c r="V80" s="14">
        <f t="shared" si="20"/>
        <v>24.496644295302012</v>
      </c>
      <c r="W80" s="14"/>
      <c r="X80" s="14"/>
      <c r="Y80" s="14">
        <f>VLOOKUP(A:A,[1]TDSheet!$A:$Y,25,0)</f>
        <v>15.4</v>
      </c>
      <c r="Z80" s="14">
        <f>VLOOKUP(A:A,[1]TDSheet!$A:$Z,26,0)</f>
        <v>63.2</v>
      </c>
      <c r="AA80" s="14">
        <f>VLOOKUP(A:A,[1]TDSheet!$A:$AA,27,0)</f>
        <v>41</v>
      </c>
      <c r="AB80" s="14">
        <f>VLOOKUP(A:A,[3]TDSheet!$A:$D,4,0)</f>
        <v>7</v>
      </c>
      <c r="AC80" s="20" t="str">
        <f>VLOOKUP(A:A,[1]TDSheet!$A:$AC,29,0)</f>
        <v>костик</v>
      </c>
      <c r="AD80" s="14" t="str">
        <f>VLOOKUP(A:A,[1]TDSheet!$A:$AD,30,0)</f>
        <v>вывод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90</v>
      </c>
      <c r="D81" s="8"/>
      <c r="E81" s="8">
        <v>21</v>
      </c>
      <c r="F81" s="8">
        <v>5</v>
      </c>
      <c r="G81" s="1">
        <f>VLOOKUP(A:A,[1]TDSheet!$A:$G,7,0)</f>
        <v>0</v>
      </c>
      <c r="H81" s="1" t="e">
        <f>VLOOKUP(A:A,[1]TDSheet!$A:$H,8,0)</f>
        <v>#N/A</v>
      </c>
      <c r="I81" s="14">
        <f>VLOOKUP(A:A,[2]TDSheet!$A:$F,6,0)</f>
        <v>25</v>
      </c>
      <c r="J81" s="14">
        <f t="shared" si="17"/>
        <v>-4</v>
      </c>
      <c r="K81" s="14">
        <f>VLOOKUP(A:A,[1]TDSheet!$A:$K,11,0)</f>
        <v>0</v>
      </c>
      <c r="L81" s="14">
        <f>VLOOKUP(A:A,[1]TDSheet!$A:$L,12,0)</f>
        <v>0</v>
      </c>
      <c r="M81" s="14" t="e">
        <f>VLOOKUP(A:A,[1]TDSheet!$A:$T,20,0)</f>
        <v>#REF!</v>
      </c>
      <c r="N81" s="14"/>
      <c r="O81" s="14"/>
      <c r="P81" s="14"/>
      <c r="Q81" s="16"/>
      <c r="R81" s="16"/>
      <c r="S81" s="14">
        <f t="shared" si="18"/>
        <v>4.2</v>
      </c>
      <c r="T81" s="16"/>
      <c r="U81" s="17" t="e">
        <f t="shared" si="19"/>
        <v>#REF!</v>
      </c>
      <c r="V81" s="14">
        <f t="shared" si="20"/>
        <v>1.1904761904761905</v>
      </c>
      <c r="W81" s="14"/>
      <c r="X81" s="14"/>
      <c r="Y81" s="14">
        <f>VLOOKUP(A:A,[1]TDSheet!$A:$Y,25,0)</f>
        <v>10.4</v>
      </c>
      <c r="Z81" s="14">
        <f>VLOOKUP(A:A,[1]TDSheet!$A:$Z,26,0)</f>
        <v>6.4</v>
      </c>
      <c r="AA81" s="14">
        <f>VLOOKUP(A:A,[1]TDSheet!$A:$AA,27,0)</f>
        <v>3</v>
      </c>
      <c r="AB81" s="14">
        <v>0</v>
      </c>
      <c r="AC81" s="14" t="str">
        <f>VLOOKUP(A:A,[1]TDSheet!$A:$AC,29,0)</f>
        <v>костик</v>
      </c>
      <c r="AD81" s="14" t="str">
        <f>VLOOKUP(A:A,[1]TDSheet!$A:$AD,30,0)</f>
        <v>не зак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53</v>
      </c>
      <c r="D82" s="8">
        <v>9</v>
      </c>
      <c r="E82" s="8">
        <v>47</v>
      </c>
      <c r="F82" s="8">
        <v>-1</v>
      </c>
      <c r="G82" s="1">
        <v>0.41</v>
      </c>
      <c r="H82" s="1" t="e">
        <f>VLOOKUP(A:A,[1]TDSheet!$A:$H,8,0)</f>
        <v>#N/A</v>
      </c>
      <c r="I82" s="14">
        <f>VLOOKUP(A:A,[2]TDSheet!$A:$F,6,0)</f>
        <v>51</v>
      </c>
      <c r="J82" s="14">
        <f t="shared" si="17"/>
        <v>-4</v>
      </c>
      <c r="K82" s="14">
        <f>VLOOKUP(A:A,[1]TDSheet!$A:$K,11,0)</f>
        <v>0</v>
      </c>
      <c r="L82" s="14">
        <f>VLOOKUP(A:A,[1]TDSheet!$A:$L,12,0)</f>
        <v>0</v>
      </c>
      <c r="M82" s="14" t="e">
        <f>VLOOKUP(A:A,[1]TDSheet!$A:$T,20,0)</f>
        <v>#REF!</v>
      </c>
      <c r="N82" s="14"/>
      <c r="O82" s="14"/>
      <c r="P82" s="14"/>
      <c r="Q82" s="16">
        <v>20</v>
      </c>
      <c r="R82" s="16"/>
      <c r="S82" s="14">
        <f t="shared" si="18"/>
        <v>9.4</v>
      </c>
      <c r="T82" s="16">
        <v>20</v>
      </c>
      <c r="U82" s="17" t="e">
        <f t="shared" si="19"/>
        <v>#REF!</v>
      </c>
      <c r="V82" s="14">
        <f t="shared" si="20"/>
        <v>-0.10638297872340426</v>
      </c>
      <c r="W82" s="14"/>
      <c r="X82" s="14"/>
      <c r="Y82" s="14">
        <f>VLOOKUP(A:A,[1]TDSheet!$A:$Y,25,0)</f>
        <v>25.2</v>
      </c>
      <c r="Z82" s="14">
        <f>VLOOKUP(A:A,[1]TDSheet!$A:$Z,26,0)</f>
        <v>23.8</v>
      </c>
      <c r="AA82" s="14">
        <f>VLOOKUP(A:A,[1]TDSheet!$A:$AA,27,0)</f>
        <v>8.4</v>
      </c>
      <c r="AB82" s="14">
        <v>0</v>
      </c>
      <c r="AC82" s="14" t="str">
        <f>VLOOKUP(A:A,[1]TDSheet!$A:$AC,29,0)</f>
        <v>не зак</v>
      </c>
      <c r="AD82" s="14" t="str">
        <f>VLOOKUP(A:A,[1]TDSheet!$A:$AD,30,0)</f>
        <v>не зак</v>
      </c>
      <c r="AE82" s="14">
        <f t="shared" si="21"/>
        <v>8.1999999999999993</v>
      </c>
      <c r="AF82" s="14">
        <f t="shared" si="22"/>
        <v>0</v>
      </c>
      <c r="AG82" s="14">
        <f t="shared" si="23"/>
        <v>8.1999999999999993</v>
      </c>
      <c r="AH82" s="14"/>
      <c r="AI82" s="14"/>
    </row>
    <row r="83" spans="1:35" s="1" customFormat="1" ht="11.1" customHeight="1" outlineLevel="1" x14ac:dyDescent="0.2">
      <c r="A83" s="7" t="s">
        <v>86</v>
      </c>
      <c r="B83" s="7" t="s">
        <v>9</v>
      </c>
      <c r="C83" s="8">
        <v>51.654000000000003</v>
      </c>
      <c r="D83" s="8">
        <v>236.845</v>
      </c>
      <c r="E83" s="8">
        <v>160.38800000000001</v>
      </c>
      <c r="F83" s="8">
        <v>126.59099999999999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159.80000000000001</v>
      </c>
      <c r="J83" s="14">
        <f t="shared" si="17"/>
        <v>0.58799999999999386</v>
      </c>
      <c r="K83" s="14">
        <f>VLOOKUP(A:A,[1]TDSheet!$A:$K,11,0)</f>
        <v>50</v>
      </c>
      <c r="L83" s="14">
        <f>VLOOKUP(A:A,[1]TDSheet!$A:$L,12,0)</f>
        <v>50</v>
      </c>
      <c r="M83" s="14" t="e">
        <f>VLOOKUP(A:A,[1]TDSheet!$A:$T,20,0)</f>
        <v>#REF!</v>
      </c>
      <c r="N83" s="14"/>
      <c r="O83" s="14"/>
      <c r="P83" s="14"/>
      <c r="Q83" s="16">
        <v>50</v>
      </c>
      <c r="R83" s="16">
        <v>20</v>
      </c>
      <c r="S83" s="14">
        <f t="shared" si="18"/>
        <v>32.077600000000004</v>
      </c>
      <c r="T83" s="16">
        <v>30</v>
      </c>
      <c r="U83" s="17" t="e">
        <f t="shared" si="19"/>
        <v>#REF!</v>
      </c>
      <c r="V83" s="14">
        <f t="shared" si="20"/>
        <v>3.9463987330722992</v>
      </c>
      <c r="W83" s="14"/>
      <c r="X83" s="14"/>
      <c r="Y83" s="14">
        <f>VLOOKUP(A:A,[1]TDSheet!$A:$Y,25,0)</f>
        <v>30.939</v>
      </c>
      <c r="Z83" s="14">
        <f>VLOOKUP(A:A,[1]TDSheet!$A:$Z,26,0)</f>
        <v>36.979599999999998</v>
      </c>
      <c r="AA83" s="14">
        <f>VLOOKUP(A:A,[1]TDSheet!$A:$AA,27,0)</f>
        <v>34.103999999999999</v>
      </c>
      <c r="AB83" s="14">
        <f>VLOOKUP(A:A,[3]TDSheet!$A:$D,4,0)</f>
        <v>34.700000000000003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21"/>
        <v>50</v>
      </c>
      <c r="AF83" s="14">
        <f t="shared" si="22"/>
        <v>20</v>
      </c>
      <c r="AG83" s="14">
        <f t="shared" si="23"/>
        <v>30</v>
      </c>
      <c r="AH83" s="14"/>
      <c r="AI83" s="14"/>
    </row>
    <row r="84" spans="1:35" s="1" customFormat="1" ht="11.1" customHeight="1" outlineLevel="1" x14ac:dyDescent="0.2">
      <c r="A84" s="7" t="s">
        <v>88</v>
      </c>
      <c r="B84" s="7" t="s">
        <v>9</v>
      </c>
      <c r="C84" s="8">
        <v>21.527000000000001</v>
      </c>
      <c r="D84" s="8">
        <v>50</v>
      </c>
      <c r="E84" s="18">
        <v>39.395000000000003</v>
      </c>
      <c r="F84" s="18">
        <v>32.131999999999998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40</v>
      </c>
      <c r="J84" s="14">
        <f t="shared" si="17"/>
        <v>-0.60499999999999687</v>
      </c>
      <c r="K84" s="14">
        <f>VLOOKUP(A:A,[1]TDSheet!$A:$K,11,0)</f>
        <v>0</v>
      </c>
      <c r="L84" s="14">
        <f>VLOOKUP(A:A,[1]TDSheet!$A:$L,12,0)</f>
        <v>0</v>
      </c>
      <c r="M84" s="14" t="e">
        <f>VLOOKUP(A:A,[1]TDSheet!$A:$T,20,0)</f>
        <v>#REF!</v>
      </c>
      <c r="N84" s="14"/>
      <c r="O84" s="14"/>
      <c r="P84" s="14"/>
      <c r="Q84" s="16"/>
      <c r="R84" s="16"/>
      <c r="S84" s="14">
        <f t="shared" si="18"/>
        <v>7.8790000000000004</v>
      </c>
      <c r="T84" s="16"/>
      <c r="U84" s="17" t="e">
        <f t="shared" si="19"/>
        <v>#REF!</v>
      </c>
      <c r="V84" s="14">
        <f t="shared" si="20"/>
        <v>4.0781825104708718</v>
      </c>
      <c r="W84" s="14"/>
      <c r="X84" s="14"/>
      <c r="Y84" s="14">
        <f>VLOOKUP(A:A,[1]TDSheet!$A:$Y,25,0)</f>
        <v>5.9024000000000001</v>
      </c>
      <c r="Z84" s="14">
        <f>VLOOKUP(A:A,[1]TDSheet!$A:$Z,26,0)</f>
        <v>14.9178</v>
      </c>
      <c r="AA84" s="14">
        <f>VLOOKUP(A:A,[1]TDSheet!$A:$AA,27,0)</f>
        <v>9.74</v>
      </c>
      <c r="AB84" s="14">
        <f>VLOOKUP(A:A,[3]TDSheet!$A:$D,4,0)</f>
        <v>6.0049999999999999</v>
      </c>
      <c r="AC84" s="14" t="str">
        <f>VLOOKUP(A:A,[1]TDSheet!$A:$AC,29,0)</f>
        <v>акция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89</v>
      </c>
      <c r="B85" s="7" t="s">
        <v>8</v>
      </c>
      <c r="C85" s="8">
        <v>52</v>
      </c>
      <c r="D85" s="8">
        <v>200</v>
      </c>
      <c r="E85" s="18">
        <v>36</v>
      </c>
      <c r="F85" s="18">
        <v>216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36</v>
      </c>
      <c r="J85" s="14">
        <f t="shared" si="17"/>
        <v>0</v>
      </c>
      <c r="K85" s="14">
        <f>VLOOKUP(A:A,[1]TDSheet!$A:$K,11,0)</f>
        <v>0</v>
      </c>
      <c r="L85" s="14">
        <f>VLOOKUP(A:A,[1]TDSheet!$A:$L,12,0)</f>
        <v>0</v>
      </c>
      <c r="M85" s="14" t="e">
        <f>VLOOKUP(A:A,[1]TDSheet!$A:$T,20,0)</f>
        <v>#REF!</v>
      </c>
      <c r="N85" s="14"/>
      <c r="O85" s="14"/>
      <c r="P85" s="14"/>
      <c r="Q85" s="16"/>
      <c r="R85" s="16"/>
      <c r="S85" s="14">
        <f t="shared" si="18"/>
        <v>7.2</v>
      </c>
      <c r="T85" s="16"/>
      <c r="U85" s="17" t="e">
        <f t="shared" si="19"/>
        <v>#REF!</v>
      </c>
      <c r="V85" s="14">
        <f t="shared" si="20"/>
        <v>30</v>
      </c>
      <c r="W85" s="14"/>
      <c r="X85" s="14"/>
      <c r="Y85" s="14">
        <f>VLOOKUP(A:A,[1]TDSheet!$A:$Y,25,0)</f>
        <v>12.8</v>
      </c>
      <c r="Z85" s="14">
        <f>VLOOKUP(A:A,[1]TDSheet!$A:$Z,26,0)</f>
        <v>8</v>
      </c>
      <c r="AA85" s="14">
        <f>VLOOKUP(A:A,[1]TDSheet!$A:$AA,27,0)</f>
        <v>5.2</v>
      </c>
      <c r="AB85" s="14">
        <f>VLOOKUP(A:A,[3]TDSheet!$A:$D,4,0)</f>
        <v>4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87</v>
      </c>
      <c r="B86" s="7" t="s">
        <v>8</v>
      </c>
      <c r="C86" s="8">
        <v>533</v>
      </c>
      <c r="D86" s="8">
        <v>1698</v>
      </c>
      <c r="E86" s="18">
        <v>1018</v>
      </c>
      <c r="F86" s="18">
        <v>820</v>
      </c>
      <c r="G86" s="1">
        <f>VLOOKUP(A:A,[1]TDSheet!$A:$G,7,0)</f>
        <v>0</v>
      </c>
      <c r="H86" s="1">
        <f>VLOOKUP(A:A,[1]TDSheet!$A:$H,8,0)</f>
        <v>0</v>
      </c>
      <c r="I86" s="14">
        <f>VLOOKUP(A:A,[2]TDSheet!$A:$F,6,0)</f>
        <v>1047</v>
      </c>
      <c r="J86" s="14">
        <f t="shared" si="17"/>
        <v>-29</v>
      </c>
      <c r="K86" s="14">
        <f>VLOOKUP(A:A,[1]TDSheet!$A:$K,11,0)</f>
        <v>0</v>
      </c>
      <c r="L86" s="14">
        <f>VLOOKUP(A:A,[1]TDSheet!$A:$L,12,0)</f>
        <v>0</v>
      </c>
      <c r="M86" s="14" t="e">
        <f>VLOOKUP(A:A,[1]TDSheet!$A:$T,20,0)</f>
        <v>#REF!</v>
      </c>
      <c r="N86" s="14"/>
      <c r="O86" s="14"/>
      <c r="P86" s="14"/>
      <c r="Q86" s="16"/>
      <c r="R86" s="16"/>
      <c r="S86" s="14">
        <f t="shared" si="18"/>
        <v>203.6</v>
      </c>
      <c r="T86" s="16"/>
      <c r="U86" s="17" t="e">
        <f t="shared" si="19"/>
        <v>#REF!</v>
      </c>
      <c r="V86" s="14">
        <f t="shared" si="20"/>
        <v>4.0275049115913557</v>
      </c>
      <c r="W86" s="14"/>
      <c r="X86" s="14"/>
      <c r="Y86" s="14">
        <f>VLOOKUP(A:A,[1]TDSheet!$A:$Y,25,0)</f>
        <v>174</v>
      </c>
      <c r="Z86" s="14">
        <f>VLOOKUP(A:A,[1]TDSheet!$A:$Z,26,0)</f>
        <v>247.4</v>
      </c>
      <c r="AA86" s="14">
        <f>VLOOKUP(A:A,[1]TDSheet!$A:$AA,27,0)</f>
        <v>171.2</v>
      </c>
      <c r="AB86" s="14">
        <f>VLOOKUP(A:A,[3]TDSheet!$A:$D,4,0)</f>
        <v>150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90</v>
      </c>
      <c r="B87" s="7" t="s">
        <v>9</v>
      </c>
      <c r="C87" s="8">
        <v>155.81200000000001</v>
      </c>
      <c r="D87" s="8">
        <v>207.142</v>
      </c>
      <c r="E87" s="18">
        <v>321.73500000000001</v>
      </c>
      <c r="F87" s="18">
        <v>39.076999999999998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303</v>
      </c>
      <c r="J87" s="14">
        <f t="shared" si="17"/>
        <v>18.735000000000014</v>
      </c>
      <c r="K87" s="14">
        <f>VLOOKUP(A:A,[1]TDSheet!$A:$K,11,0)</f>
        <v>0</v>
      </c>
      <c r="L87" s="14">
        <f>VLOOKUP(A:A,[1]TDSheet!$A:$L,12,0)</f>
        <v>0</v>
      </c>
      <c r="M87" s="14" t="e">
        <f>VLOOKUP(A:A,[1]TDSheet!$A:$T,20,0)</f>
        <v>#REF!</v>
      </c>
      <c r="N87" s="14"/>
      <c r="O87" s="14"/>
      <c r="P87" s="14"/>
      <c r="Q87" s="16"/>
      <c r="R87" s="16"/>
      <c r="S87" s="14">
        <f t="shared" si="18"/>
        <v>64.347000000000008</v>
      </c>
      <c r="T87" s="16"/>
      <c r="U87" s="17" t="e">
        <f t="shared" si="19"/>
        <v>#REF!</v>
      </c>
      <c r="V87" s="14">
        <f t="shared" si="20"/>
        <v>0.60728549893545924</v>
      </c>
      <c r="W87" s="14"/>
      <c r="X87" s="14"/>
      <c r="Y87" s="14">
        <f>VLOOKUP(A:A,[1]TDSheet!$A:$Y,25,0)</f>
        <v>59.500199999999992</v>
      </c>
      <c r="Z87" s="14">
        <f>VLOOKUP(A:A,[1]TDSheet!$A:$Z,26,0)</f>
        <v>76.352000000000004</v>
      </c>
      <c r="AA87" s="14">
        <f>VLOOKUP(A:A,[1]TDSheet!$A:$AA,27,0)</f>
        <v>59.466600000000007</v>
      </c>
      <c r="AB87" s="14">
        <f>VLOOKUP(A:A,[3]TDSheet!$A:$D,4,0)</f>
        <v>48.491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2024-03-22T13:08:42Z</dcterms:modified>
</cp:coreProperties>
</file>