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чистый бланк\"/>
    </mc:Choice>
  </mc:AlternateContent>
  <xr:revisionPtr revIDLastSave="0" documentId="13_ncr:1_{6EF066C6-F10B-4583-B5F4-2A9C0F6A38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3" i="1" l="1"/>
  <c r="G73" i="1"/>
  <c r="G51" i="1"/>
  <c r="A133" i="1"/>
  <c r="A73" i="1"/>
  <c r="A51" i="1" l="1"/>
  <c r="D87" i="2" l="1"/>
  <c r="H153" i="1"/>
  <c r="F153" i="1"/>
  <c r="E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53" i="1" l="1"/>
</calcChain>
</file>

<file path=xl/sharedStrings.xml><?xml version="1.0" encoding="utf-8"?>
<sst xmlns="http://schemas.openxmlformats.org/spreadsheetml/2006/main" count="383" uniqueCount="225">
  <si>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</si>
  <si>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</si>
  <si>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</si>
  <si>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</si>
  <si>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</si>
  <si>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</si>
  <si>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</si>
  <si>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</si>
  <si>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</si>
  <si>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</si>
  <si>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</si>
  <si>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</si>
  <si>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</si>
  <si>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</si>
  <si>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</si>
  <si>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</si>
  <si>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</si>
  <si>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</si>
  <si>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</si>
  <si>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</si>
  <si>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</si>
  <si>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</si>
  <si>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</si>
  <si>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</si>
  <si>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</si>
  <si>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</si>
  <si>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</si>
  <si>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</si>
  <si>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</si>
  <si>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</si>
  <si>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</si>
  <si>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</si>
  <si>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</si>
  <si>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</si>
  <si>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</si>
  <si>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</si>
  <si>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</si>
  <si>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</si>
  <si>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</si>
  <si>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</si>
  <si>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</si>
  <si>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</si>
  <si>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</si>
  <si>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</si>
  <si>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</si>
  <si>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</si>
  <si>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</si>
  <si>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</si>
  <si>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</si>
  <si>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</si>
  <si>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</si>
  <si>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</si>
  <si>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</si>
  <si>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</si>
  <si>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</si>
  <si>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</si>
  <si>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</si>
  <si>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</si>
  <si>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</si>
  <si>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</si>
  <si>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</si>
  <si>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</si>
  <si>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</si>
  <si>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</si>
  <si>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</si>
  <si>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</si>
  <si>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</si>
  <si>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</si>
  <si>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</si>
  <si>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</si>
  <si>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</si>
  <si>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</si>
  <si>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</si>
  <si>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</si>
  <si>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</si>
  <si>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</si>
  <si>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</si>
  <si>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</si>
  <si>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</si>
  <si>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</si>
  <si>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</si>
  <si>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</si>
  <si>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</si>
  <si>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</si>
  <si>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</si>
  <si>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</si>
  <si>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</si>
  <si>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</si>
  <si>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</si>
  <si>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</si>
  <si>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</si>
  <si>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</si>
  <si>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</si>
  <si>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</si>
  <si>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</si>
  <si>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</si>
  <si>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</si>
  <si>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</si>
  <si>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</si>
  <si>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</si>
  <si>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</si>
  <si>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</si>
  <si>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</si>
  <si>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</si>
  <si>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</si>
  <si>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</si>
  <si>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</si>
  <si>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</si>
  <si>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</si>
  <si>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</si>
  <si>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</si>
  <si>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</si>
  <si>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</si>
  <si>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</si>
  <si>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</si>
  <si>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</si>
  <si>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</si>
  <si>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</si>
  <si>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</si>
  <si>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</si>
  <si>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</si>
  <si>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</si>
  <si>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</si>
  <si>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</si>
  <si>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</si>
  <si>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</si>
  <si>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</si>
  <si>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</si>
  <si>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</si>
  <si>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</si>
  <si>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</si>
  <si>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</si>
  <si>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</si>
  <si>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</si>
  <si>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</si>
  <si>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</si>
  <si>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</si>
  <si>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</si>
  <si>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</si>
  <si>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</si>
  <si>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</si>
  <si>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</si>
  <si>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</si>
  <si>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</si>
  <si>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</si>
  <si>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</si>
  <si>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</si>
  <si>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</si>
  <si>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</si>
  <si>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</si>
  <si>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</si>
  <si>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</si>
  <si>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</si>
  <si>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</si>
  <si>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</si>
  <si>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</si>
  <si>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</si>
  <si>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</si>
  <si>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</si>
  <si>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</si>
  <si>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</si>
  <si>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</si>
  <si>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</si>
  <si>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</si>
  <si>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</si>
  <si>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</si>
  <si>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</si>
  <si>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</si>
  <si>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</si>
  <si>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</si>
  <si>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</si>
  <si>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</si>
  <si>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</si>
  <si>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</si>
  <si>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</si>
  <si>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</si>
  <si>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</si>
  <si>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</si>
  <si>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</si>
  <si>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</si>
  <si>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</si>
  <si>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</si>
  <si>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</si>
  <si>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</si>
  <si>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</si>
  <si>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</si>
  <si>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</si>
  <si>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</si>
  <si>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</si>
  <si>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</si>
  <si>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</si>
  <si>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</si>
  <si>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</si>
  <si>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</si>
  <si>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</si>
  <si>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</si>
  <si>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</si>
  <si>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</si>
  <si>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</si>
  <si>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</si>
  <si>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</si>
  <si>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</si>
  <si>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</si>
  <si>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</si>
  <si>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</si>
  <si>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</si>
  <si>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</si>
  <si>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</si>
  <si>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</si>
  <si>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</si>
  <si>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</si>
  <si>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</si>
  <si>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БЕКОН Папа может с/к с/н в/у 1/140_50с</t>
  </si>
  <si>
    <t>ШПИКАЧКИ СОЧНЫЕ С БЕК. п/о мгс 0.3кг_60с</t>
  </si>
  <si>
    <t>МОЛОЧ.ПРЕМИУМ ПМ сос п/о в/у 1/350_50с</t>
  </si>
  <si>
    <t>МОЛОЧ.ПРЕМИУМ ПМ сос п/о мгс 0.6кг_50с</t>
  </si>
  <si>
    <t>МОЛОЧ.ПРЕМИУМ ПМ сос п/о мгс 1.5*4_О_50с</t>
  </si>
  <si>
    <t>МЯСНЫЕ С ГОВЯД.ПМ сос п/о мгс 0.4кг_50с</t>
  </si>
  <si>
    <t>СЛИВОЧНЫЕ ПМ сос п/о мгс 0.41кг 10шт_50с</t>
  </si>
  <si>
    <t>СЛИВОЧНЫЕ ПМ сос п/о мгс 1.5*4_50с</t>
  </si>
  <si>
    <t>СОЧНЫЕ ПМ сос п/о мгс 0.41кг 10шт_50с</t>
  </si>
  <si>
    <t>СОЧНЫЕ ПМ сос п/о мгс 1.5*4_А_50с</t>
  </si>
  <si>
    <t>МОЛОЧНЫЕ КЛАССИЧЕСКИЕ сос п/о в/у 0.3кг</t>
  </si>
  <si>
    <t>КЛАССИЧЕСКИЕ Папа может сар б/о мгс 1*3</t>
  </si>
  <si>
    <t>БЕКОН ДЛЯ КУЛИНАРИИ с/к с/н мгс 1*2_HRC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</si>
</sst>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7"/>
  <sheetViews>
    <sheetView tabSelected="1" zoomScale="87" zoomScaleNormal="87" workbookViewId="0">
      <pane ySplit="9" topLeftCell="A145" activePane="bottomLeft" state="frozen"/>
      <selection pane="bottomLeft" activeCell="H159" sqref="H15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45693</v>
      </c>
      <c r="E3" s="7" t="s">
        <v>3</v>
      </c>
      <c r="F3" s="97"/>
      <c r="G3" s="101">
        <v>45696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RIGHT(D15:D155,4)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>RIGHT(D16:D155,4)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RIGHT(D17:D156,4)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RIGHT(D18:D157,4)</f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>RIGHT(D19:D158,4)</f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>RIGHT(D20:D159,4)</f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>RIGHT(D21:D160,4)</f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>RIGHT(D22:D161,4)</f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>RIGHT(D23:D162,4)</f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RIGHT(D24:D166,4)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RIGHT(D26:D167,4)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RIGHT(D27:D170,4)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RIGHT(D28:D171,4)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RIGHT(D29:D172,4)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RIGHT(D31:D173,4)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RIGHT(D33:D174,4)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RIGHT(D34:D176,4)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RIGHT(D35:D174,4)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RIGHT(D38:D180,4)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RIGHT(D39:D181,4)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RIGHT(D40:D180,4)</f>
        <v>7075</v>
      </c>
      <c r="B40" s="27" t="s">
        <v>216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RIGHT(D41:D181,4)</f>
        <v>7070</v>
      </c>
      <c r="B41" s="27" t="s">
        <v>221</v>
      </c>
      <c r="C41" s="30" t="s">
        <v>23</v>
      </c>
      <c r="D41" s="28">
        <v>1001022377070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6253</v>
      </c>
      <c r="B42" s="27" t="s">
        <v>53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RIGHT(D43:D178,4)</f>
        <v>6602</v>
      </c>
      <c r="B43" s="27" t="s">
        <v>54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RIGHT(D44:D181,4)</f>
        <v>6768</v>
      </c>
      <c r="B44" s="27" t="s">
        <v>55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RIGHT(D45:D182,4)</f>
        <v>6770</v>
      </c>
      <c r="B45" s="27" t="s">
        <v>56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RIGHT(D46:D185,4)</f>
        <v>6829</v>
      </c>
      <c r="B46" s="27" t="s">
        <v>57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RIGHT(D47:D190,4)</f>
        <v>7074</v>
      </c>
      <c r="B47" s="27" t="s">
        <v>215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RIGHT(D48:D191,4)</f>
        <v>7073</v>
      </c>
      <c r="B48" s="27" t="s">
        <v>214</v>
      </c>
      <c r="C48" s="33" t="s">
        <v>26</v>
      </c>
      <c r="D48" s="28">
        <v>1001022657073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RIGHT(D49:D192,4)</f>
        <v>6759</v>
      </c>
      <c r="B49" s="27" t="s">
        <v>58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RIGHT(D50:D193,4)</f>
        <v>6724</v>
      </c>
      <c r="B50" s="27" t="s">
        <v>59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s="92" customFormat="1" ht="16.5" customHeight="1" x14ac:dyDescent="0.25">
      <c r="A51" s="94" t="str">
        <f>RIGHT(D51:D194,4)</f>
        <v>6616</v>
      </c>
      <c r="B51" s="27" t="s">
        <v>222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RIGHT(D52:D193,4)</f>
        <v>6901</v>
      </c>
      <c r="B52" s="27" t="s">
        <v>60</v>
      </c>
      <c r="C52" s="30" t="s">
        <v>61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RIGHT(D53:D192,4)</f>
        <v>6303</v>
      </c>
      <c r="B53" s="70" t="s">
        <v>62</v>
      </c>
      <c r="C53" s="30" t="s">
        <v>23</v>
      </c>
      <c r="D53" s="28">
        <v>1001022726303</v>
      </c>
      <c r="E53" s="24"/>
      <c r="F53" s="23">
        <v>1.0666666666666671</v>
      </c>
      <c r="G53" s="23">
        <f>E53*1</f>
        <v>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RIGHT(D54:D193,4)</f>
        <v>7077</v>
      </c>
      <c r="B54" s="70" t="s">
        <v>217</v>
      </c>
      <c r="C54" s="33" t="s">
        <v>26</v>
      </c>
      <c r="D54" s="28">
        <v>1001025507077</v>
      </c>
      <c r="E54" s="24"/>
      <c r="F54" s="23"/>
      <c r="G54" s="23">
        <f>E54*0.4</f>
        <v>0</v>
      </c>
      <c r="H54" s="14"/>
      <c r="I54" s="14"/>
      <c r="J54" s="39"/>
      <c r="K54" s="82"/>
    </row>
    <row r="55" spans="1:11" ht="16.5" customHeight="1" x14ac:dyDescent="0.25">
      <c r="A55" s="94" t="str">
        <f>RIGHT(D55:D193,4)</f>
        <v>7080</v>
      </c>
      <c r="B55" s="45" t="s">
        <v>218</v>
      </c>
      <c r="C55" s="33" t="s">
        <v>26</v>
      </c>
      <c r="D55" s="28">
        <v>1001022467080</v>
      </c>
      <c r="E55" s="24"/>
      <c r="F55" s="23">
        <v>0.45</v>
      </c>
      <c r="G55" s="23">
        <f>E55*0.41</f>
        <v>0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RIGHT(D56:D194,4)</f>
        <v>6762</v>
      </c>
      <c r="B56" s="45" t="s">
        <v>64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RIGHT(D57:D194,4)</f>
        <v>5820</v>
      </c>
      <c r="B57" s="45" t="s">
        <v>65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RIGHT(D58:D195,4)</f>
        <v>7082</v>
      </c>
      <c r="B58" s="45" t="s">
        <v>219</v>
      </c>
      <c r="C58" s="30" t="s">
        <v>23</v>
      </c>
      <c r="D58" s="28">
        <v>1001022467082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RIGHT(D59:D196,4)</f>
        <v>6764</v>
      </c>
      <c r="B59" s="45" t="s">
        <v>66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RIGHT(D60:D198,4)</f>
        <v>6761</v>
      </c>
      <c r="B60" s="45" t="s">
        <v>67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RIGHT(D61:D199,4)</f>
        <v>6767</v>
      </c>
      <c r="B61" s="45" t="s">
        <v>68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RIGHT(D62:D199,4)</f>
        <v>6765</v>
      </c>
      <c r="B62" s="45" t="s">
        <v>69</v>
      </c>
      <c r="C62" s="33" t="s">
        <v>26</v>
      </c>
      <c r="D62" s="28">
        <v>1001023696765</v>
      </c>
      <c r="E62" s="24"/>
      <c r="F62" s="23"/>
      <c r="G62" s="23">
        <f>E62*0.36</f>
        <v>0</v>
      </c>
      <c r="H62" s="14"/>
      <c r="I62" s="14"/>
      <c r="J62" s="39"/>
    </row>
    <row r="63" spans="1:11" ht="16.5" customHeight="1" x14ac:dyDescent="0.25">
      <c r="A63" s="94" t="str">
        <f>RIGHT(D63:D200,4)</f>
        <v>6909</v>
      </c>
      <c r="B63" s="45" t="s">
        <v>70</v>
      </c>
      <c r="C63" s="33" t="s">
        <v>26</v>
      </c>
      <c r="D63" s="28">
        <v>1001025766909</v>
      </c>
      <c r="E63" s="24"/>
      <c r="F63" s="23">
        <v>0.33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4" t="str">
        <f>RIGHT(D64:D199,4)</f>
        <v>7066</v>
      </c>
      <c r="B64" s="45" t="s">
        <v>220</v>
      </c>
      <c r="C64" s="33" t="s">
        <v>26</v>
      </c>
      <c r="D64" s="28">
        <v>1001022377066</v>
      </c>
      <c r="E64" s="24"/>
      <c r="F64" s="23">
        <v>0.41</v>
      </c>
      <c r="G64" s="23">
        <f>E64*0.41</f>
        <v>0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RIGHT(D65:D200,4)</f>
        <v>6837</v>
      </c>
      <c r="B65" s="45" t="s">
        <v>71</v>
      </c>
      <c r="C65" s="33" t="s">
        <v>26</v>
      </c>
      <c r="D65" s="28">
        <v>1001022556837</v>
      </c>
      <c r="E65" s="24"/>
      <c r="F65" s="23">
        <v>0.4</v>
      </c>
      <c r="G65" s="23">
        <f>E65*0.4</f>
        <v>0</v>
      </c>
      <c r="H65" s="14"/>
      <c r="I65" s="14"/>
      <c r="J65" s="39"/>
    </row>
    <row r="66" spans="1:11" s="15" customFormat="1" ht="16.5" customHeight="1" x14ac:dyDescent="0.25">
      <c r="A66" s="94" t="str">
        <f>RIGHT(D66:D202,4)</f>
        <v>6661</v>
      </c>
      <c r="B66" s="27" t="s">
        <v>72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RIGHT(D67:D203,4)</f>
        <v>6713</v>
      </c>
      <c r="B67" s="27" t="s">
        <v>73</v>
      </c>
      <c r="C67" s="35" t="s">
        <v>26</v>
      </c>
      <c r="D67" s="28">
        <v>1001022246713</v>
      </c>
      <c r="E67" s="24"/>
      <c r="F67" s="23"/>
      <c r="G67" s="23">
        <f>E67*0.41</f>
        <v>0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RIGHT(D68:D199,4)</f>
        <v/>
      </c>
      <c r="B68" s="74" t="s">
        <v>74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RIGHT(D69:D200,4)</f>
        <v>5698</v>
      </c>
      <c r="B69" s="46" t="s">
        <v>75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RIGHT(D70:D203,4)</f>
        <v>6528</v>
      </c>
      <c r="B70" s="46" t="s">
        <v>76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RIGHT(D71:D204,4)</f>
        <v>7059</v>
      </c>
      <c r="B71" s="46" t="s">
        <v>213</v>
      </c>
      <c r="C71" s="33" t="s">
        <v>26</v>
      </c>
      <c r="D71" s="28">
        <v>1001035277059</v>
      </c>
      <c r="E71" s="24"/>
      <c r="F71" s="23">
        <v>0.3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>RIGHT(D72:D204,4)</f>
        <v>6609</v>
      </c>
      <c r="B72" s="46" t="s">
        <v>77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s="92" customFormat="1" ht="16.5" customHeight="1" x14ac:dyDescent="0.25">
      <c r="A73" s="94" t="str">
        <f>RIGHT(D73:D205,4)</f>
        <v>7001</v>
      </c>
      <c r="B73" s="46" t="s">
        <v>223</v>
      </c>
      <c r="C73" s="33" t="s">
        <v>23</v>
      </c>
      <c r="D73" s="28">
        <v>1001035937001</v>
      </c>
      <c r="E73" s="24"/>
      <c r="F73" s="23">
        <v>1</v>
      </c>
      <c r="G73" s="23">
        <f>E73</f>
        <v>0</v>
      </c>
      <c r="H73" s="14"/>
      <c r="I73" s="14"/>
      <c r="J73" s="39"/>
      <c r="K73" s="82"/>
    </row>
    <row r="74" spans="1:11" ht="16.5" customHeight="1" thickBot="1" x14ac:dyDescent="0.3">
      <c r="A74" s="94" t="str">
        <f>RIGHT(D74:D205,4)</f>
        <v>6527</v>
      </c>
      <c r="B74" s="46" t="s">
        <v>78</v>
      </c>
      <c r="C74" s="30" t="s">
        <v>23</v>
      </c>
      <c r="D74" s="28">
        <v>1001031076527</v>
      </c>
      <c r="E74" s="24"/>
      <c r="F74" s="23">
        <v>1.0166666666666671</v>
      </c>
      <c r="G74" s="23">
        <f>E74*1</f>
        <v>0</v>
      </c>
      <c r="H74" s="14">
        <v>3.05</v>
      </c>
      <c r="I74" s="14">
        <v>30</v>
      </c>
      <c r="J74" s="39"/>
    </row>
    <row r="75" spans="1:11" ht="16.5" customHeight="1" thickTop="1" thickBot="1" x14ac:dyDescent="0.3">
      <c r="A75" s="94" t="str">
        <f>RIGHT(D75:D206,4)</f>
        <v/>
      </c>
      <c r="B75" s="74" t="s">
        <v>79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4" t="str">
        <f>RIGHT(D76:D207,4)</f>
        <v>6666</v>
      </c>
      <c r="B76" s="27" t="s">
        <v>80</v>
      </c>
      <c r="C76" s="33" t="s">
        <v>26</v>
      </c>
      <c r="D76" s="28">
        <v>1001302276666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1" ht="16.5" customHeight="1" x14ac:dyDescent="0.25">
      <c r="A77" s="94" t="str">
        <f>RIGHT(D77:D208,4)</f>
        <v>6785</v>
      </c>
      <c r="B77" s="27" t="s">
        <v>81</v>
      </c>
      <c r="C77" s="33" t="s">
        <v>26</v>
      </c>
      <c r="D77" s="28">
        <v>1001300516785</v>
      </c>
      <c r="E77" s="24"/>
      <c r="F77" s="23"/>
      <c r="G77" s="23">
        <f>E77*0.33</f>
        <v>0</v>
      </c>
      <c r="H77" s="14"/>
      <c r="I77" s="14"/>
      <c r="J77" s="39"/>
    </row>
    <row r="78" spans="1:11" ht="16.5" customHeight="1" x14ac:dyDescent="0.25">
      <c r="A78" s="94" t="str">
        <f>RIGHT(D78:D209,4)</f>
        <v>6415</v>
      </c>
      <c r="B78" s="27" t="s">
        <v>82</v>
      </c>
      <c r="C78" s="33" t="s">
        <v>26</v>
      </c>
      <c r="D78" s="28">
        <v>1001303636415</v>
      </c>
      <c r="E78" s="24"/>
      <c r="F78" s="23">
        <v>0.84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4" t="str">
        <f>RIGHT(D79:D209,4)</f>
        <v>6786</v>
      </c>
      <c r="B79" s="27" t="s">
        <v>83</v>
      </c>
      <c r="C79" s="33" t="s">
        <v>23</v>
      </c>
      <c r="D79" s="28">
        <v>1001300516786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RIGHT(D80:D210,4)</f>
        <v>4903</v>
      </c>
      <c r="B80" s="27" t="s">
        <v>84</v>
      </c>
      <c r="C80" s="33" t="s">
        <v>23</v>
      </c>
      <c r="D80" s="28">
        <v>1001040434903</v>
      </c>
      <c r="E80" s="24"/>
      <c r="F80" s="23"/>
      <c r="G80" s="23">
        <f>E80</f>
        <v>0</v>
      </c>
      <c r="H80" s="14"/>
      <c r="I80" s="14"/>
      <c r="J80" s="39"/>
    </row>
    <row r="81" spans="1:10" ht="16.5" customHeight="1" x14ac:dyDescent="0.25">
      <c r="A81" s="94" t="str">
        <f>RIGHT(D81:D210,4)</f>
        <v>6794</v>
      </c>
      <c r="B81" s="27" t="s">
        <v>85</v>
      </c>
      <c r="C81" s="33" t="s">
        <v>23</v>
      </c>
      <c r="D81" s="28">
        <v>1001303636794</v>
      </c>
      <c r="E81" s="24"/>
      <c r="F81" s="23"/>
      <c r="G81" s="23">
        <f>E81</f>
        <v>0</v>
      </c>
      <c r="H81" s="14"/>
      <c r="I81" s="14">
        <v>45</v>
      </c>
      <c r="J81" s="39"/>
    </row>
    <row r="82" spans="1:10" ht="16.5" customHeight="1" thickBot="1" x14ac:dyDescent="0.3">
      <c r="A82" s="94" t="str">
        <f>RIGHT(D82:D208,4)</f>
        <v>6773</v>
      </c>
      <c r="B82" s="27" t="s">
        <v>86</v>
      </c>
      <c r="C82" s="33" t="s">
        <v>26</v>
      </c>
      <c r="D82" s="28">
        <v>1001303106773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39"/>
    </row>
    <row r="83" spans="1:10" ht="16.5" customHeight="1" thickTop="1" thickBot="1" x14ac:dyDescent="0.3">
      <c r="A83" s="94" t="str">
        <f>RIGHT(D83:D211,4)</f>
        <v/>
      </c>
      <c r="B83" s="74" t="s">
        <v>87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>RIGHT(D84:D212,4)</f>
        <v>6683</v>
      </c>
      <c r="B84" s="27" t="s">
        <v>88</v>
      </c>
      <c r="C84" s="33" t="s">
        <v>26</v>
      </c>
      <c r="D84" s="28">
        <v>1001300386683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39"/>
    </row>
    <row r="85" spans="1:10" ht="16.5" customHeight="1" x14ac:dyDescent="0.25">
      <c r="A85" s="94" t="str">
        <f>RIGHT(D85:D214,4)</f>
        <v>6793</v>
      </c>
      <c r="B85" s="27" t="s">
        <v>89</v>
      </c>
      <c r="C85" s="33" t="s">
        <v>26</v>
      </c>
      <c r="D85" s="28">
        <v>1001303636793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RIGHT(D86:D215,4)</f>
        <v>6795</v>
      </c>
      <c r="B86" s="27" t="s">
        <v>90</v>
      </c>
      <c r="C86" s="33" t="s">
        <v>26</v>
      </c>
      <c r="D86" s="28">
        <v>1001302596795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RIGHT(D87:D215,4)</f>
        <v>6807</v>
      </c>
      <c r="B87" s="27" t="s">
        <v>91</v>
      </c>
      <c r="C87" s="33" t="s">
        <v>26</v>
      </c>
      <c r="D87" s="28">
        <v>1001300366807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6684</v>
      </c>
      <c r="B88" s="27" t="s">
        <v>92</v>
      </c>
      <c r="C88" s="33" t="s">
        <v>26</v>
      </c>
      <c r="D88" s="28">
        <v>1001304506684</v>
      </c>
      <c r="E88" s="24"/>
      <c r="F88" s="23">
        <v>0.28000000000000003</v>
      </c>
      <c r="G88" s="23">
        <f>E88*0.28</f>
        <v>0</v>
      </c>
      <c r="H88" s="14">
        <v>2.2400000000000002</v>
      </c>
      <c r="I88" s="14">
        <v>45</v>
      </c>
      <c r="J88" s="39"/>
    </row>
    <row r="89" spans="1:10" ht="16.5" customHeight="1" x14ac:dyDescent="0.25">
      <c r="A89" s="94" t="str">
        <f>RIGHT(D89:D217,4)</f>
        <v>6787</v>
      </c>
      <c r="B89" s="27" t="s">
        <v>93</v>
      </c>
      <c r="C89" s="33" t="s">
        <v>26</v>
      </c>
      <c r="D89" s="28">
        <v>1001300456787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RIGHT(D90:D218,4)</f>
        <v>6788</v>
      </c>
      <c r="B90" s="27" t="s">
        <v>94</v>
      </c>
      <c r="C90" s="33" t="s">
        <v>23</v>
      </c>
      <c r="D90" s="28">
        <v>1001300456788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RIGHT(D91:D219,4)</f>
        <v>6790</v>
      </c>
      <c r="B91" s="27" t="s">
        <v>95</v>
      </c>
      <c r="C91" s="33" t="s">
        <v>23</v>
      </c>
      <c r="D91" s="28">
        <v>1001300366790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x14ac:dyDescent="0.25">
      <c r="A92" s="94" t="str">
        <f>RIGHT(D92:D218,4)</f>
        <v>6689</v>
      </c>
      <c r="B92" s="64" t="s">
        <v>96</v>
      </c>
      <c r="C92" s="33" t="s">
        <v>26</v>
      </c>
      <c r="D92" s="28">
        <v>1001303986689</v>
      </c>
      <c r="E92" s="24"/>
      <c r="F92" s="23">
        <v>0.35</v>
      </c>
      <c r="G92" s="23">
        <f>E92*0.35</f>
        <v>0</v>
      </c>
      <c r="H92" s="14">
        <v>2.8</v>
      </c>
      <c r="I92" s="14">
        <v>45</v>
      </c>
      <c r="J92" s="39"/>
    </row>
    <row r="93" spans="1:10" ht="16.5" customHeight="1" x14ac:dyDescent="0.25">
      <c r="A93" s="94" t="str">
        <f>RIGHT(D93:D219,4)</f>
        <v>6791</v>
      </c>
      <c r="B93" s="64" t="s">
        <v>97</v>
      </c>
      <c r="C93" s="33" t="s">
        <v>26</v>
      </c>
      <c r="D93" s="28">
        <v>1001304096791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RIGHT(D94:D220,4)</f>
        <v>5341</v>
      </c>
      <c r="B94" s="64" t="s">
        <v>98</v>
      </c>
      <c r="C94" s="30" t="s">
        <v>23</v>
      </c>
      <c r="D94" s="28">
        <v>1001053985341</v>
      </c>
      <c r="E94" s="24"/>
      <c r="F94" s="23">
        <v>0.71250000000000002</v>
      </c>
      <c r="G94" s="23">
        <f>E94*1</f>
        <v>0</v>
      </c>
      <c r="H94" s="14">
        <v>5.7</v>
      </c>
      <c r="I94" s="14">
        <v>45</v>
      </c>
      <c r="J94" s="39"/>
    </row>
    <row r="95" spans="1:10" ht="16.5" customHeight="1" x14ac:dyDescent="0.25">
      <c r="A95" s="94" t="str">
        <f>RIGHT(D95:D221,4)</f>
        <v>6459</v>
      </c>
      <c r="B95" s="64" t="s">
        <v>99</v>
      </c>
      <c r="C95" s="33" t="s">
        <v>26</v>
      </c>
      <c r="D95" s="28">
        <v>1001214196459</v>
      </c>
      <c r="E95" s="24"/>
      <c r="F95" s="23">
        <v>0.1</v>
      </c>
      <c r="G95" s="23">
        <f>E95*F95</f>
        <v>0</v>
      </c>
      <c r="H95" s="14"/>
      <c r="I95" s="14"/>
      <c r="J95" s="39"/>
    </row>
    <row r="96" spans="1:10" ht="16.5" customHeight="1" x14ac:dyDescent="0.25">
      <c r="A96" s="94" t="str">
        <f>RIGHT(D96:D222,4)</f>
        <v>6586</v>
      </c>
      <c r="B96" s="64" t="s">
        <v>100</v>
      </c>
      <c r="C96" s="33" t="s">
        <v>26</v>
      </c>
      <c r="D96" s="28">
        <v>1001215576586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>RIGHT(D97:D220,4)</f>
        <v>6228</v>
      </c>
      <c r="B97" s="64" t="s">
        <v>101</v>
      </c>
      <c r="C97" s="33" t="s">
        <v>26</v>
      </c>
      <c r="D97" s="28">
        <v>1001225416228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>RIGHT(D98:D220,4)</f>
        <v>5544</v>
      </c>
      <c r="B98" s="27" t="s">
        <v>102</v>
      </c>
      <c r="C98" s="30" t="s">
        <v>23</v>
      </c>
      <c r="D98" s="28">
        <v>1001051875544</v>
      </c>
      <c r="E98" s="24"/>
      <c r="F98" s="23">
        <v>0.85</v>
      </c>
      <c r="G98" s="23">
        <f>E98*1</f>
        <v>0</v>
      </c>
      <c r="H98" s="14">
        <v>5.0999999999999996</v>
      </c>
      <c r="I98" s="14">
        <v>45</v>
      </c>
      <c r="J98" s="39"/>
    </row>
    <row r="99" spans="1:10" ht="15.75" customHeight="1" thickBot="1" x14ac:dyDescent="0.3">
      <c r="A99" s="94" t="str">
        <f>RIGHT(D99:D222,4)</f>
        <v>6697</v>
      </c>
      <c r="B99" s="27" t="s">
        <v>103</v>
      </c>
      <c r="C99" s="36" t="s">
        <v>26</v>
      </c>
      <c r="D99" s="28">
        <v>1001301876697</v>
      </c>
      <c r="E99" s="24"/>
      <c r="F99" s="23">
        <v>0.35</v>
      </c>
      <c r="G99" s="23">
        <f>E99*0.35</f>
        <v>0</v>
      </c>
      <c r="H99" s="14">
        <v>2.8</v>
      </c>
      <c r="I99" s="14">
        <v>45</v>
      </c>
      <c r="J99" s="39"/>
    </row>
    <row r="100" spans="1:10" ht="16.5" customHeight="1" thickTop="1" thickBot="1" x14ac:dyDescent="0.3">
      <c r="A100" s="94" t="str">
        <f>RIGHT(D100:D223,4)</f>
        <v/>
      </c>
      <c r="B100" s="74" t="s">
        <v>104</v>
      </c>
      <c r="C100" s="74"/>
      <c r="D100" s="74"/>
      <c r="E100" s="74"/>
      <c r="F100" s="73"/>
      <c r="G100" s="74"/>
      <c r="H100" s="74"/>
      <c r="I100" s="74"/>
      <c r="J100" s="75"/>
    </row>
    <row r="101" spans="1:10" ht="16.5" customHeight="1" thickTop="1" x14ac:dyDescent="0.25">
      <c r="A101" s="94" t="str">
        <f>RIGHT(D101:D224,4)</f>
        <v>5706</v>
      </c>
      <c r="B101" s="27" t="s">
        <v>105</v>
      </c>
      <c r="C101" s="33" t="s">
        <v>26</v>
      </c>
      <c r="D101" s="28">
        <v>1001061975706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>RIGHT(D102:D225,4)</f>
        <v>6454</v>
      </c>
      <c r="B102" s="27" t="s">
        <v>106</v>
      </c>
      <c r="C102" s="33" t="s">
        <v>26</v>
      </c>
      <c r="D102" s="28">
        <v>1001201976454</v>
      </c>
      <c r="E102" s="24"/>
      <c r="F102" s="23">
        <v>0.1</v>
      </c>
      <c r="G102" s="23">
        <f>E102*0.1</f>
        <v>0</v>
      </c>
      <c r="H102" s="14">
        <v>0.8</v>
      </c>
      <c r="I102" s="14">
        <v>60</v>
      </c>
      <c r="J102" s="39"/>
    </row>
    <row r="103" spans="1:10" ht="16.5" customHeight="1" x14ac:dyDescent="0.25">
      <c r="A103" s="94" t="str">
        <f>RIGHT(D103:D226,4)</f>
        <v>6222</v>
      </c>
      <c r="B103" s="27" t="s">
        <v>107</v>
      </c>
      <c r="C103" s="33" t="s">
        <v>26</v>
      </c>
      <c r="D103" s="28">
        <v>1001205386222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4" t="str">
        <f>RIGHT(D104:D227,4)</f>
        <v>5931</v>
      </c>
      <c r="B104" s="27" t="s">
        <v>108</v>
      </c>
      <c r="C104" s="33" t="s">
        <v>26</v>
      </c>
      <c r="D104" s="28">
        <v>1001060755931</v>
      </c>
      <c r="E104" s="24"/>
      <c r="F104" s="23">
        <v>0.22</v>
      </c>
      <c r="G104" s="23">
        <f>E104*0.22</f>
        <v>0</v>
      </c>
      <c r="H104" s="14">
        <v>1.76</v>
      </c>
      <c r="I104" s="14">
        <v>120</v>
      </c>
      <c r="J104" s="39"/>
    </row>
    <row r="105" spans="1:10" ht="16.5" customHeight="1" x14ac:dyDescent="0.25">
      <c r="A105" s="94" t="str">
        <f>RIGHT(D105:D229,4)</f>
        <v>5708</v>
      </c>
      <c r="B105" s="27" t="s">
        <v>109</v>
      </c>
      <c r="C105" s="30" t="s">
        <v>23</v>
      </c>
      <c r="D105" s="28">
        <v>1001063145708</v>
      </c>
      <c r="E105" s="24"/>
      <c r="F105" s="23">
        <v>0.51249999999999996</v>
      </c>
      <c r="G105" s="23">
        <f>E105*1</f>
        <v>0</v>
      </c>
      <c r="H105" s="14">
        <v>4.0999999999999996</v>
      </c>
      <c r="I105" s="14">
        <v>120</v>
      </c>
      <c r="J105" s="39"/>
    </row>
    <row r="106" spans="1:10" ht="16.5" customHeight="1" x14ac:dyDescent="0.25">
      <c r="A106" s="94" t="str">
        <f>RIGHT(D106:D230,4)</f>
        <v>1146</v>
      </c>
      <c r="B106" s="27" t="s">
        <v>110</v>
      </c>
      <c r="C106" s="30" t="s">
        <v>23</v>
      </c>
      <c r="D106" s="28">
        <v>1001061971146</v>
      </c>
      <c r="E106" s="24"/>
      <c r="F106" s="23"/>
      <c r="G106" s="23">
        <f>E106</f>
        <v>0</v>
      </c>
      <c r="H106" s="14"/>
      <c r="I106" s="14"/>
      <c r="J106" s="39"/>
    </row>
    <row r="107" spans="1:10" ht="16.5" customHeight="1" x14ac:dyDescent="0.25">
      <c r="A107" s="94" t="str">
        <f>RIGHT(D107:D230,4)</f>
        <v>6834</v>
      </c>
      <c r="B107" s="27" t="s">
        <v>111</v>
      </c>
      <c r="C107" s="33" t="s">
        <v>26</v>
      </c>
      <c r="D107" s="28">
        <v>1001203146834</v>
      </c>
      <c r="E107" s="24"/>
      <c r="F107" s="23"/>
      <c r="G107" s="23">
        <f>E107*0.1</f>
        <v>0</v>
      </c>
      <c r="H107" s="14"/>
      <c r="I107" s="14"/>
      <c r="J107" s="39"/>
    </row>
    <row r="108" spans="1:10" ht="16.5" customHeight="1" x14ac:dyDescent="0.25">
      <c r="A108" s="94" t="str">
        <f>RIGHT(D108:D231,4)</f>
        <v>6448</v>
      </c>
      <c r="B108" s="27" t="s">
        <v>112</v>
      </c>
      <c r="C108" s="33" t="s">
        <v>26</v>
      </c>
      <c r="D108" s="28">
        <v>1001234146448</v>
      </c>
      <c r="E108" s="24"/>
      <c r="F108" s="23">
        <v>0.1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RIGHT(D109:D232,4)</f>
        <v>6221</v>
      </c>
      <c r="B109" s="27" t="s">
        <v>113</v>
      </c>
      <c r="C109" s="33" t="s">
        <v>26</v>
      </c>
      <c r="D109" s="28">
        <v>1001205376221</v>
      </c>
      <c r="E109" s="24"/>
      <c r="F109" s="23">
        <v>0.09</v>
      </c>
      <c r="G109" s="23">
        <f>F109*E109</f>
        <v>0</v>
      </c>
      <c r="H109" s="14"/>
      <c r="I109" s="14"/>
      <c r="J109" s="39"/>
    </row>
    <row r="110" spans="1:10" ht="16.5" customHeight="1" x14ac:dyDescent="0.25">
      <c r="A110" s="94" t="str">
        <f>RIGHT(D110:D232,4)</f>
        <v>5679</v>
      </c>
      <c r="B110" s="27" t="s">
        <v>114</v>
      </c>
      <c r="C110" s="33" t="s">
        <v>26</v>
      </c>
      <c r="D110" s="28">
        <v>1001190765679</v>
      </c>
      <c r="E110" s="24"/>
      <c r="F110" s="23">
        <v>0.15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4993</v>
      </c>
      <c r="B111" s="27" t="s">
        <v>115</v>
      </c>
      <c r="C111" s="33" t="s">
        <v>26</v>
      </c>
      <c r="D111" s="28">
        <v>1001060764993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4" t="str">
        <f>RIGHT(D112:D235,4)</f>
        <v>3684</v>
      </c>
      <c r="B112" s="27" t="s">
        <v>116</v>
      </c>
      <c r="C112" s="33" t="s">
        <v>26</v>
      </c>
      <c r="D112" s="28">
        <v>1001062353684</v>
      </c>
      <c r="E112" s="24"/>
      <c r="F112" s="23">
        <v>0.25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5682</v>
      </c>
      <c r="B113" s="27" t="s">
        <v>117</v>
      </c>
      <c r="C113" s="33" t="s">
        <v>26</v>
      </c>
      <c r="D113" s="28">
        <v>1001193115682</v>
      </c>
      <c r="E113" s="24"/>
      <c r="F113" s="23">
        <v>0.12</v>
      </c>
      <c r="G113" s="23">
        <f>E113*0.12</f>
        <v>0</v>
      </c>
      <c r="H113" s="14">
        <v>0.96</v>
      </c>
      <c r="I113" s="14">
        <v>60</v>
      </c>
      <c r="J113" s="39"/>
    </row>
    <row r="114" spans="1:10" ht="16.5" customHeight="1" x14ac:dyDescent="0.25">
      <c r="A114" s="94" t="str">
        <f>RIGHT(D114:D238,4)</f>
        <v>4117</v>
      </c>
      <c r="B114" s="27" t="s">
        <v>118</v>
      </c>
      <c r="C114" s="30" t="s">
        <v>23</v>
      </c>
      <c r="D114" s="28">
        <v>1001062504117</v>
      </c>
      <c r="E114" s="24"/>
      <c r="F114" s="23">
        <v>0.48749999999999999</v>
      </c>
      <c r="G114" s="23">
        <f>E114*1</f>
        <v>0</v>
      </c>
      <c r="H114" s="14">
        <v>3.9</v>
      </c>
      <c r="I114" s="14">
        <v>120</v>
      </c>
      <c r="J114" s="39"/>
    </row>
    <row r="115" spans="1:10" ht="16.5" customHeight="1" x14ac:dyDescent="0.25">
      <c r="A115" s="94" t="str">
        <f>RIGHT(D115:D239,4)</f>
        <v>3680</v>
      </c>
      <c r="B115" s="27" t="s">
        <v>119</v>
      </c>
      <c r="C115" s="30" t="s">
        <v>23</v>
      </c>
      <c r="D115" s="28">
        <v>1001062353680</v>
      </c>
      <c r="E115" s="24"/>
      <c r="F115" s="23"/>
      <c r="G115" s="23">
        <f>E115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5483</v>
      </c>
      <c r="B116" s="27" t="s">
        <v>120</v>
      </c>
      <c r="C116" s="33" t="s">
        <v>26</v>
      </c>
      <c r="D116" s="28">
        <v>1001062505483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thickBot="1" x14ac:dyDescent="0.3">
      <c r="A117" s="94" t="str">
        <f>RIGHT(D117:D240,4)</f>
        <v>6453</v>
      </c>
      <c r="B117" s="27" t="s">
        <v>121</v>
      </c>
      <c r="C117" s="33" t="s">
        <v>26</v>
      </c>
      <c r="D117" s="28">
        <v>1001202506453</v>
      </c>
      <c r="E117" s="24"/>
      <c r="F117" s="23">
        <v>0.1</v>
      </c>
      <c r="G117" s="23">
        <f>E117*0.1</f>
        <v>0</v>
      </c>
      <c r="H117" s="14">
        <v>0.8</v>
      </c>
      <c r="I117" s="14">
        <v>60</v>
      </c>
      <c r="J117" s="39"/>
    </row>
    <row r="118" spans="1:10" ht="16.5" customHeight="1" thickTop="1" thickBot="1" x14ac:dyDescent="0.3">
      <c r="A118" s="94" t="str">
        <f>RIGHT(D118:D241,4)</f>
        <v/>
      </c>
      <c r="B118" s="74" t="s">
        <v>122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RIGHT(D119:D245,4)</f>
        <v>6470</v>
      </c>
      <c r="B119" s="29" t="s">
        <v>123</v>
      </c>
      <c r="C119" s="32" t="s">
        <v>23</v>
      </c>
      <c r="D119" s="80">
        <v>1001092436470</v>
      </c>
      <c r="E119" s="24"/>
      <c r="F119" s="23"/>
      <c r="G119" s="23">
        <f>E119*1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6495</v>
      </c>
      <c r="B120" s="29" t="s">
        <v>124</v>
      </c>
      <c r="C120" s="32" t="s">
        <v>26</v>
      </c>
      <c r="D120" s="80">
        <v>1001092436495</v>
      </c>
      <c r="E120" s="24"/>
      <c r="F120" s="23">
        <v>0.3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RIGHT(D121:D247,4)</f>
        <v>7035</v>
      </c>
      <c r="B121" s="29" t="s">
        <v>125</v>
      </c>
      <c r="C121" s="32" t="s">
        <v>26</v>
      </c>
      <c r="D121" s="80">
        <v>1001095227035</v>
      </c>
      <c r="E121" s="24"/>
      <c r="F121" s="23">
        <v>0.35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RIGHT(D122:D246,4)</f>
        <v>6866</v>
      </c>
      <c r="B122" s="29" t="s">
        <v>126</v>
      </c>
      <c r="C122" s="32" t="s">
        <v>23</v>
      </c>
      <c r="D122" s="80">
        <v>1001095716866</v>
      </c>
      <c r="E122" s="24"/>
      <c r="F122" s="23"/>
      <c r="G122" s="23">
        <f>E122*1</f>
        <v>0</v>
      </c>
      <c r="H122" s="14"/>
      <c r="I122" s="14"/>
      <c r="J122" s="39"/>
    </row>
    <row r="123" spans="1:10" ht="16.5" customHeight="1" thickBot="1" x14ac:dyDescent="0.3">
      <c r="A123" s="94" t="str">
        <f>RIGHT(D123:D243,4)</f>
        <v>3215</v>
      </c>
      <c r="B123" s="27" t="s">
        <v>127</v>
      </c>
      <c r="C123" s="37" t="s">
        <v>26</v>
      </c>
      <c r="D123" s="51">
        <v>1001094053215</v>
      </c>
      <c r="E123" s="24"/>
      <c r="F123" s="23">
        <v>0.4</v>
      </c>
      <c r="G123" s="23">
        <f>E123*0.4</f>
        <v>0</v>
      </c>
      <c r="H123" s="14">
        <v>3.2</v>
      </c>
      <c r="I123" s="14">
        <v>60</v>
      </c>
      <c r="J123" s="39"/>
    </row>
    <row r="124" spans="1:10" ht="16.5" customHeight="1" thickTop="1" thickBot="1" x14ac:dyDescent="0.3">
      <c r="A124" s="94" t="str">
        <f>RIGHT(D124:D246,4)</f>
        <v/>
      </c>
      <c r="B124" s="74" t="s">
        <v>128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RIGHT(D125:D249,4)</f>
        <v>6206</v>
      </c>
      <c r="B125" s="47" t="s">
        <v>129</v>
      </c>
      <c r="C125" s="35" t="s">
        <v>26</v>
      </c>
      <c r="D125" s="28">
        <v>1001084216206</v>
      </c>
      <c r="E125" s="24"/>
      <c r="F125" s="23">
        <v>0.3</v>
      </c>
      <c r="G125" s="23">
        <f>E125*0.3</f>
        <v>0</v>
      </c>
      <c r="H125" s="14">
        <v>1.8</v>
      </c>
      <c r="I125" s="14">
        <v>30</v>
      </c>
      <c r="J125" s="39"/>
    </row>
    <row r="126" spans="1:10" ht="16.5" customHeight="1" x14ac:dyDescent="0.25">
      <c r="A126" s="94" t="str">
        <f>RIGHT(D126:D250,4)</f>
        <v>4691</v>
      </c>
      <c r="B126" s="47" t="s">
        <v>130</v>
      </c>
      <c r="C126" s="35" t="s">
        <v>26</v>
      </c>
      <c r="D126" s="28">
        <v>1001083424691</v>
      </c>
      <c r="E126" s="24"/>
      <c r="F126" s="23">
        <v>0.3</v>
      </c>
      <c r="G126" s="23">
        <f t="shared" ref="G126:G134" si="0">F126*E126</f>
        <v>0</v>
      </c>
      <c r="H126" s="14"/>
      <c r="I126" s="14"/>
      <c r="J126" s="93"/>
    </row>
    <row r="127" spans="1:10" ht="16.5" customHeight="1" x14ac:dyDescent="0.25">
      <c r="A127" s="94" t="str">
        <f>RIGHT(D127:D251,4)</f>
        <v>6200</v>
      </c>
      <c r="B127" s="47" t="s">
        <v>131</v>
      </c>
      <c r="C127" s="35" t="s">
        <v>26</v>
      </c>
      <c r="D127" s="28">
        <v>1001085636200</v>
      </c>
      <c r="E127" s="24"/>
      <c r="F127" s="23">
        <v>0.3</v>
      </c>
      <c r="G127" s="23">
        <f t="shared" si="0"/>
        <v>0</v>
      </c>
      <c r="H127" s="14"/>
      <c r="I127" s="14"/>
      <c r="J127" s="93"/>
    </row>
    <row r="128" spans="1:10" ht="16.5" customHeight="1" x14ac:dyDescent="0.25">
      <c r="A128" s="94" t="str">
        <f>RIGHT(D128:D252,4)</f>
        <v>6201</v>
      </c>
      <c r="B128" s="47" t="s">
        <v>132</v>
      </c>
      <c r="C128" s="35" t="s">
        <v>26</v>
      </c>
      <c r="D128" s="28">
        <v>1001225636201</v>
      </c>
      <c r="E128" s="24"/>
      <c r="F128" s="23">
        <v>0.15</v>
      </c>
      <c r="G128" s="23">
        <f t="shared" si="0"/>
        <v>0</v>
      </c>
      <c r="H128" s="14"/>
      <c r="I128" s="14"/>
      <c r="J128" s="93"/>
    </row>
    <row r="129" spans="1:11" ht="16.5" customHeight="1" x14ac:dyDescent="0.25">
      <c r="A129" s="94" t="str">
        <f>RIGHT(D129:D252,4)</f>
        <v>6842</v>
      </c>
      <c r="B129" s="47" t="s">
        <v>133</v>
      </c>
      <c r="C129" s="35" t="s">
        <v>26</v>
      </c>
      <c r="D129" s="28">
        <v>1001080216842</v>
      </c>
      <c r="E129" s="24"/>
      <c r="F129" s="23">
        <v>0.3</v>
      </c>
      <c r="G129" s="23">
        <f t="shared" si="0"/>
        <v>0</v>
      </c>
      <c r="H129" s="14"/>
      <c r="I129" s="14"/>
      <c r="J129" s="93"/>
    </row>
    <row r="130" spans="1:11" ht="16.5" customHeight="1" x14ac:dyDescent="0.25">
      <c r="A130" s="94" t="str">
        <f>RIGHT(D130:D252,4)</f>
        <v>6492</v>
      </c>
      <c r="B130" s="47" t="s">
        <v>134</v>
      </c>
      <c r="C130" s="35" t="s">
        <v>26</v>
      </c>
      <c r="D130" s="28">
        <v>1001084226492</v>
      </c>
      <c r="E130" s="24"/>
      <c r="F130" s="23">
        <v>0.3</v>
      </c>
      <c r="G130" s="23">
        <f t="shared" si="0"/>
        <v>0</v>
      </c>
      <c r="H130" s="14"/>
      <c r="I130" s="14"/>
      <c r="J130" s="93"/>
    </row>
    <row r="131" spans="1:11" ht="16.5" customHeight="1" x14ac:dyDescent="0.25">
      <c r="A131" s="94" t="str">
        <f>RIGHT(D131:D250,4)</f>
        <v>6279</v>
      </c>
      <c r="B131" s="47" t="s">
        <v>135</v>
      </c>
      <c r="C131" s="35" t="s">
        <v>26</v>
      </c>
      <c r="D131" s="28">
        <v>1001220286279</v>
      </c>
      <c r="E131" s="24"/>
      <c r="F131" s="23">
        <v>0.15</v>
      </c>
      <c r="G131" s="23">
        <f t="shared" si="0"/>
        <v>0</v>
      </c>
      <c r="H131" s="14"/>
      <c r="I131" s="14"/>
      <c r="J131" s="93"/>
    </row>
    <row r="132" spans="1:11" ht="16.5" customHeight="1" x14ac:dyDescent="0.25">
      <c r="A132" s="94" t="str">
        <f>RIGHT(D132:D251,4)</f>
        <v>4786</v>
      </c>
      <c r="B132" s="47" t="s">
        <v>136</v>
      </c>
      <c r="C132" s="35" t="s">
        <v>26</v>
      </c>
      <c r="D132" s="28">
        <v>1001053944786</v>
      </c>
      <c r="E132" s="24"/>
      <c r="F132" s="23">
        <v>7.0000000000000007E-2</v>
      </c>
      <c r="G132" s="23">
        <f t="shared" si="0"/>
        <v>0</v>
      </c>
      <c r="H132" s="14"/>
      <c r="I132" s="14"/>
      <c r="J132" s="93"/>
    </row>
    <row r="133" spans="1:11" s="92" customFormat="1" ht="16.5" customHeight="1" x14ac:dyDescent="0.25">
      <c r="A133" s="94" t="str">
        <f>RIGHT(D133:D252,4)</f>
        <v>7053</v>
      </c>
      <c r="B133" s="47" t="s">
        <v>224</v>
      </c>
      <c r="C133" s="35" t="s">
        <v>23</v>
      </c>
      <c r="D133" s="28">
        <v>1001223297053</v>
      </c>
      <c r="E133" s="24"/>
      <c r="F133" s="23">
        <v>1</v>
      </c>
      <c r="G133" s="23">
        <f>E133</f>
        <v>0</v>
      </c>
      <c r="H133" s="14"/>
      <c r="I133" s="14"/>
      <c r="J133" s="93"/>
      <c r="K133" s="82"/>
    </row>
    <row r="134" spans="1:11" ht="16.5" customHeight="1" x14ac:dyDescent="0.25">
      <c r="A134" s="94" t="str">
        <f>RIGHT(D134:D252,4)</f>
        <v>7092</v>
      </c>
      <c r="B134" s="27" t="s">
        <v>212</v>
      </c>
      <c r="C134" s="33" t="s">
        <v>26</v>
      </c>
      <c r="D134" s="28">
        <v>1001223297092</v>
      </c>
      <c r="E134" s="24"/>
      <c r="F134" s="23">
        <v>0.14000000000000001</v>
      </c>
      <c r="G134" s="23">
        <f t="shared" si="0"/>
        <v>0</v>
      </c>
      <c r="H134" s="14"/>
      <c r="I134" s="14"/>
      <c r="J134" s="39"/>
    </row>
    <row r="135" spans="1:11" ht="16.5" customHeight="1" thickBot="1" x14ac:dyDescent="0.3">
      <c r="A135" s="94" t="str">
        <f>RIGHT(D135:D250,4)</f>
        <v>6919</v>
      </c>
      <c r="B135" s="47" t="s">
        <v>137</v>
      </c>
      <c r="C135" s="35" t="s">
        <v>26</v>
      </c>
      <c r="D135" s="28">
        <v>1001223296919</v>
      </c>
      <c r="E135" s="24"/>
      <c r="F135" s="23"/>
      <c r="G135" s="23">
        <f>E135*0.18</f>
        <v>0</v>
      </c>
      <c r="H135" s="14"/>
      <c r="I135" s="14"/>
      <c r="J135" s="93"/>
    </row>
    <row r="136" spans="1:11" ht="16.5" customHeight="1" thickTop="1" thickBot="1" x14ac:dyDescent="0.3">
      <c r="A136" s="94" t="str">
        <f>RIGHT(D136:D251,4)</f>
        <v/>
      </c>
      <c r="B136" s="74" t="s">
        <v>138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>RIGHT(D137:D254,4)</f>
        <v/>
      </c>
      <c r="B137" s="74" t="s">
        <v>139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x14ac:dyDescent="0.25">
      <c r="A138" s="94" t="str">
        <f>RIGHT(D138:D255,4)</f>
        <v>6314</v>
      </c>
      <c r="B138" s="47" t="s">
        <v>140</v>
      </c>
      <c r="C138" s="33" t="s">
        <v>26</v>
      </c>
      <c r="D138" s="28">
        <v>1002112606314</v>
      </c>
      <c r="E138" s="24"/>
      <c r="F138" s="23">
        <v>0.5</v>
      </c>
      <c r="G138" s="23">
        <f>E138*0.5</f>
        <v>0</v>
      </c>
      <c r="H138" s="14">
        <v>8</v>
      </c>
      <c r="I138" s="72">
        <v>120</v>
      </c>
      <c r="J138" s="39"/>
    </row>
    <row r="139" spans="1:11" ht="16.5" customHeight="1" x14ac:dyDescent="0.25">
      <c r="A139" s="94" t="str">
        <f>RIGHT(D139:D256,4)</f>
        <v>6155</v>
      </c>
      <c r="B139" s="47" t="s">
        <v>141</v>
      </c>
      <c r="C139" s="33" t="s">
        <v>26</v>
      </c>
      <c r="D139" s="28">
        <v>1002115036155</v>
      </c>
      <c r="E139" s="24"/>
      <c r="F139" s="23"/>
      <c r="G139" s="23">
        <f>E139*0.45</f>
        <v>0</v>
      </c>
      <c r="H139" s="14"/>
      <c r="I139" s="72"/>
      <c r="J139" s="39"/>
    </row>
    <row r="140" spans="1:11" ht="16.5" customHeight="1" x14ac:dyDescent="0.25">
      <c r="A140" s="94" t="str">
        <f>RIGHT(D140:D257,4)</f>
        <v>6157</v>
      </c>
      <c r="B140" s="47" t="s">
        <v>142</v>
      </c>
      <c r="C140" s="33" t="s">
        <v>26</v>
      </c>
      <c r="D140" s="28">
        <v>1002115056157</v>
      </c>
      <c r="E140" s="24"/>
      <c r="F140" s="23"/>
      <c r="G140" s="23">
        <f>E140*0.45</f>
        <v>0</v>
      </c>
      <c r="H140" s="14"/>
      <c r="I140" s="72"/>
      <c r="J140" s="39"/>
    </row>
    <row r="141" spans="1:11" ht="16.5" customHeight="1" thickBot="1" x14ac:dyDescent="0.3">
      <c r="A141" s="94" t="str">
        <f t="shared" ref="A141:A152" si="1">RIGHT(D141:D256,4)</f>
        <v>6313</v>
      </c>
      <c r="B141" s="47" t="s">
        <v>143</v>
      </c>
      <c r="C141" s="36" t="s">
        <v>26</v>
      </c>
      <c r="D141" s="28">
        <v>1002112606313</v>
      </c>
      <c r="E141" s="24"/>
      <c r="F141" s="23">
        <v>0.9</v>
      </c>
      <c r="G141" s="23">
        <f>E141*0.9</f>
        <v>0</v>
      </c>
      <c r="H141" s="14">
        <v>9</v>
      </c>
      <c r="I141" s="72">
        <v>120</v>
      </c>
      <c r="J141" s="39"/>
    </row>
    <row r="142" spans="1:11" ht="16.5" customHeight="1" thickTop="1" thickBot="1" x14ac:dyDescent="0.3">
      <c r="A142" s="94" t="str">
        <f t="shared" si="1"/>
        <v/>
      </c>
      <c r="B142" s="74" t="s">
        <v>144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1"/>
        <v>4945</v>
      </c>
      <c r="B143" s="47" t="s">
        <v>145</v>
      </c>
      <c r="C143" s="36" t="s">
        <v>26</v>
      </c>
      <c r="D143" s="28">
        <v>1002151784945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1" ht="16.5" customHeight="1" thickTop="1" thickBot="1" x14ac:dyDescent="0.3">
      <c r="A144" s="94" t="str">
        <f t="shared" si="1"/>
        <v/>
      </c>
      <c r="B144" s="74" t="s">
        <v>146</v>
      </c>
      <c r="C144" s="74"/>
      <c r="D144" s="74"/>
      <c r="E144" s="74"/>
      <c r="F144" s="73"/>
      <c r="G144" s="74"/>
      <c r="H144" s="74"/>
      <c r="I144" s="74"/>
      <c r="J144" s="75"/>
    </row>
    <row r="145" spans="1:11" s="88" customFormat="1" ht="16.5" customHeight="1" thickTop="1" thickBot="1" x14ac:dyDescent="0.3">
      <c r="A145" s="94" t="str">
        <f t="shared" si="1"/>
        <v>4956</v>
      </c>
      <c r="B145" s="89" t="s">
        <v>147</v>
      </c>
      <c r="C145" s="90" t="s">
        <v>26</v>
      </c>
      <c r="D145" s="83">
        <v>1002133974956</v>
      </c>
      <c r="E145" s="84"/>
      <c r="F145" s="85">
        <v>0.42</v>
      </c>
      <c r="G145" s="85">
        <f>E145*0.42</f>
        <v>0</v>
      </c>
      <c r="H145" s="86">
        <v>4.2</v>
      </c>
      <c r="I145" s="91">
        <v>120</v>
      </c>
      <c r="J145" s="86"/>
      <c r="K145" s="87"/>
    </row>
    <row r="146" spans="1:11" ht="16.5" customHeight="1" thickTop="1" x14ac:dyDescent="0.25">
      <c r="A146" s="94" t="str">
        <f t="shared" si="1"/>
        <v>1762</v>
      </c>
      <c r="B146" s="47" t="s">
        <v>148</v>
      </c>
      <c r="C146" s="33" t="s">
        <v>26</v>
      </c>
      <c r="D146" s="28">
        <v>1002131151762</v>
      </c>
      <c r="E146" s="24"/>
      <c r="F146" s="23">
        <v>0.42</v>
      </c>
      <c r="G146" s="23">
        <f>E146*0.42</f>
        <v>0</v>
      </c>
      <c r="H146" s="14">
        <v>4.2</v>
      </c>
      <c r="I146" s="72">
        <v>120</v>
      </c>
      <c r="J146" s="39"/>
    </row>
    <row r="147" spans="1:11" ht="16.5" customHeight="1" thickBot="1" x14ac:dyDescent="0.3">
      <c r="A147" s="94" t="str">
        <f t="shared" si="1"/>
        <v>1764</v>
      </c>
      <c r="B147" s="47" t="s">
        <v>149</v>
      </c>
      <c r="C147" s="36" t="s">
        <v>26</v>
      </c>
      <c r="D147" s="28">
        <v>1002131181764</v>
      </c>
      <c r="E147" s="24"/>
      <c r="F147" s="23">
        <v>0.42</v>
      </c>
      <c r="G147" s="23">
        <f>E147*0.42</f>
        <v>0</v>
      </c>
      <c r="H147" s="14">
        <v>4.2</v>
      </c>
      <c r="I147" s="72">
        <v>120</v>
      </c>
      <c r="J147" s="39"/>
    </row>
    <row r="148" spans="1:11" ht="16.5" customHeight="1" thickTop="1" thickBot="1" x14ac:dyDescent="0.3">
      <c r="A148" s="94" t="str">
        <f t="shared" si="1"/>
        <v/>
      </c>
      <c r="B148" s="74" t="s">
        <v>150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 t="shared" si="1"/>
        <v/>
      </c>
      <c r="B149" s="74" t="s">
        <v>151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 t="shared" si="1"/>
        <v>6004</v>
      </c>
      <c r="B150" s="47" t="s">
        <v>152</v>
      </c>
      <c r="C150" s="36" t="s">
        <v>26</v>
      </c>
      <c r="D150" s="68" t="s">
        <v>153</v>
      </c>
      <c r="E150" s="24"/>
      <c r="F150" s="23">
        <v>1</v>
      </c>
      <c r="G150" s="23">
        <f>E150*1</f>
        <v>0</v>
      </c>
      <c r="H150" s="14">
        <v>8</v>
      </c>
      <c r="I150" s="72">
        <v>120</v>
      </c>
      <c r="J150" s="39"/>
    </row>
    <row r="151" spans="1:11" ht="15.75" customHeight="1" thickTop="1" x14ac:dyDescent="0.25">
      <c r="A151" s="94" t="str">
        <f t="shared" si="1"/>
        <v>5417</v>
      </c>
      <c r="B151" s="47" t="s">
        <v>154</v>
      </c>
      <c r="C151" s="30" t="s">
        <v>23</v>
      </c>
      <c r="D151" s="68" t="s">
        <v>155</v>
      </c>
      <c r="E151" s="24"/>
      <c r="F151" s="23">
        <v>2</v>
      </c>
      <c r="G151" s="23">
        <f>E151*1</f>
        <v>0</v>
      </c>
      <c r="H151" s="14">
        <v>6</v>
      </c>
      <c r="I151" s="72">
        <v>90</v>
      </c>
      <c r="J151" s="39"/>
    </row>
    <row r="152" spans="1:11" ht="15.75" customHeight="1" thickBot="1" x14ac:dyDescent="0.3">
      <c r="A152" s="94" t="str">
        <f t="shared" si="1"/>
        <v>6019</v>
      </c>
      <c r="B152" s="47" t="s">
        <v>156</v>
      </c>
      <c r="C152" s="36" t="s">
        <v>26</v>
      </c>
      <c r="D152" s="69" t="s">
        <v>157</v>
      </c>
      <c r="E152" s="24"/>
      <c r="F152" s="23">
        <v>1</v>
      </c>
      <c r="G152" s="23">
        <f>E152*1</f>
        <v>0</v>
      </c>
      <c r="H152" s="14">
        <v>12</v>
      </c>
      <c r="I152" s="72">
        <v>120</v>
      </c>
      <c r="J152" s="39"/>
    </row>
    <row r="153" spans="1:11" ht="16.5" customHeight="1" thickTop="1" thickBot="1" x14ac:dyDescent="0.3">
      <c r="A153" s="77"/>
      <c r="B153" s="77" t="s">
        <v>158</v>
      </c>
      <c r="C153" s="16"/>
      <c r="D153" s="48"/>
      <c r="E153" s="17">
        <f>SUM(E5:E152)</f>
        <v>0</v>
      </c>
      <c r="F153" s="17">
        <f>SUM(F10:F152)</f>
        <v>40.555833333333339</v>
      </c>
      <c r="G153" s="17">
        <f>SUM(G11:G152)</f>
        <v>0</v>
      </c>
      <c r="H153" s="17">
        <f>SUM(H10:H149)</f>
        <v>144.24999999999994</v>
      </c>
      <c r="I153" s="17"/>
      <c r="J153" s="17"/>
    </row>
    <row r="154" spans="1:11" ht="15.75" customHeight="1" thickTop="1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1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1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</sheetData>
  <autoFilter ref="A9:J15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6" xr:uid="{00000000-0002-0000-0000-000000000000}">
      <formula1>40</formula1>
    </dataValidation>
    <dataValidation type="textLength" operator="equal" showInputMessage="1" showErrorMessage="1" sqref="D150:D15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160</v>
      </c>
      <c r="C3" s="63"/>
    </row>
    <row r="4" spans="2:3" x14ac:dyDescent="0.25">
      <c r="B4" s="44" t="s">
        <v>161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118</v>
      </c>
      <c r="C6" s="61"/>
    </row>
    <row r="7" spans="2:3" x14ac:dyDescent="0.25">
      <c r="B7" s="71" t="s">
        <v>162</v>
      </c>
      <c r="C7" s="81"/>
    </row>
    <row r="8" spans="2:3" x14ac:dyDescent="0.25">
      <c r="B8" s="27" t="s">
        <v>35</v>
      </c>
    </row>
    <row r="9" spans="2:3" x14ac:dyDescent="0.25">
      <c r="B9" s="79" t="s">
        <v>163</v>
      </c>
      <c r="C9" s="81"/>
    </row>
    <row r="10" spans="2:3" x14ac:dyDescent="0.25">
      <c r="B10" s="29" t="s">
        <v>164</v>
      </c>
    </row>
    <row r="11" spans="2:3" x14ac:dyDescent="0.25">
      <c r="B11" s="27" t="s">
        <v>40</v>
      </c>
    </row>
    <row r="12" spans="2:3" x14ac:dyDescent="0.25">
      <c r="B12" s="27" t="s">
        <v>115</v>
      </c>
    </row>
    <row r="13" spans="2:3" x14ac:dyDescent="0.25">
      <c r="B13" s="27" t="s">
        <v>165</v>
      </c>
    </row>
    <row r="14" spans="2:3" x14ac:dyDescent="0.25">
      <c r="B14" s="27" t="s">
        <v>166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98</v>
      </c>
      <c r="C19" s="61"/>
    </row>
    <row r="20" spans="2:3" x14ac:dyDescent="0.25">
      <c r="B20" s="70" t="s">
        <v>120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102</v>
      </c>
    </row>
    <row r="24" spans="2:3" x14ac:dyDescent="0.25">
      <c r="B24" s="27" t="s">
        <v>117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0" t="s">
        <v>171</v>
      </c>
    </row>
    <row r="28" spans="2:3" x14ac:dyDescent="0.25">
      <c r="B28" s="78" t="s">
        <v>65</v>
      </c>
      <c r="C28" s="61"/>
    </row>
    <row r="29" spans="2:3" x14ac:dyDescent="0.25">
      <c r="B29" s="45" t="s">
        <v>63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92</v>
      </c>
    </row>
    <row r="45" spans="2:3" x14ac:dyDescent="0.25">
      <c r="B45" s="27" t="s">
        <v>96</v>
      </c>
    </row>
    <row r="46" spans="2:3" x14ac:dyDescent="0.25">
      <c r="B46" s="66" t="s">
        <v>180</v>
      </c>
      <c r="C46" s="61"/>
    </row>
    <row r="47" spans="2:3" x14ac:dyDescent="0.25">
      <c r="B47" s="27" t="s">
        <v>80</v>
      </c>
    </row>
    <row r="48" spans="2:3" x14ac:dyDescent="0.25">
      <c r="B48" s="66" t="s">
        <v>181</v>
      </c>
      <c r="C48" s="61"/>
    </row>
    <row r="49" spans="2:3" x14ac:dyDescent="0.25">
      <c r="B49" s="66" t="s">
        <v>82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73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112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121</v>
      </c>
    </row>
    <row r="57" spans="2:3" x14ac:dyDescent="0.25">
      <c r="B57" s="27" t="s">
        <v>106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103</v>
      </c>
    </row>
    <row r="62" spans="2:3" x14ac:dyDescent="0.25">
      <c r="B62" s="66" t="s">
        <v>88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78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2025-02-06T13:05:33Z</dcterms:modified>
</cp:coreProperties>
</file>