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BB7C056-2209-4784-82DB-8720D81265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3" i="1" l="1"/>
  <c r="A73" i="1"/>
  <c r="D87" i="2" l="1"/>
  <c r="H140" i="1"/>
  <c r="F140" i="1"/>
  <c r="E140" i="1"/>
  <c r="G139" i="1"/>
  <c r="A139" i="1"/>
  <c r="G138" i="1"/>
  <c r="A138" i="1"/>
  <c r="G137" i="1"/>
  <c r="A137" i="1"/>
  <c r="A136" i="1"/>
  <c r="A135" i="1"/>
  <c r="G134" i="1"/>
  <c r="A134" i="1"/>
  <c r="G133" i="1"/>
  <c r="A133" i="1"/>
  <c r="G132" i="1"/>
  <c r="A132" i="1"/>
  <c r="A131" i="1"/>
  <c r="G130" i="1"/>
  <c r="A130" i="1"/>
  <c r="A129" i="1"/>
  <c r="G128" i="1"/>
  <c r="A128" i="1"/>
  <c r="G127" i="1"/>
  <c r="A127" i="1"/>
  <c r="G126" i="1"/>
  <c r="A126" i="1"/>
  <c r="G125" i="1"/>
  <c r="A125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0" i="1" s="1"/>
  <c r="A11" i="1"/>
</calcChain>
</file>

<file path=xl/sharedStrings.xml><?xml version="1.0" encoding="utf-8"?>
<sst xmlns="http://schemas.openxmlformats.org/spreadsheetml/2006/main" count="357" uniqueCount="210">
  <si>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</si>
  <si>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</si>
  <si>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</si>
  <si>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</si>
  <si>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</si>
  <si>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</si>
  <si>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</si>
  <si>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</si>
  <si>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</si>
  <si>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</si>
  <si>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</si>
  <si>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</si>
  <si>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</si>
  <si>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</si>
  <si>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</si>
  <si>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</si>
  <si>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</si>
  <si>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</si>
  <si>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</si>
  <si>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</si>
  <si>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</si>
  <si>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</si>
  <si>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</si>
  <si>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</si>
  <si>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</si>
  <si>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</si>
  <si>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</si>
  <si>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</si>
  <si>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</si>
  <si>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</si>
  <si>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</si>
  <si>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</si>
  <si>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</si>
  <si>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</si>
  <si>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</si>
  <si>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</si>
  <si>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</si>
  <si>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</si>
  <si>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</si>
  <si>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</si>
  <si>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</si>
  <si>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</si>
  <si>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</si>
  <si>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</si>
  <si>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</si>
  <si>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</si>
  <si>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</si>
  <si>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</si>
  <si>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</si>
  <si>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</si>
  <si>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</si>
  <si>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</si>
  <si>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</si>
  <si>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</si>
  <si>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</si>
  <si>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</si>
  <si>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</si>
  <si>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</si>
  <si>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</si>
  <si>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</si>
  <si>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</si>
  <si>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</si>
  <si>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</si>
  <si>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</si>
  <si>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</si>
  <si>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</si>
  <si>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</si>
  <si>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</si>
  <si>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</si>
  <si>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</si>
  <si>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</si>
  <si>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</si>
  <si>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</si>
  <si>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</si>
  <si>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</si>
  <si>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</si>
  <si>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</si>
  <si>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</si>
  <si>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</si>
  <si>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</si>
  <si>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</si>
  <si>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</si>
  <si>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</si>
  <si>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</si>
  <si>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</si>
  <si>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</si>
  <si>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</si>
  <si>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</si>
  <si>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</si>
  <si>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</si>
  <si>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</si>
  <si>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</si>
  <si>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</si>
  <si>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</si>
  <si>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</si>
  <si>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</si>
  <si>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</si>
  <si>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</si>
  <si>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</si>
  <si>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</si>
  <si>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</si>
  <si>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</si>
  <si>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</si>
  <si>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</si>
  <si>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</si>
  <si>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</si>
  <si>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</si>
  <si>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</si>
  <si>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</si>
  <si>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</si>
  <si>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</si>
  <si>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</si>
  <si>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</si>
  <si>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</si>
  <si>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</si>
  <si>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</si>
  <si>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</si>
  <si>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</si>
  <si>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</si>
  <si>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</si>
  <si>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</si>
  <si>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</si>
  <si>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</si>
  <si>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</si>
  <si>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</si>
  <si>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</si>
  <si>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</si>
  <si>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</si>
  <si>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</si>
  <si>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</si>
  <si>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</si>
  <si>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</si>
  <si>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</si>
  <si>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</si>
  <si>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</si>
  <si>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</si>
  <si>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</si>
  <si>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</si>
  <si>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</si>
  <si>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</si>
  <si>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</si>
  <si>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</si>
  <si>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</si>
  <si>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</si>
  <si>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</si>
  <si>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</si>
  <si>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</si>
  <si>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</si>
  <si>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</si>
  <si>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</si>
  <si>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</si>
  <si>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</si>
  <si>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</si>
  <si>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</si>
  <si>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</si>
  <si>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</si>
  <si>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</si>
  <si>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</si>
  <si>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</si>
  <si>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</si>
  <si>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</si>
  <si>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</si>
  <si>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</si>
  <si>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</si>
  <si>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</si>
  <si>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</si>
  <si>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</si>
  <si>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</si>
  <si>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</si>
  <si>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</si>
  <si>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</si>
  <si>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</si>
  <si>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</si>
  <si>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</si>
  <si>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</si>
  <si>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</si>
  <si>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</si>
  <si>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</si>
  <si>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</si>
  <si>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</si>
  <si>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</si>
  <si>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</si>
  <si>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</si>
  <si>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</si>
  <si>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</si>
  <si>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</si>
  <si>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</si>
  <si>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</si>
  <si>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</si>
  <si>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</si>
  <si>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</si>
  <si>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</si>
  <si>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</si>
  <si>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</si>
  <si>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</si>
  <si>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</si>
  <si>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</si>
  <si>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</si>
  <si>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</si>
  <si>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</si>
  <si>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</si>
  <si>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</si>
  <si>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</si>
  <si>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</si>
  <si>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</si>
  <si>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</si>
  <si>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</si>
  <si>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</si>
  <si>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</si>
  <si>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КРАКОВСКАЯ п/к н/о мгс_30с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</si>
</sst>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4"/>
  <sheetViews>
    <sheetView tabSelected="1" zoomScale="87" zoomScaleNormal="87" workbookViewId="0">
      <pane ySplit="9" topLeftCell="A130" activePane="bottomLeft" state="frozen"/>
      <selection pane="bottomLeft" activeCell="F159" sqref="F15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45570</v>
      </c>
      <c r="E3" s="7" t="s">
        <v>3</v>
      </c>
      <c r="F3" s="97"/>
      <c r="G3" s="101">
        <v>45573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RIGHT(D26:D154,4)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RIGHT(D28:D158,4)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RIGHT(D32:D161,4)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RIGHT(D33:D163,4)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RIGHT(D34:D161,4)</f>
        <v>6353</v>
      </c>
      <c r="B34" s="27" t="s">
        <v>47</v>
      </c>
      <c r="C34" s="33" t="s">
        <v>26</v>
      </c>
      <c r="D34" s="28">
        <v>1001012506353</v>
      </c>
      <c r="E34" s="24"/>
      <c r="F34" s="23">
        <v>0.4</v>
      </c>
      <c r="G34" s="23">
        <f>E34*0.4</f>
        <v>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RIGHT(D35:D162,4)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RIGHT(D36:D165,4)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RIGHT(D37:D166,4)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RIGHT(D38:D166,4)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6768</v>
      </c>
      <c r="B40" s="27" t="s">
        <v>53</v>
      </c>
      <c r="C40" s="33" t="s">
        <v>26</v>
      </c>
      <c r="D40" s="28">
        <v>1001025176768</v>
      </c>
      <c r="E40" s="24"/>
      <c r="F40" s="23"/>
      <c r="G40" s="23">
        <f>E40*0.41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RIGHT(D41:D169,4)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RIGHT(D42:D172,4)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RIGHT(D43:D177,4)</f>
        <v>6854</v>
      </c>
      <c r="B43" s="27" t="s">
        <v>56</v>
      </c>
      <c r="C43" s="33" t="s">
        <v>26</v>
      </c>
      <c r="D43" s="28">
        <v>1001022656854</v>
      </c>
      <c r="E43" s="24"/>
      <c r="F43" s="23"/>
      <c r="G43" s="23">
        <f>E43*0.6</f>
        <v>0</v>
      </c>
      <c r="H43" s="14"/>
      <c r="I43" s="14"/>
      <c r="J43" s="39"/>
    </row>
    <row r="44" spans="1:11" ht="16.5" customHeight="1" x14ac:dyDescent="0.25">
      <c r="A44" s="94" t="str">
        <f>RIGHT(D44:D178,4)</f>
        <v>6852</v>
      </c>
      <c r="B44" s="27" t="s">
        <v>57</v>
      </c>
      <c r="C44" s="33" t="s">
        <v>26</v>
      </c>
      <c r="D44" s="28">
        <v>1001022656852</v>
      </c>
      <c r="E44" s="24"/>
      <c r="F44" s="23"/>
      <c r="G44" s="23">
        <f>E44*0.35</f>
        <v>0</v>
      </c>
      <c r="H44" s="14"/>
      <c r="I44" s="14"/>
      <c r="J44" s="39"/>
    </row>
    <row r="45" spans="1:11" ht="16.5" customHeight="1" x14ac:dyDescent="0.25">
      <c r="A45" s="94" t="str">
        <f>RIGHT(D45:D178,4)</f>
        <v>6853</v>
      </c>
      <c r="B45" s="27" t="s">
        <v>58</v>
      </c>
      <c r="C45" s="30" t="s">
        <v>23</v>
      </c>
      <c r="D45" s="28">
        <v>1001022656853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RIGHT(D46:D179,4)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RIGHT(D47:D180,4)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RIGHT(D48:D179,4)</f>
        <v>6303</v>
      </c>
      <c r="B48" s="70" t="s">
        <v>62</v>
      </c>
      <c r="C48" s="30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RIGHT(D49:D180,4)</f>
        <v>6777</v>
      </c>
      <c r="B49" s="70" t="s">
        <v>63</v>
      </c>
      <c r="C49" s="33" t="s">
        <v>26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39"/>
      <c r="K49" s="82"/>
    </row>
    <row r="50" spans="1:11" ht="16.5" customHeight="1" x14ac:dyDescent="0.25">
      <c r="A50" s="94" t="str">
        <f>RIGHT(D50:D180,4)</f>
        <v>6726</v>
      </c>
      <c r="B50" s="45" t="s">
        <v>64</v>
      </c>
      <c r="C50" s="33" t="s">
        <v>26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RIGHT(D51:D181,4)</f>
        <v>6762</v>
      </c>
      <c r="B51" s="45" t="s">
        <v>65</v>
      </c>
      <c r="C51" s="33" t="s">
        <v>26</v>
      </c>
      <c r="D51" s="28">
        <v>1001020846762</v>
      </c>
      <c r="E51" s="24"/>
      <c r="F51" s="23">
        <v>0.41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RIGHT(D52:D181,4)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RIGHT(D53:D183,4)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RIGHT(D54:D185,4)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RIGHT(D55:D186,4)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RIGHT(D56:D186,4)</f>
        <v>6765</v>
      </c>
      <c r="B56" s="45" t="s">
        <v>70</v>
      </c>
      <c r="C56" s="33" t="s">
        <v>26</v>
      </c>
      <c r="D56" s="28">
        <v>1001023696765</v>
      </c>
      <c r="E56" s="24"/>
      <c r="F56" s="23"/>
      <c r="G56" s="23">
        <f>E56*0.36</f>
        <v>0</v>
      </c>
      <c r="H56" s="14"/>
      <c r="I56" s="14"/>
      <c r="J56" s="39"/>
    </row>
    <row r="57" spans="1:11" ht="16.5" customHeight="1" x14ac:dyDescent="0.25">
      <c r="A57" s="94" t="str">
        <f>RIGHT(D57:D187,4)</f>
        <v>6909</v>
      </c>
      <c r="B57" s="45" t="s">
        <v>71</v>
      </c>
      <c r="C57" s="33" t="s">
        <v>26</v>
      </c>
      <c r="D57" s="28">
        <v>1001025766909</v>
      </c>
      <c r="E57" s="24"/>
      <c r="F57" s="23">
        <v>0.33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RIGHT(D58:D186,4)</f>
        <v>6722</v>
      </c>
      <c r="B58" s="45" t="s">
        <v>72</v>
      </c>
      <c r="C58" s="33" t="s">
        <v>26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RIGHT(D59:D187,4)</f>
        <v>6837</v>
      </c>
      <c r="B59" s="45" t="s">
        <v>73</v>
      </c>
      <c r="C59" s="33" t="s">
        <v>26</v>
      </c>
      <c r="D59" s="28">
        <v>1001022556837</v>
      </c>
      <c r="E59" s="24"/>
      <c r="F59" s="23">
        <v>0.4</v>
      </c>
      <c r="G59" s="23">
        <f>E59*0.4</f>
        <v>0</v>
      </c>
      <c r="H59" s="14"/>
      <c r="I59" s="14"/>
      <c r="J59" s="39"/>
    </row>
    <row r="60" spans="1:11" ht="16.5" customHeight="1" x14ac:dyDescent="0.25">
      <c r="A60" s="94" t="str">
        <f>RIGHT(D60:D187,4)</f>
        <v>3812</v>
      </c>
      <c r="B60" s="45" t="s">
        <v>74</v>
      </c>
      <c r="C60" s="30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RIGHT(D61:D188,4)</f>
        <v>6113</v>
      </c>
      <c r="B61" s="27" t="s">
        <v>75</v>
      </c>
      <c r="C61" s="30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RIGHT(D62:D189,4)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RIGHT(D63:D190,4)</f>
        <v>6713</v>
      </c>
      <c r="B63" s="27" t="s">
        <v>77</v>
      </c>
      <c r="C63" s="35" t="s">
        <v>26</v>
      </c>
      <c r="D63" s="28">
        <v>1001022246713</v>
      </c>
      <c r="E63" s="24"/>
      <c r="F63" s="23"/>
      <c r="G63" s="23">
        <f>E63*0.41</f>
        <v>0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RIGHT(D64:D186,4)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1" ht="16.5" customHeight="1" thickTop="1" x14ac:dyDescent="0.25">
      <c r="A65" s="94" t="str">
        <f>RIGHT(D65:D187,4)</f>
        <v>5698</v>
      </c>
      <c r="B65" s="46" t="s">
        <v>79</v>
      </c>
      <c r="C65" s="30" t="s">
        <v>23</v>
      </c>
      <c r="D65" s="28">
        <v>1001034065698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39"/>
    </row>
    <row r="66" spans="1:11" ht="16.5" customHeight="1" x14ac:dyDescent="0.25">
      <c r="A66" s="94" t="str">
        <f>RIGHT(D66:D190,4)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1" ht="16.5" customHeight="1" thickBot="1" x14ac:dyDescent="0.3">
      <c r="A67" s="94" t="str">
        <f>RIGHT(D67:D192,4)</f>
        <v>6527</v>
      </c>
      <c r="B67" s="46" t="s">
        <v>81</v>
      </c>
      <c r="C67" s="30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39"/>
    </row>
    <row r="68" spans="1:11" ht="16.5" customHeight="1" thickTop="1" thickBot="1" x14ac:dyDescent="0.3">
      <c r="A68" s="94" t="str">
        <f>RIGHT(D68:D193,4)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RIGHT(D69:D194,4)</f>
        <v>6666</v>
      </c>
      <c r="B69" s="27" t="s">
        <v>83</v>
      </c>
      <c r="C69" s="33" t="s">
        <v>26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1" ht="16.5" customHeight="1" x14ac:dyDescent="0.25">
      <c r="A70" s="94" t="str">
        <f>RIGHT(D70:D195,4)</f>
        <v>6785</v>
      </c>
      <c r="B70" s="27" t="s">
        <v>84</v>
      </c>
      <c r="C70" s="33" t="s">
        <v>26</v>
      </c>
      <c r="D70" s="28">
        <v>1001300516785</v>
      </c>
      <c r="E70" s="24"/>
      <c r="F70" s="23"/>
      <c r="G70" s="23">
        <f>E70*0.33</f>
        <v>0</v>
      </c>
      <c r="H70" s="14"/>
      <c r="I70" s="14"/>
      <c r="J70" s="39"/>
    </row>
    <row r="71" spans="1:11" ht="16.5" customHeight="1" x14ac:dyDescent="0.25">
      <c r="A71" s="94" t="str">
        <f>RIGHT(D71:D196,4)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RIGHT(D72:D196,4)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1" s="92" customFormat="1" ht="16.5" customHeight="1" x14ac:dyDescent="0.25">
      <c r="A73" s="94" t="str">
        <f>RIGHT(D73:D197,4)</f>
        <v>4903</v>
      </c>
      <c r="B73" s="27" t="s">
        <v>209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  <c r="K73" s="82"/>
    </row>
    <row r="74" spans="1:11" ht="16.5" customHeight="1" x14ac:dyDescent="0.25">
      <c r="A74" s="94" t="str">
        <f>RIGHT(D74:D197,4)</f>
        <v>6794</v>
      </c>
      <c r="B74" s="27" t="s">
        <v>87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1" ht="16.5" customHeight="1" thickBot="1" x14ac:dyDescent="0.3">
      <c r="A75" s="94" t="str">
        <f>RIGHT(D75:D195,4)</f>
        <v>6773</v>
      </c>
      <c r="B75" s="27" t="s">
        <v>88</v>
      </c>
      <c r="C75" s="33" t="s">
        <v>26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1" ht="16.5" customHeight="1" thickTop="1" thickBot="1" x14ac:dyDescent="0.3">
      <c r="A76" s="94" t="str">
        <f>RIGHT(D76:D198,4)</f>
        <v/>
      </c>
      <c r="B76" s="74" t="s">
        <v>89</v>
      </c>
      <c r="C76" s="74"/>
      <c r="D76" s="74"/>
      <c r="E76" s="74"/>
      <c r="F76" s="73"/>
      <c r="G76" s="74"/>
      <c r="H76" s="74"/>
      <c r="I76" s="74"/>
      <c r="J76" s="75"/>
    </row>
    <row r="77" spans="1:11" ht="16.5" customHeight="1" thickTop="1" x14ac:dyDescent="0.25">
      <c r="A77" s="94" t="str">
        <f>RIGHT(D77:D199,4)</f>
        <v>6683</v>
      </c>
      <c r="B77" s="27" t="s">
        <v>90</v>
      </c>
      <c r="C77" s="33" t="s">
        <v>26</v>
      </c>
      <c r="D77" s="28">
        <v>1001300386683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39"/>
    </row>
    <row r="78" spans="1:11" ht="16.5" customHeight="1" x14ac:dyDescent="0.25">
      <c r="A78" s="94" t="str">
        <f>RIGHT(D78:D201,4)</f>
        <v>6793</v>
      </c>
      <c r="B78" s="27" t="s">
        <v>91</v>
      </c>
      <c r="C78" s="33" t="s">
        <v>26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39"/>
    </row>
    <row r="79" spans="1:11" ht="16.5" customHeight="1" x14ac:dyDescent="0.25">
      <c r="A79" s="94" t="str">
        <f>RIGHT(D79:D202,4)</f>
        <v>6795</v>
      </c>
      <c r="B79" s="27" t="s">
        <v>92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RIGHT(D80:D202,4)</f>
        <v>6807</v>
      </c>
      <c r="B80" s="27" t="s">
        <v>93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6684</v>
      </c>
      <c r="B81" s="27" t="s">
        <v>94</v>
      </c>
      <c r="C81" s="33" t="s">
        <v>26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RIGHT(D82:D204,4)</f>
        <v>6787</v>
      </c>
      <c r="B82" s="27" t="s">
        <v>95</v>
      </c>
      <c r="C82" s="33" t="s">
        <v>26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RIGHT(D83:D205,4)</f>
        <v>6788</v>
      </c>
      <c r="B83" s="27" t="s">
        <v>96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6790</v>
      </c>
      <c r="B84" s="27" t="s">
        <v>97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RIGHT(D85:D205,4)</f>
        <v>6689</v>
      </c>
      <c r="B85" s="64" t="s">
        <v>98</v>
      </c>
      <c r="C85" s="33" t="s">
        <v>26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RIGHT(D86:D206,4)</f>
        <v>6791</v>
      </c>
      <c r="B86" s="64" t="s">
        <v>99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RIGHT(D87:D207,4)</f>
        <v>5341</v>
      </c>
      <c r="B87" s="64" t="s">
        <v>100</v>
      </c>
      <c r="C87" s="30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RIGHT(D88:D208,4)</f>
        <v>6459</v>
      </c>
      <c r="B88" s="64" t="s">
        <v>101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RIGHT(D89:D209,4)</f>
        <v>6586</v>
      </c>
      <c r="B89" s="64" t="s">
        <v>102</v>
      </c>
      <c r="C89" s="33" t="s">
        <v>26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RIGHT(D90:D207,4)</f>
        <v>6228</v>
      </c>
      <c r="B90" s="64" t="s">
        <v>103</v>
      </c>
      <c r="C90" s="33" t="s">
        <v>26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RIGHT(D91:D207,4)</f>
        <v>5544</v>
      </c>
      <c r="B91" s="27" t="s">
        <v>104</v>
      </c>
      <c r="C91" s="30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RIGHT(D92:D209,4)</f>
        <v>6697</v>
      </c>
      <c r="B92" s="27" t="s">
        <v>105</v>
      </c>
      <c r="C92" s="36" t="s">
        <v>26</v>
      </c>
      <c r="D92" s="28">
        <v>1001301876697</v>
      </c>
      <c r="E92" s="24"/>
      <c r="F92" s="23">
        <v>0.35</v>
      </c>
      <c r="G92" s="23">
        <f>E92*0.35</f>
        <v>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107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108</v>
      </c>
      <c r="C95" s="33" t="s">
        <v>26</v>
      </c>
      <c r="D95" s="28">
        <v>1001201976454</v>
      </c>
      <c r="E95" s="24"/>
      <c r="F95" s="23">
        <v>0.1</v>
      </c>
      <c r="G95" s="23">
        <f>E95*0.1</f>
        <v>0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109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110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RIGHT(D98:D216,4)</f>
        <v>5708</v>
      </c>
      <c r="B98" s="27" t="s">
        <v>111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RIGHT(D99:D217,4)</f>
        <v>6834</v>
      </c>
      <c r="B99" s="27" t="s">
        <v>112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RIGHT(D100:D218,4)</f>
        <v>6448</v>
      </c>
      <c r="B100" s="27" t="s">
        <v>113</v>
      </c>
      <c r="C100" s="33" t="s">
        <v>26</v>
      </c>
      <c r="D100" s="28">
        <v>1001234146448</v>
      </c>
      <c r="E100" s="24"/>
      <c r="F100" s="23">
        <v>0.1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RIGHT(D101:D219,4)</f>
        <v>6221</v>
      </c>
      <c r="B101" s="27" t="s">
        <v>114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RIGHT(D102:D219,4)</f>
        <v>5679</v>
      </c>
      <c r="B102" s="27" t="s">
        <v>115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4993</v>
      </c>
      <c r="B103" s="27" t="s">
        <v>116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RIGHT(D104:D222,4)</f>
        <v>3684</v>
      </c>
      <c r="B104" s="27" t="s">
        <v>117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RIGHT(D105:D222,4)</f>
        <v>5682</v>
      </c>
      <c r="B105" s="27" t="s">
        <v>118</v>
      </c>
      <c r="C105" s="33" t="s">
        <v>26</v>
      </c>
      <c r="D105" s="28">
        <v>1001193115682</v>
      </c>
      <c r="E105" s="24"/>
      <c r="F105" s="23">
        <v>0.12</v>
      </c>
      <c r="G105" s="23">
        <f>E105*0.12</f>
        <v>0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RIGHT(D106:D225,4)</f>
        <v>4117</v>
      </c>
      <c r="B106" s="27" t="s">
        <v>119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RIGHT(D107:D226,4)</f>
        <v>5483</v>
      </c>
      <c r="B107" s="27" t="s">
        <v>120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RIGHT(D108:D227,4)</f>
        <v>6453</v>
      </c>
      <c r="B108" s="27" t="s">
        <v>121</v>
      </c>
      <c r="C108" s="33" t="s">
        <v>26</v>
      </c>
      <c r="D108" s="28">
        <v>1001202506453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RIGHT(D109:D228,4)</f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RIGHT(D110:D232,4)</f>
        <v>6470</v>
      </c>
      <c r="B110" s="29" t="s">
        <v>123</v>
      </c>
      <c r="C110" s="32" t="s">
        <v>23</v>
      </c>
      <c r="D110" s="80">
        <v>1001092436470</v>
      </c>
      <c r="E110" s="24"/>
      <c r="F110" s="23"/>
      <c r="G110" s="23">
        <f>E110*1</f>
        <v>0</v>
      </c>
      <c r="H110" s="14"/>
      <c r="I110" s="14"/>
      <c r="J110" s="39"/>
    </row>
    <row r="111" spans="1:10" ht="16.5" customHeight="1" x14ac:dyDescent="0.25">
      <c r="A111" s="94" t="str">
        <f>RIGHT(D111:D233,4)</f>
        <v>6495</v>
      </c>
      <c r="B111" s="29" t="s">
        <v>124</v>
      </c>
      <c r="C111" s="32" t="s">
        <v>26</v>
      </c>
      <c r="D111" s="80">
        <v>1001092436495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6865</v>
      </c>
      <c r="B112" s="29" t="s">
        <v>125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thickBot="1" x14ac:dyDescent="0.3">
      <c r="A113" s="94" t="str">
        <f>RIGHT(D113:D230,4)</f>
        <v>3215</v>
      </c>
      <c r="B113" s="27" t="s">
        <v>126</v>
      </c>
      <c r="C113" s="37" t="s">
        <v>26</v>
      </c>
      <c r="D113" s="51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RIGHT(D114:D233,4)</f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RIGHT(D115:D236,4)</f>
        <v>6206</v>
      </c>
      <c r="B115" s="47" t="s">
        <v>128</v>
      </c>
      <c r="C115" s="35" t="s">
        <v>26</v>
      </c>
      <c r="D115" s="28">
        <v>1001084216206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RIGHT(D116:D237,4)</f>
        <v>4691</v>
      </c>
      <c r="B116" s="47" t="s">
        <v>129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1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RIGHT(D117:D238,4)</f>
        <v>6200</v>
      </c>
      <c r="B117" s="47" t="s">
        <v>130</v>
      </c>
      <c r="C117" s="35" t="s">
        <v>26</v>
      </c>
      <c r="D117" s="28">
        <v>1001085636200</v>
      </c>
      <c r="E117" s="24"/>
      <c r="F117" s="23">
        <v>0.3</v>
      </c>
      <c r="G117" s="23">
        <f t="shared" si="2"/>
        <v>0</v>
      </c>
      <c r="H117" s="14"/>
      <c r="I117" s="14"/>
      <c r="J117" s="93"/>
    </row>
    <row r="118" spans="1:10" ht="16.5" customHeight="1" x14ac:dyDescent="0.25">
      <c r="A118" s="94" t="str">
        <f>RIGHT(D118:D239,4)</f>
        <v>6492</v>
      </c>
      <c r="B118" s="47" t="s">
        <v>131</v>
      </c>
      <c r="C118" s="35" t="s">
        <v>26</v>
      </c>
      <c r="D118" s="28">
        <v>1001084226492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RIGHT(D119:D237,4)</f>
        <v>6279</v>
      </c>
      <c r="B119" s="47" t="s">
        <v>132</v>
      </c>
      <c r="C119" s="35" t="s">
        <v>26</v>
      </c>
      <c r="D119" s="28">
        <v>1001220286279</v>
      </c>
      <c r="E119" s="24"/>
      <c r="F119" s="23">
        <v>0.15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RIGHT(D120:D238,4)</f>
        <v>4786</v>
      </c>
      <c r="B120" s="47" t="s">
        <v>133</v>
      </c>
      <c r="C120" s="35" t="s">
        <v>26</v>
      </c>
      <c r="D120" s="28">
        <v>1001053944786</v>
      </c>
      <c r="E120" s="24"/>
      <c r="F120" s="23">
        <v>7.0000000000000007E-2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6921</v>
      </c>
      <c r="B121" s="27" t="s">
        <v>134</v>
      </c>
      <c r="C121" s="33" t="s">
        <v>26</v>
      </c>
      <c r="D121" s="28">
        <v>1001223296921</v>
      </c>
      <c r="E121" s="24"/>
      <c r="F121" s="23">
        <v>0.14000000000000001</v>
      </c>
      <c r="G121" s="23">
        <f t="shared" si="2"/>
        <v>0</v>
      </c>
      <c r="H121" s="14"/>
      <c r="I121" s="14"/>
      <c r="J121" s="39"/>
    </row>
    <row r="122" spans="1:10" ht="16.5" customHeight="1" thickBot="1" x14ac:dyDescent="0.3">
      <c r="A122" s="94" t="str">
        <f>RIGHT(D122:D237,4)</f>
        <v>6919</v>
      </c>
      <c r="B122" s="47" t="s">
        <v>135</v>
      </c>
      <c r="C122" s="35" t="s">
        <v>26</v>
      </c>
      <c r="D122" s="28">
        <v>1001223296919</v>
      </c>
      <c r="E122" s="24"/>
      <c r="F122" s="23"/>
      <c r="G122" s="23">
        <f>E122*0.18</f>
        <v>0</v>
      </c>
      <c r="H122" s="14"/>
      <c r="I122" s="14"/>
      <c r="J122" s="93"/>
    </row>
    <row r="123" spans="1:10" ht="16.5" customHeight="1" thickTop="1" thickBot="1" x14ac:dyDescent="0.3">
      <c r="A123" s="94" t="str">
        <f>RIGHT(D123:D238,4)</f>
        <v/>
      </c>
      <c r="B123" s="74" t="s">
        <v>136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thickBot="1" x14ac:dyDescent="0.3">
      <c r="A124" s="94" t="str">
        <f>RIGHT(D124:D241,4)</f>
        <v/>
      </c>
      <c r="B124" s="74" t="s">
        <v>137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RIGHT(D125:D242,4)</f>
        <v>6314</v>
      </c>
      <c r="B125" s="47" t="s">
        <v>138</v>
      </c>
      <c r="C125" s="33" t="s">
        <v>26</v>
      </c>
      <c r="D125" s="28">
        <v>1002112606314</v>
      </c>
      <c r="E125" s="24"/>
      <c r="F125" s="23">
        <v>0.5</v>
      </c>
      <c r="G125" s="23">
        <f>E125*0.5</f>
        <v>0</v>
      </c>
      <c r="H125" s="14">
        <v>8</v>
      </c>
      <c r="I125" s="72">
        <v>120</v>
      </c>
      <c r="J125" s="39"/>
    </row>
    <row r="126" spans="1:10" ht="16.5" customHeight="1" x14ac:dyDescent="0.25">
      <c r="A126" s="94" t="str">
        <f>RIGHT(D126:D243,4)</f>
        <v>6155</v>
      </c>
      <c r="B126" s="47" t="s">
        <v>139</v>
      </c>
      <c r="C126" s="33" t="s">
        <v>26</v>
      </c>
      <c r="D126" s="28">
        <v>1002115036155</v>
      </c>
      <c r="E126" s="24"/>
      <c r="F126" s="23"/>
      <c r="G126" s="23">
        <f>E126*0.45</f>
        <v>0</v>
      </c>
      <c r="H126" s="14"/>
      <c r="I126" s="72"/>
      <c r="J126" s="39"/>
    </row>
    <row r="127" spans="1:10" ht="16.5" customHeight="1" x14ac:dyDescent="0.25">
      <c r="A127" s="94" t="str">
        <f>RIGHT(D127:D244,4)</f>
        <v>6157</v>
      </c>
      <c r="B127" s="47" t="s">
        <v>140</v>
      </c>
      <c r="C127" s="33" t="s">
        <v>26</v>
      </c>
      <c r="D127" s="28">
        <v>1002115056157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thickBot="1" x14ac:dyDescent="0.3">
      <c r="A128" s="94" t="str">
        <f t="shared" ref="A128:A139" si="3">RIGHT(D128:D243,4)</f>
        <v>6313</v>
      </c>
      <c r="B128" s="47" t="s">
        <v>141</v>
      </c>
      <c r="C128" s="36" t="s">
        <v>26</v>
      </c>
      <c r="D128" s="28">
        <v>1002112606313</v>
      </c>
      <c r="E128" s="24"/>
      <c r="F128" s="23">
        <v>0.9</v>
      </c>
      <c r="G128" s="23">
        <f>E128*0.9</f>
        <v>0</v>
      </c>
      <c r="H128" s="14">
        <v>9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142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 t="shared" si="3"/>
        <v>4945</v>
      </c>
      <c r="B130" s="47" t="s">
        <v>143</v>
      </c>
      <c r="C130" s="36" t="s">
        <v>26</v>
      </c>
      <c r="D130" s="28">
        <v>1002151784945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1" s="88" customFormat="1" ht="16.5" customHeight="1" thickTop="1" thickBot="1" x14ac:dyDescent="0.3">
      <c r="A132" s="94" t="str">
        <f t="shared" si="3"/>
        <v>4956</v>
      </c>
      <c r="B132" s="89" t="s">
        <v>145</v>
      </c>
      <c r="C132" s="90" t="s">
        <v>26</v>
      </c>
      <c r="D132" s="83">
        <v>1002133974956</v>
      </c>
      <c r="E132" s="84"/>
      <c r="F132" s="85">
        <v>0.42</v>
      </c>
      <c r="G132" s="85">
        <f>E132*0.42</f>
        <v>0</v>
      </c>
      <c r="H132" s="86">
        <v>4.2</v>
      </c>
      <c r="I132" s="91">
        <v>120</v>
      </c>
      <c r="J132" s="86"/>
      <c r="K132" s="87"/>
    </row>
    <row r="133" spans="1:11" ht="16.5" customHeight="1" thickTop="1" x14ac:dyDescent="0.25">
      <c r="A133" s="94" t="str">
        <f t="shared" si="3"/>
        <v>1762</v>
      </c>
      <c r="B133" s="47" t="s">
        <v>146</v>
      </c>
      <c r="C133" s="33" t="s">
        <v>26</v>
      </c>
      <c r="D133" s="28">
        <v>1002131151762</v>
      </c>
      <c r="E133" s="24"/>
      <c r="F133" s="23">
        <v>0.42</v>
      </c>
      <c r="G133" s="23">
        <f>E133*0.42</f>
        <v>0</v>
      </c>
      <c r="H133" s="14">
        <v>4.2</v>
      </c>
      <c r="I133" s="72">
        <v>120</v>
      </c>
      <c r="J133" s="39"/>
    </row>
    <row r="134" spans="1:11" ht="16.5" customHeight="1" thickBot="1" x14ac:dyDescent="0.3">
      <c r="A134" s="94" t="str">
        <f t="shared" si="3"/>
        <v>1764</v>
      </c>
      <c r="B134" s="47" t="s">
        <v>147</v>
      </c>
      <c r="C134" s="36" t="s">
        <v>26</v>
      </c>
      <c r="D134" s="28">
        <v>1002131181764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Top="1" thickBot="1" x14ac:dyDescent="0.3">
      <c r="A135" s="94" t="str">
        <f t="shared" si="3"/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3"/>
        <v/>
      </c>
      <c r="B136" s="74" t="s">
        <v>149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>6004</v>
      </c>
      <c r="B137" s="47" t="s">
        <v>150</v>
      </c>
      <c r="C137" s="36" t="s">
        <v>26</v>
      </c>
      <c r="D137" s="68" t="s">
        <v>151</v>
      </c>
      <c r="E137" s="24"/>
      <c r="F137" s="23">
        <v>1</v>
      </c>
      <c r="G137" s="23">
        <f>E137*1</f>
        <v>0</v>
      </c>
      <c r="H137" s="14">
        <v>8</v>
      </c>
      <c r="I137" s="72">
        <v>120</v>
      </c>
      <c r="J137" s="39"/>
    </row>
    <row r="138" spans="1:11" ht="15.75" customHeight="1" thickTop="1" x14ac:dyDescent="0.25">
      <c r="A138" s="94" t="str">
        <f t="shared" si="3"/>
        <v>5417</v>
      </c>
      <c r="B138" s="47" t="s">
        <v>152</v>
      </c>
      <c r="C138" s="30" t="s">
        <v>23</v>
      </c>
      <c r="D138" s="68" t="s">
        <v>153</v>
      </c>
      <c r="E138" s="24"/>
      <c r="F138" s="23">
        <v>2</v>
      </c>
      <c r="G138" s="23">
        <f>E138*1</f>
        <v>0</v>
      </c>
      <c r="H138" s="14">
        <v>6</v>
      </c>
      <c r="I138" s="72">
        <v>90</v>
      </c>
      <c r="J138" s="39"/>
    </row>
    <row r="139" spans="1:11" ht="15.75" customHeight="1" thickBot="1" x14ac:dyDescent="0.3">
      <c r="A139" s="94" t="str">
        <f t="shared" si="3"/>
        <v>6019</v>
      </c>
      <c r="B139" s="47" t="s">
        <v>154</v>
      </c>
      <c r="C139" s="36" t="s">
        <v>26</v>
      </c>
      <c r="D139" s="69" t="s">
        <v>155</v>
      </c>
      <c r="E139" s="24"/>
      <c r="F139" s="23">
        <v>1</v>
      </c>
      <c r="G139" s="23">
        <f>E139*1</f>
        <v>0</v>
      </c>
      <c r="H139" s="14">
        <v>12</v>
      </c>
      <c r="I139" s="72">
        <v>120</v>
      </c>
      <c r="J139" s="39"/>
    </row>
    <row r="140" spans="1:11" ht="16.5" customHeight="1" thickTop="1" thickBot="1" x14ac:dyDescent="0.3">
      <c r="A140" s="77"/>
      <c r="B140" s="77" t="s">
        <v>156</v>
      </c>
      <c r="C140" s="16"/>
      <c r="D140" s="48"/>
      <c r="E140" s="17">
        <f>SUM(E5:E139)</f>
        <v>0</v>
      </c>
      <c r="F140" s="17">
        <f>SUM(F10:F139)</f>
        <v>39.234166666666674</v>
      </c>
      <c r="G140" s="17">
        <f>SUM(G11:G139)</f>
        <v>0</v>
      </c>
      <c r="H140" s="17">
        <f>SUM(H10:H136)</f>
        <v>154.69999999999993</v>
      </c>
      <c r="I140" s="17"/>
      <c r="J140" s="17"/>
    </row>
    <row r="141" spans="1:11" ht="15.75" customHeight="1" thickTop="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</sheetData>
  <autoFilter ref="A9:J14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3" xr:uid="{00000000-0002-0000-0000-000000000000}">
      <formula1>40</formula1>
    </dataValidation>
    <dataValidation type="textLength" operator="equal" showInputMessage="1" showErrorMessage="1" sqref="D137:D13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126</v>
      </c>
    </row>
    <row r="2" spans="2:3" x14ac:dyDescent="0.25">
      <c r="B2" s="58" t="s">
        <v>157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119</v>
      </c>
      <c r="C6" s="61"/>
    </row>
    <row r="7" spans="2:3" x14ac:dyDescent="0.25">
      <c r="B7" s="71" t="s">
        <v>158</v>
      </c>
      <c r="C7" s="81"/>
    </row>
    <row r="8" spans="2:3" x14ac:dyDescent="0.25">
      <c r="B8" s="27" t="s">
        <v>35</v>
      </c>
    </row>
    <row r="9" spans="2:3" x14ac:dyDescent="0.25">
      <c r="B9" s="79" t="s">
        <v>159</v>
      </c>
      <c r="C9" s="81"/>
    </row>
    <row r="10" spans="2:3" x14ac:dyDescent="0.25">
      <c r="B10" s="29" t="s">
        <v>160</v>
      </c>
    </row>
    <row r="11" spans="2:3" x14ac:dyDescent="0.25">
      <c r="B11" s="27" t="s">
        <v>40</v>
      </c>
    </row>
    <row r="12" spans="2:3" x14ac:dyDescent="0.25">
      <c r="B12" s="27" t="s">
        <v>116</v>
      </c>
    </row>
    <row r="13" spans="2:3" x14ac:dyDescent="0.25">
      <c r="B13" s="27" t="s">
        <v>161</v>
      </c>
    </row>
    <row r="14" spans="2:3" x14ac:dyDescent="0.25">
      <c r="B14" s="27" t="s">
        <v>162</v>
      </c>
    </row>
    <row r="15" spans="2:3" x14ac:dyDescent="0.25">
      <c r="B15" s="58" t="s">
        <v>22</v>
      </c>
      <c r="C15" s="61"/>
    </row>
    <row r="16" spans="2:3" x14ac:dyDescent="0.25">
      <c r="B16" s="58" t="s">
        <v>163</v>
      </c>
      <c r="C16" s="61"/>
    </row>
    <row r="17" spans="2:3" x14ac:dyDescent="0.25">
      <c r="B17" s="27" t="s">
        <v>164</v>
      </c>
    </row>
    <row r="18" spans="2:3" x14ac:dyDescent="0.25">
      <c r="B18" s="27" t="s">
        <v>165</v>
      </c>
      <c r="C18" s="62"/>
    </row>
    <row r="19" spans="2:3" x14ac:dyDescent="0.25">
      <c r="B19" s="58" t="s">
        <v>100</v>
      </c>
      <c r="C19" s="61"/>
    </row>
    <row r="20" spans="2:3" x14ac:dyDescent="0.25">
      <c r="B20" s="70" t="s">
        <v>120</v>
      </c>
    </row>
    <row r="21" spans="2:3" x14ac:dyDescent="0.25">
      <c r="B21" s="58" t="s">
        <v>166</v>
      </c>
      <c r="C21" s="81"/>
    </row>
    <row r="22" spans="2:3" x14ac:dyDescent="0.25">
      <c r="B22" s="67" t="s">
        <v>167</v>
      </c>
      <c r="C22" s="61"/>
    </row>
    <row r="23" spans="2:3" x14ac:dyDescent="0.25">
      <c r="B23" s="27" t="s">
        <v>104</v>
      </c>
    </row>
    <row r="24" spans="2:3" x14ac:dyDescent="0.25">
      <c r="B24" s="27" t="s">
        <v>118</v>
      </c>
    </row>
    <row r="25" spans="2:3" x14ac:dyDescent="0.25">
      <c r="B25" s="27" t="s">
        <v>107</v>
      </c>
    </row>
    <row r="26" spans="2:3" x14ac:dyDescent="0.25">
      <c r="B26" s="27" t="s">
        <v>111</v>
      </c>
    </row>
    <row r="27" spans="2:3" x14ac:dyDescent="0.25">
      <c r="B27" s="70" t="s">
        <v>168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169</v>
      </c>
      <c r="C31" s="61"/>
    </row>
    <row r="32" spans="2:3" x14ac:dyDescent="0.25">
      <c r="B32" s="79" t="s">
        <v>170</v>
      </c>
      <c r="C32" s="81"/>
    </row>
    <row r="33" spans="2:3" x14ac:dyDescent="0.25">
      <c r="B33" s="79" t="s">
        <v>171</v>
      </c>
      <c r="C33" s="61"/>
    </row>
    <row r="34" spans="2:3" x14ac:dyDescent="0.25">
      <c r="B34" s="66" t="s">
        <v>172</v>
      </c>
      <c r="C34" s="61"/>
    </row>
    <row r="35" spans="2:3" x14ac:dyDescent="0.25">
      <c r="B35" s="27" t="s">
        <v>173</v>
      </c>
    </row>
    <row r="36" spans="2:3" x14ac:dyDescent="0.25">
      <c r="B36" s="27" t="s">
        <v>174</v>
      </c>
    </row>
    <row r="37" spans="2:3" x14ac:dyDescent="0.25">
      <c r="B37" s="79" t="s">
        <v>132</v>
      </c>
      <c r="C37" s="81"/>
    </row>
    <row r="38" spans="2:3" x14ac:dyDescent="0.25">
      <c r="B38" s="66" t="s">
        <v>175</v>
      </c>
      <c r="C38" s="61"/>
    </row>
    <row r="39" spans="2:3" x14ac:dyDescent="0.25">
      <c r="B39" s="27" t="s">
        <v>176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6" t="s">
        <v>177</v>
      </c>
      <c r="C46" s="61"/>
    </row>
    <row r="47" spans="2:3" x14ac:dyDescent="0.25">
      <c r="B47" s="27" t="s">
        <v>83</v>
      </c>
    </row>
    <row r="48" spans="2:3" x14ac:dyDescent="0.25">
      <c r="B48" s="66" t="s">
        <v>178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179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180</v>
      </c>
      <c r="C52" s="61"/>
    </row>
    <row r="53" spans="2:3" x14ac:dyDescent="0.25">
      <c r="B53" s="79" t="s">
        <v>181</v>
      </c>
      <c r="C53" s="61"/>
    </row>
    <row r="54" spans="2:3" x14ac:dyDescent="0.25">
      <c r="B54" s="79" t="s">
        <v>113</v>
      </c>
      <c r="C54" s="61"/>
    </row>
    <row r="55" spans="2:3" x14ac:dyDescent="0.25">
      <c r="B55" s="79" t="s">
        <v>182</v>
      </c>
      <c r="C55" s="81"/>
    </row>
    <row r="56" spans="2:3" x14ac:dyDescent="0.25">
      <c r="B56" s="70" t="s">
        <v>121</v>
      </c>
    </row>
    <row r="57" spans="2:3" x14ac:dyDescent="0.25">
      <c r="B57" s="27" t="s">
        <v>108</v>
      </c>
    </row>
    <row r="58" spans="2:3" x14ac:dyDescent="0.25">
      <c r="B58" s="79" t="s">
        <v>183</v>
      </c>
      <c r="C58" s="61"/>
    </row>
    <row r="59" spans="2:3" x14ac:dyDescent="0.25">
      <c r="B59" s="79" t="s">
        <v>184</v>
      </c>
      <c r="C59" s="61"/>
    </row>
    <row r="60" spans="2:3" x14ac:dyDescent="0.25">
      <c r="B60" s="79" t="s">
        <v>185</v>
      </c>
      <c r="C60" s="81"/>
    </row>
    <row r="61" spans="2:3" x14ac:dyDescent="0.25">
      <c r="B61" s="27" t="s">
        <v>105</v>
      </c>
    </row>
    <row r="62" spans="2:3" x14ac:dyDescent="0.25">
      <c r="B62" s="66" t="s">
        <v>90</v>
      </c>
      <c r="C62" s="61"/>
    </row>
    <row r="63" spans="2:3" x14ac:dyDescent="0.25">
      <c r="B63" s="79" t="s">
        <v>186</v>
      </c>
      <c r="C63" s="81"/>
    </row>
    <row r="64" spans="2:3" x14ac:dyDescent="0.25">
      <c r="B64" s="55" t="s">
        <v>81</v>
      </c>
    </row>
    <row r="65" spans="2:3" x14ac:dyDescent="0.25">
      <c r="B65" s="55" t="s">
        <v>187</v>
      </c>
      <c r="C65" s="61"/>
    </row>
    <row r="66" spans="2:3" x14ac:dyDescent="0.25">
      <c r="B66" s="55" t="s">
        <v>188</v>
      </c>
      <c r="C66" s="61"/>
    </row>
    <row r="67" spans="2:3" x14ac:dyDescent="0.25">
      <c r="B67" s="79" t="s">
        <v>189</v>
      </c>
      <c r="C67" s="61"/>
    </row>
    <row r="68" spans="2:3" x14ac:dyDescent="0.25">
      <c r="B68" s="79" t="s">
        <v>190</v>
      </c>
      <c r="C68" s="61"/>
    </row>
    <row r="69" spans="2:3" x14ac:dyDescent="0.25">
      <c r="B69" s="79" t="s">
        <v>191</v>
      </c>
      <c r="C69" s="61"/>
    </row>
    <row r="70" spans="2:3" x14ac:dyDescent="0.25">
      <c r="B70" s="79" t="s">
        <v>192</v>
      </c>
      <c r="C70" s="61"/>
    </row>
    <row r="71" spans="2:3" x14ac:dyDescent="0.25">
      <c r="B71" s="79" t="s">
        <v>193</v>
      </c>
      <c r="C71" s="61"/>
    </row>
    <row r="72" spans="2:3" x14ac:dyDescent="0.25">
      <c r="B72" s="79" t="s">
        <v>194</v>
      </c>
      <c r="C72" s="81"/>
    </row>
    <row r="73" spans="2:3" x14ac:dyDescent="0.25">
      <c r="B73" s="79" t="s">
        <v>195</v>
      </c>
      <c r="C73" s="81"/>
    </row>
    <row r="74" spans="2:3" x14ac:dyDescent="0.25">
      <c r="B74" s="79" t="s">
        <v>196</v>
      </c>
      <c r="C74" s="81"/>
    </row>
    <row r="75" spans="2:3" x14ac:dyDescent="0.25">
      <c r="B75" s="79" t="s">
        <v>197</v>
      </c>
      <c r="C75" s="81"/>
    </row>
    <row r="76" spans="2:3" x14ac:dyDescent="0.25">
      <c r="B76" s="60" t="s">
        <v>198</v>
      </c>
      <c r="C76" s="61"/>
    </row>
    <row r="77" spans="2:3" x14ac:dyDescent="0.25">
      <c r="B77" s="60" t="s">
        <v>199</v>
      </c>
      <c r="C77" s="61"/>
    </row>
    <row r="78" spans="2:3" x14ac:dyDescent="0.25">
      <c r="B78" s="60" t="s">
        <v>200</v>
      </c>
      <c r="C78" s="61"/>
    </row>
    <row r="79" spans="2:3" x14ac:dyDescent="0.25">
      <c r="B79" s="60" t="s">
        <v>201</v>
      </c>
      <c r="C79" s="61"/>
    </row>
    <row r="80" spans="2:3" x14ac:dyDescent="0.25">
      <c r="B80" s="60" t="s">
        <v>202</v>
      </c>
      <c r="C80" s="61"/>
    </row>
    <row r="81" spans="2:4" x14ac:dyDescent="0.25">
      <c r="B81" s="60" t="s">
        <v>203</v>
      </c>
      <c r="C81" s="61"/>
    </row>
    <row r="82" spans="2:4" x14ac:dyDescent="0.25">
      <c r="B82" s="60" t="s">
        <v>204</v>
      </c>
      <c r="C82" s="61"/>
    </row>
    <row r="83" spans="2:4" x14ac:dyDescent="0.25">
      <c r="B83" s="60" t="s">
        <v>205</v>
      </c>
      <c r="C83" s="61"/>
    </row>
    <row r="84" spans="2:4" x14ac:dyDescent="0.25">
      <c r="B84" s="60" t="s">
        <v>206</v>
      </c>
      <c r="C84" s="61"/>
    </row>
    <row r="85" spans="2:4" x14ac:dyDescent="0.25">
      <c r="B85" s="60" t="s">
        <v>207</v>
      </c>
      <c r="C85" s="61"/>
    </row>
    <row r="86" spans="2:4" x14ac:dyDescent="0.25">
      <c r="B86" s="67" t="s">
        <v>208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2024-10-04T12:34:17Z</dcterms:modified>
</cp:coreProperties>
</file>