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90C0072D-9794-4990-977D-02BB4F73AE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A40" i="1" l="1"/>
  <c r="G97" i="1" l="1"/>
  <c r="A97" i="1"/>
  <c r="G78" i="1" l="1"/>
  <c r="A78" i="1"/>
  <c r="G64" i="1" l="1"/>
  <c r="A64" i="1"/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<sst xmlns="http://schemas.openxmlformats.org/spreadsheetml/2006/main" count="317" uniqueCount="193">
  <si>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</si>
  <si>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</si>
  <si>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</si>
  <si>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</si>
  <si>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</si>
  <si>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</si>
  <si>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</si>
  <si>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</si>
  <si>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</si>
  <si>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</si>
  <si>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</si>
  <si>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</si>
  <si>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</si>
  <si>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</si>
  <si>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</si>
  <si>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</si>
  <si>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</si>
  <si>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</si>
  <si>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</si>
  <si>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</si>
  <si>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</si>
  <si>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</si>
  <si>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</si>
  <si>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</si>
  <si>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</si>
  <si>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</si>
  <si>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</si>
  <si>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</si>
  <si>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</si>
  <si>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</si>
  <si>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</si>
  <si>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</si>
  <si>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</si>
  <si>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</si>
  <si>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</si>
  <si>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</si>
  <si>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</si>
  <si>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</si>
  <si>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</si>
  <si>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</si>
  <si>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</si>
  <si>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</si>
  <si>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</si>
  <si>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</si>
  <si>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</si>
  <si>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</si>
  <si>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</si>
  <si>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</si>
  <si>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</si>
  <si>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</si>
  <si>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</si>
  <si>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</si>
  <si>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</si>
  <si>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</si>
  <si>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</si>
  <si>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</si>
  <si>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</si>
  <si>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</si>
  <si>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</si>
  <si>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</si>
  <si>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</si>
  <si>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</si>
  <si>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</si>
  <si>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</si>
  <si>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</si>
  <si>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</si>
  <si>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</si>
  <si>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</si>
  <si>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</si>
  <si>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</si>
  <si>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</si>
  <si>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</si>
  <si>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</si>
  <si>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</si>
  <si>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</si>
  <si>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</si>
  <si>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</si>
  <si>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</si>
  <si>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</si>
  <si>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</si>
  <si>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</si>
  <si>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</si>
  <si>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</si>
  <si>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</si>
  <si>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</si>
  <si>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</si>
  <si>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</si>
  <si>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</si>
  <si>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</si>
  <si>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</si>
  <si>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</si>
  <si>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</si>
  <si>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</si>
  <si>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</si>
  <si>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</si>
  <si>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</si>
  <si>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</si>
  <si>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</si>
  <si>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</si>
  <si>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</si>
  <si>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</si>
  <si>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</si>
  <si>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</si>
  <si>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</si>
  <si>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</si>
  <si>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</si>
  <si>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</si>
  <si>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</si>
  <si>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</si>
  <si>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</si>
  <si>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</si>
  <si>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</si>
  <si>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</si>
  <si>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</si>
  <si>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</si>
  <si>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</si>
  <si>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</si>
  <si>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</si>
  <si>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</si>
  <si>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</si>
  <si>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</si>
  <si>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</si>
  <si>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</si>
  <si>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</si>
  <si>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</si>
  <si>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</si>
  <si>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</si>
  <si>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</si>
  <si>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</si>
  <si>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</si>
  <si>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</si>
  <si>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</si>
  <si>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</si>
  <si>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</si>
  <si>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</si>
  <si>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</si>
  <si>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</si>
  <si>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</si>
  <si>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</si>
  <si>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</si>
  <si>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</si>
  <si>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</si>
  <si>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</si>
  <si>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</si>
  <si>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</si>
  <si>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</si>
  <si>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</si>
  <si>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</si>
  <si>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</si>
  <si>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</si>
  <si>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</si>
  <si>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</si>
  <si>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</si>
  <si>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</si>
  <si>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</si>
  <si>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</si>
  <si>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</si>
  <si>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</si>
  <si>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</si>
  <si>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</si>
  <si>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</si>
  <si>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</si>
  <si>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</si>
  <si>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</si>
  <si>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</si>
  <si>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</si>
  <si>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</si>
  <si>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</si>
  <si>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</si>
  <si>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</si>
  <si>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</si>
  <si>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</si>
  <si>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</si>
  <si>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</si>
  <si>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</si>
  <si>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</si>
  <si>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</si>
  <si>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</si>
  <si>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</si>
  <si>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</si>
  <si>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</si>
  <si>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</si>
  <si>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</si>
  <si>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</si>
  <si>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</si>
  <si>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</si>
  <si>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</si>
  <si>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</si>
  <si>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БАЛЫКОВАЯ в/к в/у</t>
  </si>
  <si>
    <t>СЕРВЕЛАТ ШВЕЙЦАРСК. в/к с/н в/у 1/100*10</t>
  </si>
  <si>
    <t>ВЕТЧ.МРАМОРНАЯ в/у срез 0.3кг 6шт_45с</t>
  </si>
  <si>
    <t>МЯСНИКС ПМ сос б/о мгс 1/160 14шт.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</si>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</sst>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4"/>
  <sheetViews>
    <sheetView tabSelected="1" zoomScale="87" zoomScaleNormal="87" workbookViewId="0">
      <pane ySplit="9" topLeftCell="A112" activePane="bottomLeft" state="frozen"/>
      <selection pane="bottomLeft" activeCell="L124" sqref="L12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92" customFormat="1" ht="16.5" customHeight="1" x14ac:dyDescent="0.25">
      <c r="A40" s="94" t="str">
        <f>RIGHT(D40:D160,4)</f>
        <v>6901</v>
      </c>
      <c r="B40" s="27" t="s">
        <v>191</v>
      </c>
      <c r="C40" s="30" t="s">
        <v>192</v>
      </c>
      <c r="D40" s="28">
        <v>1001025526901</v>
      </c>
      <c r="E40" s="24"/>
      <c r="F40" s="23">
        <v>0.16</v>
      </c>
      <c r="G40" s="23">
        <f>E40*F40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RIGHT(D41:D159,4)</f>
        <v>6303</v>
      </c>
      <c r="B41" s="70" t="s">
        <v>53</v>
      </c>
      <c r="C41" s="30" t="s">
        <v>23</v>
      </c>
      <c r="D41" s="28">
        <v>1001022726303</v>
      </c>
      <c r="E41" s="24"/>
      <c r="F41" s="23">
        <v>1.0666666666666671</v>
      </c>
      <c r="G41" s="23">
        <f>E41*1</f>
        <v>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54</v>
      </c>
      <c r="C42" s="33" t="s">
        <v>25</v>
      </c>
      <c r="D42" s="28">
        <v>1001025506777</v>
      </c>
      <c r="E42" s="24"/>
      <c r="F42" s="23"/>
      <c r="G42" s="23">
        <f>E42*0.4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55</v>
      </c>
      <c r="C43" s="33" t="s">
        <v>25</v>
      </c>
      <c r="D43" s="28">
        <v>1001022466726</v>
      </c>
      <c r="E43" s="24"/>
      <c r="F43" s="23">
        <v>0.45</v>
      </c>
      <c r="G43" s="23">
        <f>E43*0.41</f>
        <v>0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56</v>
      </c>
      <c r="C44" s="33" t="s">
        <v>25</v>
      </c>
      <c r="D44" s="28">
        <v>1001020846762</v>
      </c>
      <c r="E44" s="24"/>
      <c r="F44" s="23">
        <v>0.41</v>
      </c>
      <c r="G44" s="23">
        <f>E44*F44</f>
        <v>0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57</v>
      </c>
      <c r="C45" s="30" t="s">
        <v>23</v>
      </c>
      <c r="D45" s="28">
        <v>1001022465820</v>
      </c>
      <c r="E45" s="24"/>
      <c r="F45" s="23"/>
      <c r="G45" s="23">
        <f>E45*1</f>
        <v>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58</v>
      </c>
      <c r="C46" s="30" t="s">
        <v>23</v>
      </c>
      <c r="D46" s="28">
        <v>1001020846764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59</v>
      </c>
      <c r="C47" s="30" t="s">
        <v>23</v>
      </c>
      <c r="D47" s="28">
        <v>1001020836761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60</v>
      </c>
      <c r="C48" s="30" t="s">
        <v>23</v>
      </c>
      <c r="D48" s="28">
        <v>1001023696767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61</v>
      </c>
      <c r="C49" s="33" t="s">
        <v>25</v>
      </c>
      <c r="D49" s="28">
        <v>1001023696765</v>
      </c>
      <c r="E49" s="24"/>
      <c r="F49" s="23"/>
      <c r="G49" s="23">
        <f>E49*0.36</f>
        <v>0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62</v>
      </c>
      <c r="C50" s="33" t="s">
        <v>25</v>
      </c>
      <c r="D50" s="28">
        <v>1001022376722</v>
      </c>
      <c r="E50" s="24"/>
      <c r="F50" s="23">
        <v>0.41</v>
      </c>
      <c r="G50" s="23">
        <f>E50*0.41</f>
        <v>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63</v>
      </c>
      <c r="C51" s="33" t="s">
        <v>25</v>
      </c>
      <c r="D51" s="28">
        <v>1001022556837</v>
      </c>
      <c r="E51" s="24"/>
      <c r="F51" s="23">
        <v>0.4</v>
      </c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64</v>
      </c>
      <c r="C52" s="30" t="s">
        <v>23</v>
      </c>
      <c r="D52" s="28">
        <v>1001022373812</v>
      </c>
      <c r="E52" s="24"/>
      <c r="F52" s="23">
        <v>2.125</v>
      </c>
      <c r="G52" s="23">
        <f>E52*1</f>
        <v>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65</v>
      </c>
      <c r="C53" s="30" t="s">
        <v>23</v>
      </c>
      <c r="D53" s="28">
        <v>1001022376113</v>
      </c>
      <c r="E53" s="24"/>
      <c r="F53" s="23">
        <v>1.033333333333333</v>
      </c>
      <c r="G53" s="23">
        <f>E53*1</f>
        <v>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66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67</v>
      </c>
      <c r="C55" s="35" t="s">
        <v>25</v>
      </c>
      <c r="D55" s="28">
        <v>1001022246713</v>
      </c>
      <c r="E55" s="24"/>
      <c r="F55" s="23"/>
      <c r="G55" s="23">
        <f>E55*0.41</f>
        <v>0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68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69</v>
      </c>
      <c r="C57" s="30" t="s">
        <v>23</v>
      </c>
      <c r="D57" s="28">
        <v>1001034065698</v>
      </c>
      <c r="E57" s="24"/>
      <c r="F57" s="23">
        <v>1.013333333333333</v>
      </c>
      <c r="G57" s="23">
        <f>E57*1</f>
        <v>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70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71</v>
      </c>
      <c r="C59" s="30" t="s">
        <v>23</v>
      </c>
      <c r="D59" s="28">
        <v>1001031076527</v>
      </c>
      <c r="E59" s="24"/>
      <c r="F59" s="23">
        <v>1.0166666666666671</v>
      </c>
      <c r="G59" s="23">
        <f>E59*1</f>
        <v>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72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73</v>
      </c>
      <c r="C61" s="33" t="s">
        <v>25</v>
      </c>
      <c r="D61" s="28">
        <v>1001302276666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74</v>
      </c>
      <c r="C62" s="33" t="s">
        <v>25</v>
      </c>
      <c r="D62" s="28">
        <v>1001300516785</v>
      </c>
      <c r="E62" s="24"/>
      <c r="F62" s="23"/>
      <c r="G62" s="23">
        <f>E62*0.33</f>
        <v>0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75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s="92" customFormat="1" ht="16.5" customHeight="1" x14ac:dyDescent="0.25">
      <c r="A64" s="94" t="str">
        <f t="shared" si="0"/>
        <v>6794</v>
      </c>
      <c r="B64" s="27" t="s">
        <v>188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  <c r="K64" s="82"/>
    </row>
    <row r="65" spans="1:11" ht="16.5" customHeight="1" thickBot="1" x14ac:dyDescent="0.3">
      <c r="A65" s="94" t="str">
        <f>RIGHT(D65:D175,4)</f>
        <v>6773</v>
      </c>
      <c r="B65" s="27" t="s">
        <v>76</v>
      </c>
      <c r="C65" s="33" t="s">
        <v>25</v>
      </c>
      <c r="D65" s="28">
        <v>1001303106773</v>
      </c>
      <c r="E65" s="24"/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39"/>
    </row>
    <row r="66" spans="1:11" ht="16.5" customHeight="1" thickTop="1" thickBot="1" x14ac:dyDescent="0.3">
      <c r="A66" s="94" t="str">
        <f>RIGHT(D66:D178,4)</f>
        <v/>
      </c>
      <c r="B66" s="74" t="s">
        <v>77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RIGHT(D67:D179,4)</f>
        <v>6683</v>
      </c>
      <c r="B67" s="27" t="s">
        <v>78</v>
      </c>
      <c r="C67" s="33" t="s">
        <v>25</v>
      </c>
      <c r="D67" s="28">
        <v>1001300386683</v>
      </c>
      <c r="E67" s="24"/>
      <c r="F67" s="23">
        <v>0.35</v>
      </c>
      <c r="G67" s="23">
        <f>E67*0.35</f>
        <v>0</v>
      </c>
      <c r="H67" s="14">
        <v>2.8</v>
      </c>
      <c r="I67" s="14">
        <v>45</v>
      </c>
      <c r="J67" s="39"/>
    </row>
    <row r="68" spans="1:11" ht="16.5" customHeight="1" x14ac:dyDescent="0.25">
      <c r="A68" s="94" t="str">
        <f>RIGHT(D68:D181,4)</f>
        <v>6793</v>
      </c>
      <c r="B68" s="27" t="s">
        <v>79</v>
      </c>
      <c r="C68" s="33" t="s">
        <v>25</v>
      </c>
      <c r="D68" s="28">
        <v>1001303636793</v>
      </c>
      <c r="E68" s="24"/>
      <c r="F68" s="23"/>
      <c r="G68" s="23">
        <f>E68*0.33</f>
        <v>0</v>
      </c>
      <c r="H68" s="14"/>
      <c r="I68" s="14"/>
      <c r="J68" s="39"/>
    </row>
    <row r="69" spans="1:11" ht="16.5" customHeight="1" x14ac:dyDescent="0.25">
      <c r="A69" s="94" t="str">
        <f>RIGHT(D69:D182,4)</f>
        <v>6795</v>
      </c>
      <c r="B69" s="27" t="s">
        <v>80</v>
      </c>
      <c r="C69" s="33" t="s">
        <v>25</v>
      </c>
      <c r="D69" s="28">
        <v>1001302596795</v>
      </c>
      <c r="E69" s="24"/>
      <c r="F69" s="23"/>
      <c r="G69" s="23">
        <f>E69*0.33</f>
        <v>0</v>
      </c>
      <c r="H69" s="14"/>
      <c r="I69" s="14"/>
      <c r="J69" s="39"/>
    </row>
    <row r="70" spans="1:11" ht="16.5" customHeight="1" x14ac:dyDescent="0.25">
      <c r="A70" s="94" t="str">
        <f>RIGHT(D70:D182,4)</f>
        <v>6807</v>
      </c>
      <c r="B70" s="27" t="s">
        <v>81</v>
      </c>
      <c r="C70" s="33" t="s">
        <v>25</v>
      </c>
      <c r="D70" s="28">
        <v>1001300366807</v>
      </c>
      <c r="E70" s="24"/>
      <c r="F70" s="23"/>
      <c r="G70" s="23">
        <f>E70*0.33</f>
        <v>0</v>
      </c>
      <c r="H70" s="14"/>
      <c r="I70" s="14"/>
      <c r="J70" s="39"/>
    </row>
    <row r="71" spans="1:11" ht="16.5" customHeight="1" x14ac:dyDescent="0.25">
      <c r="A71" s="94" t="str">
        <f>RIGHT(D71:D182,4)</f>
        <v>6684</v>
      </c>
      <c r="B71" s="27" t="s">
        <v>82</v>
      </c>
      <c r="C71" s="33" t="s">
        <v>25</v>
      </c>
      <c r="D71" s="28">
        <v>1001304506684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39"/>
    </row>
    <row r="72" spans="1:11" ht="16.5" customHeight="1" x14ac:dyDescent="0.25">
      <c r="A72" s="94" t="str">
        <f>RIGHT(D72:D184,4)</f>
        <v>6787</v>
      </c>
      <c r="B72" s="27" t="s">
        <v>83</v>
      </c>
      <c r="C72" s="33" t="s">
        <v>25</v>
      </c>
      <c r="D72" s="28">
        <v>1001300456787</v>
      </c>
      <c r="E72" s="24"/>
      <c r="F72" s="23"/>
      <c r="G72" s="23">
        <f>E72*0.33</f>
        <v>0</v>
      </c>
      <c r="H72" s="14"/>
      <c r="I72" s="14"/>
      <c r="J72" s="39"/>
    </row>
    <row r="73" spans="1:11" ht="16.5" customHeight="1" x14ac:dyDescent="0.25">
      <c r="A73" s="94" t="str">
        <f>RIGHT(D73:D185,4)</f>
        <v>6788</v>
      </c>
      <c r="B73" s="27" t="s">
        <v>84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1" ht="16.5" customHeight="1" x14ac:dyDescent="0.25">
      <c r="A74" s="94" t="str">
        <f>RIGHT(D74:D186,4)</f>
        <v>6790</v>
      </c>
      <c r="B74" s="27" t="s">
        <v>85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1" ht="16.5" customHeight="1" x14ac:dyDescent="0.25">
      <c r="A75" s="94" t="str">
        <f>RIGHT(D75:D185,4)</f>
        <v>6689</v>
      </c>
      <c r="B75" s="64" t="s">
        <v>86</v>
      </c>
      <c r="C75" s="33" t="s">
        <v>25</v>
      </c>
      <c r="D75" s="28">
        <v>1001303986689</v>
      </c>
      <c r="E75" s="24"/>
      <c r="F75" s="23">
        <v>0.35</v>
      </c>
      <c r="G75" s="23">
        <f>E75*0.35</f>
        <v>0</v>
      </c>
      <c r="H75" s="14">
        <v>2.8</v>
      </c>
      <c r="I75" s="14">
        <v>45</v>
      </c>
      <c r="J75" s="39"/>
    </row>
    <row r="76" spans="1:11" ht="16.5" customHeight="1" x14ac:dyDescent="0.25">
      <c r="A76" s="94" t="str">
        <f>RIGHT(D76:D186,4)</f>
        <v>6791</v>
      </c>
      <c r="B76" s="64" t="s">
        <v>87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1" ht="16.5" customHeight="1" x14ac:dyDescent="0.25">
      <c r="A77" s="94" t="str">
        <f>RIGHT(D77:D187,4)</f>
        <v>5341</v>
      </c>
      <c r="B77" s="64" t="s">
        <v>88</v>
      </c>
      <c r="C77" s="30" t="s">
        <v>23</v>
      </c>
      <c r="D77" s="28">
        <v>1001053985341</v>
      </c>
      <c r="E77" s="24"/>
      <c r="F77" s="23">
        <v>0.71250000000000002</v>
      </c>
      <c r="G77" s="23">
        <f>E77*1</f>
        <v>0</v>
      </c>
      <c r="H77" s="14">
        <v>5.7</v>
      </c>
      <c r="I77" s="14">
        <v>45</v>
      </c>
      <c r="J77" s="39"/>
    </row>
    <row r="78" spans="1:11" s="92" customFormat="1" ht="16.5" customHeight="1" x14ac:dyDescent="0.25">
      <c r="A78" s="94" t="str">
        <f>RIGHT(D78:D188,4)</f>
        <v>6459</v>
      </c>
      <c r="B78" s="64" t="s">
        <v>189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  <c r="K78" s="82"/>
    </row>
    <row r="79" spans="1:11" ht="16.5" customHeight="1" x14ac:dyDescent="0.25">
      <c r="A79" s="94" t="str">
        <f>RIGHT(D79:D189,4)</f>
        <v>6586</v>
      </c>
      <c r="B79" s="64" t="s">
        <v>89</v>
      </c>
      <c r="C79" s="33" t="s">
        <v>25</v>
      </c>
      <c r="D79" s="28">
        <v>1001215576586</v>
      </c>
      <c r="E79" s="24"/>
      <c r="F79" s="23"/>
      <c r="G79" s="23">
        <f>E79*0.09</f>
        <v>0</v>
      </c>
      <c r="H79" s="14"/>
      <c r="I79" s="14"/>
      <c r="J79" s="39"/>
    </row>
    <row r="80" spans="1:11" ht="16.5" customHeight="1" x14ac:dyDescent="0.25">
      <c r="A80" s="94" t="str">
        <f>RIGHT(D80:D187,4)</f>
        <v>6228</v>
      </c>
      <c r="B80" s="64" t="s">
        <v>90</v>
      </c>
      <c r="C80" s="33" t="s">
        <v>25</v>
      </c>
      <c r="D80" s="28">
        <v>1001225416228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91</v>
      </c>
      <c r="C81" s="30" t="s">
        <v>23</v>
      </c>
      <c r="D81" s="28">
        <v>1001051875544</v>
      </c>
      <c r="E81" s="24"/>
      <c r="F81" s="23">
        <v>0.85</v>
      </c>
      <c r="G81" s="23">
        <f>E81*1</f>
        <v>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92</v>
      </c>
      <c r="C82" s="36" t="s">
        <v>25</v>
      </c>
      <c r="D82" s="28">
        <v>1001301876697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93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94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95</v>
      </c>
      <c r="C85" s="33" t="s">
        <v>25</v>
      </c>
      <c r="D85" s="28">
        <v>1001201976454</v>
      </c>
      <c r="E85" s="24"/>
      <c r="F85" s="23">
        <v>0.1</v>
      </c>
      <c r="G85" s="23">
        <f>E85*0.1</f>
        <v>0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96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97</v>
      </c>
      <c r="C87" s="33" t="s">
        <v>25</v>
      </c>
      <c r="D87" s="28">
        <v>1001060755931</v>
      </c>
      <c r="E87" s="24"/>
      <c r="F87" s="23">
        <v>0.22</v>
      </c>
      <c r="G87" s="23">
        <f>E87*0.22</f>
        <v>0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98</v>
      </c>
      <c r="C88" s="30" t="s">
        <v>23</v>
      </c>
      <c r="D88" s="28">
        <v>1001063145708</v>
      </c>
      <c r="E88" s="24"/>
      <c r="F88" s="23">
        <v>0.51249999999999996</v>
      </c>
      <c r="G88" s="23">
        <f>E88*1</f>
        <v>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99</v>
      </c>
      <c r="C89" s="33" t="s">
        <v>25</v>
      </c>
      <c r="D89" s="28">
        <v>1001203146834</v>
      </c>
      <c r="E89" s="24"/>
      <c r="F89" s="23"/>
      <c r="G89" s="23">
        <f>E89*0.1</f>
        <v>0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100</v>
      </c>
      <c r="C90" s="33" t="s">
        <v>25</v>
      </c>
      <c r="D90" s="28">
        <v>1001060764993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101</v>
      </c>
      <c r="C91" s="33" t="s">
        <v>25</v>
      </c>
      <c r="D91" s="28">
        <v>1001193115682</v>
      </c>
      <c r="E91" s="24"/>
      <c r="F91" s="23">
        <v>0.12</v>
      </c>
      <c r="G91" s="23">
        <f>E91*0.12</f>
        <v>0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102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103</v>
      </c>
      <c r="C93" s="33" t="s">
        <v>25</v>
      </c>
      <c r="D93" s="28">
        <v>1001062505483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104</v>
      </c>
      <c r="C94" s="33" t="s">
        <v>25</v>
      </c>
      <c r="D94" s="28">
        <v>1001202506453</v>
      </c>
      <c r="E94" s="24"/>
      <c r="F94" s="23">
        <v>0.1</v>
      </c>
      <c r="G94" s="23">
        <f>E94*0.1</f>
        <v>0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105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106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s="92" customFormat="1" ht="16.5" customHeight="1" x14ac:dyDescent="0.25">
      <c r="A97" s="94" t="str">
        <f>RIGHT(D97:D213,4)</f>
        <v>6495</v>
      </c>
      <c r="B97" s="29" t="s">
        <v>190</v>
      </c>
      <c r="C97" s="32" t="s">
        <v>25</v>
      </c>
      <c r="D97" s="80">
        <v>1001092436495</v>
      </c>
      <c r="E97" s="24"/>
      <c r="F97" s="23">
        <v>0.3</v>
      </c>
      <c r="G97" s="23">
        <f>F97*E97</f>
        <v>0</v>
      </c>
      <c r="H97" s="14"/>
      <c r="I97" s="14"/>
      <c r="J97" s="39"/>
      <c r="K97" s="82"/>
    </row>
    <row r="98" spans="1:11" ht="16.5" customHeight="1" x14ac:dyDescent="0.25">
      <c r="A98" s="94" t="str">
        <f>RIGHT(D98:D213,4)</f>
        <v>6865</v>
      </c>
      <c r="B98" s="29" t="s">
        <v>107</v>
      </c>
      <c r="C98" s="32" t="s">
        <v>23</v>
      </c>
      <c r="D98" s="80">
        <v>1001095716865</v>
      </c>
      <c r="E98" s="24"/>
      <c r="F98" s="23"/>
      <c r="G98" s="23">
        <f>E98*1</f>
        <v>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108</v>
      </c>
      <c r="C99" s="37" t="s">
        <v>25</v>
      </c>
      <c r="D99" s="51">
        <v>1001094053215</v>
      </c>
      <c r="E99" s="24"/>
      <c r="F99" s="23">
        <v>0.4</v>
      </c>
      <c r="G99" s="23">
        <f>E99*0.4</f>
        <v>0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109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110</v>
      </c>
      <c r="C101" s="35" t="s">
        <v>25</v>
      </c>
      <c r="D101" s="28">
        <v>1001084216206</v>
      </c>
      <c r="E101" s="24"/>
      <c r="F101" s="23">
        <v>0.3</v>
      </c>
      <c r="G101" s="23">
        <f>E101*0.3</f>
        <v>0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111</v>
      </c>
      <c r="C102" s="35" t="s">
        <v>25</v>
      </c>
      <c r="D102" s="28">
        <v>1001223296919</v>
      </c>
      <c r="E102" s="24"/>
      <c r="F102" s="23"/>
      <c r="G102" s="23">
        <f>E102*0.18</f>
        <v>0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112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113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114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115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116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117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118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119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120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121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122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123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124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125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126</v>
      </c>
      <c r="C117" s="36" t="s">
        <v>25</v>
      </c>
      <c r="D117" s="68" t="s">
        <v>127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128</v>
      </c>
      <c r="C118" s="30" t="s">
        <v>23</v>
      </c>
      <c r="D118" s="68" t="s">
        <v>129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130</v>
      </c>
      <c r="C119" s="36" t="s">
        <v>25</v>
      </c>
      <c r="D119" s="69" t="s">
        <v>131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132</v>
      </c>
      <c r="C120" s="16"/>
      <c r="D120" s="48"/>
      <c r="E120" s="17">
        <f>SUM(E5:E119)</f>
        <v>0</v>
      </c>
      <c r="F120" s="17">
        <f>SUM(F10:F119)</f>
        <v>35.014166666666675</v>
      </c>
      <c r="G120" s="17">
        <f>SUM(G11:G119)</f>
        <v>0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3" xr:uid="{00000000-0002-0000-0000-000000000000}">
      <formula1>40</formula1>
    </dataValidation>
    <dataValidation type="textLength" operator="equal" showInputMessage="1" showErrorMessage="1" sqref="D117:D11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2024-08-29T12:50:30Z</dcterms:modified>
</cp:coreProperties>
</file>