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3AB955D0-E0D7-40D6-B28C-C67B5B680F1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1'!$A$9:$J$124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5" i="1" l="1"/>
  <c r="A105" i="1"/>
  <c r="D87" i="2" l="1"/>
  <c r="H124" i="1"/>
  <c r="F124" i="1"/>
  <c r="E124" i="1"/>
  <c r="G123" i="1"/>
  <c r="A123" i="1"/>
  <c r="G122" i="1"/>
  <c r="A122" i="1"/>
  <c r="G121" i="1"/>
  <c r="A121" i="1"/>
  <c r="A120" i="1"/>
  <c r="A119" i="1"/>
  <c r="G118" i="1"/>
  <c r="A118" i="1"/>
  <c r="G117" i="1"/>
  <c r="A117" i="1"/>
  <c r="G116" i="1"/>
  <c r="A116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A108" i="1"/>
  <c r="A107" i="1"/>
  <c r="G106" i="1"/>
  <c r="A106" i="1"/>
  <c r="G104" i="1"/>
  <c r="A104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4" i="1" l="1"/>
</calcChain>
</file>

<file path=xl/sharedStrings.xml><?xml version="1.0" encoding="utf-8"?>
<sst xmlns="http://schemas.openxmlformats.org/spreadsheetml/2006/main" count="325" uniqueCount="160">
  <si>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</si>
  <si>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</si>
  <si>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</si>
  <si>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</si>
  <si>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</si>
  <si>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</si>
  <si>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</si>
  <si>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</si>
  <si>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</si>
  <si>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</si>
  <si>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</si>
  <si>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</si>
  <si>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</si>
  <si>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</si>
  <si>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</si>
  <si>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</si>
  <si>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</si>
  <si>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</si>
  <si>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</si>
  <si>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</si>
  <si>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</si>
  <si>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</si>
  <si>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</si>
  <si>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</si>
  <si>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</si>
  <si>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</si>
  <si>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</si>
  <si>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</si>
  <si>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</si>
  <si>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</si>
  <si>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</si>
  <si>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</si>
  <si>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</si>
  <si>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</si>
  <si>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</si>
  <si>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</si>
  <si>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</si>
  <si>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</si>
  <si>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</si>
  <si>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</si>
  <si>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</si>
  <si>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</si>
  <si>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</si>
  <si>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</si>
  <si>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</si>
  <si>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</si>
  <si>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</si>
  <si>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</si>
  <si>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</si>
  <si>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</si>
  <si>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</si>
  <si>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</si>
  <si>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</si>
  <si>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</si>
  <si>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</si>
  <si>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</si>
  <si>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</si>
  <si>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</si>
  <si>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</si>
  <si>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</si>
  <si>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</si>
  <si>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</si>
  <si>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</si>
  <si>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</si>
  <si>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</si>
  <si>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</si>
  <si>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</si>
  <si>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</si>
  <si>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</si>
  <si>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</si>
  <si>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</si>
  <si>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</si>
  <si>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</si>
  <si>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</si>
  <si>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</si>
  <si>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</si>
  <si>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</si>
  <si>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</si>
  <si>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СОЧНЫЕ Папа может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</si>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</sst>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8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5" borderId="0" xfId="0" applyFont="1" applyFill="1" applyAlignment="1">
      <alignment horizontal="right"/>
    </xf>
    <xf numFmtId="0" fontId="6" fillId="0" borderId="19" xfId="0" applyFont="1" applyBorder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48"/>
  <sheetViews>
    <sheetView tabSelected="1" zoomScale="87" zoomScaleNormal="87" workbookViewId="0">
      <pane ySplit="9" topLeftCell="A10" activePane="bottomLeft" state="frozen"/>
      <selection pane="bottomLeft" activeCell="J12" sqref="J12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4" t="s">
        <v>1</v>
      </c>
      <c r="F1" s="105"/>
      <c r="G1" s="105"/>
      <c r="H1" s="105"/>
      <c r="I1" s="105"/>
      <c r="J1" s="106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45312</v>
      </c>
      <c r="E3" s="7" t="s">
        <v>3</v>
      </c>
      <c r="F3" s="102"/>
      <c r="G3" s="107">
        <v>45315</v>
      </c>
      <c r="H3" s="105"/>
      <c r="I3" s="105"/>
      <c r="J3" s="106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RIGHT(D11:D123,4)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RIGHT(D12:D124,4)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RIGHT(D13:D125,4)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</row>
    <row r="14" spans="1:11" ht="16.5" customHeight="1" x14ac:dyDescent="0.25">
      <c r="A14" s="79" t="str">
        <f>RIGHT(D14:D126,4)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 t="shared" ref="A15:A20" si="0">RIGHT(D15:D126,4)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RIGHT(D21:D130,4)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RIGHT(D22:D131,4)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RIGHT(D23:D132,4)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RIGHT(D24:D133,4)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RIGHT(D25:D134,4)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RIGHT(D26:D136,4)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RIGHT(D27:D137,4)</f>
        <v>6734</v>
      </c>
      <c r="B27" s="27" t="s">
        <v>40</v>
      </c>
      <c r="C27" s="34" t="s">
        <v>25</v>
      </c>
      <c r="D27" s="28">
        <v>6734</v>
      </c>
      <c r="E27" s="24">
        <v>0</v>
      </c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79" t="str">
        <f>RIGHT(D28:D138,4)</f>
        <v>5247</v>
      </c>
      <c r="B28" s="27" t="s">
        <v>41</v>
      </c>
      <c r="C28" s="31" t="s">
        <v>23</v>
      </c>
      <c r="D28" s="28">
        <v>1001010855247</v>
      </c>
      <c r="E28" s="24">
        <v>0</v>
      </c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RIGHT(D29:D139,4)</f>
        <v>6597</v>
      </c>
      <c r="B29" s="27" t="s">
        <v>42</v>
      </c>
      <c r="C29" s="34" t="s">
        <v>25</v>
      </c>
      <c r="D29" s="28">
        <v>1001010036597</v>
      </c>
      <c r="E29" s="24">
        <v>0</v>
      </c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RIGHT(D30:D141,4)</f>
        <v>4813</v>
      </c>
      <c r="B30" s="27" t="s">
        <v>43</v>
      </c>
      <c r="C30" s="31" t="s">
        <v>23</v>
      </c>
      <c r="D30" s="28">
        <v>1001012564813</v>
      </c>
      <c r="E30" s="24">
        <v>0</v>
      </c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RIGHT(D31:D142,4)</f>
        <v>6392</v>
      </c>
      <c r="B31" s="27" t="s">
        <v>44</v>
      </c>
      <c r="C31" s="34" t="s">
        <v>25</v>
      </c>
      <c r="D31" s="28">
        <v>1001012566392</v>
      </c>
      <c r="E31" s="24">
        <v>0</v>
      </c>
      <c r="F31" s="23">
        <v>0.4</v>
      </c>
      <c r="G31" s="23">
        <f>E31*0.4</f>
        <v>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RIGHT(D32:D144,4)</f>
        <v>5851</v>
      </c>
      <c r="B32" s="27" t="s">
        <v>45</v>
      </c>
      <c r="C32" s="31" t="s">
        <v>23</v>
      </c>
      <c r="D32" s="28">
        <v>1001012505851</v>
      </c>
      <c r="E32" s="24">
        <v>0</v>
      </c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>
        <v>0</v>
      </c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>
        <v>0</v>
      </c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0</v>
      </c>
      <c r="F35" s="23">
        <v>0.5</v>
      </c>
      <c r="G35" s="23">
        <f>E35*0.5</f>
        <v>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RIGHT(D36:D145,4)</f>
        <v>6353</v>
      </c>
      <c r="B36" s="27" t="s">
        <v>49</v>
      </c>
      <c r="C36" s="34" t="s">
        <v>25</v>
      </c>
      <c r="D36" s="28">
        <v>1001012506353</v>
      </c>
      <c r="E36" s="24">
        <v>0</v>
      </c>
      <c r="F36" s="23">
        <v>0.4</v>
      </c>
      <c r="G36" s="23">
        <f>E36*0.4</f>
        <v>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RIGHT(D37:D146,4)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RIGHT(D38:D148,4)</f>
        <v>6601</v>
      </c>
      <c r="B38" s="27" t="s">
        <v>51</v>
      </c>
      <c r="C38" s="31" t="s">
        <v>23</v>
      </c>
      <c r="D38" s="28">
        <v>1001022296601</v>
      </c>
      <c r="E38" s="24">
        <v>0</v>
      </c>
      <c r="F38" s="23"/>
      <c r="G38" s="23">
        <f>E38*1</f>
        <v>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RIGHT(D39:D149,4)</f>
        <v>6602</v>
      </c>
      <c r="B39" s="27" t="s">
        <v>52</v>
      </c>
      <c r="C39" s="34" t="s">
        <v>25</v>
      </c>
      <c r="D39" s="28">
        <v>6602</v>
      </c>
      <c r="E39" s="24">
        <v>0</v>
      </c>
      <c r="F39" s="23"/>
      <c r="G39" s="23">
        <f>E39*0.35</f>
        <v>0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RIGHT(D40:D148,4)</f>
        <v>6517</v>
      </c>
      <c r="B40" s="86" t="s">
        <v>53</v>
      </c>
      <c r="C40" s="87" t="s">
        <v>23</v>
      </c>
      <c r="D40" s="88">
        <v>1001024636517</v>
      </c>
      <c r="E40" s="24">
        <v>0</v>
      </c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RIGHT(D41:D149,4)</f>
        <v>6438</v>
      </c>
      <c r="B41" s="27" t="s">
        <v>54</v>
      </c>
      <c r="C41" s="34" t="s">
        <v>25</v>
      </c>
      <c r="D41" s="28">
        <v>1001024636438</v>
      </c>
      <c r="E41" s="24">
        <v>0</v>
      </c>
      <c r="F41" s="23"/>
      <c r="G41" s="23">
        <f>E41*0.3</f>
        <v>0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RIGHT(D42:D151,4)</f>
        <v>6750</v>
      </c>
      <c r="B42" s="27" t="s">
        <v>55</v>
      </c>
      <c r="C42" s="34" t="s">
        <v>25</v>
      </c>
      <c r="D42" s="28">
        <v>6750</v>
      </c>
      <c r="E42" s="24">
        <v>0</v>
      </c>
      <c r="F42" s="23"/>
      <c r="G42" s="23">
        <f>E42*0.41</f>
        <v>0</v>
      </c>
      <c r="H42" s="14"/>
      <c r="I42" s="14"/>
      <c r="J42" s="40"/>
      <c r="K42" s="84"/>
    </row>
    <row r="43" spans="1:11" ht="16.5" customHeight="1" x14ac:dyDescent="0.25">
      <c r="A43" s="79" t="str">
        <f>RIGHT(D43:D156,4)</f>
        <v>6123</v>
      </c>
      <c r="B43" s="27" t="s">
        <v>56</v>
      </c>
      <c r="C43" s="32" t="s">
        <v>23</v>
      </c>
      <c r="D43" s="28">
        <v>1001024976123</v>
      </c>
      <c r="E43" s="24">
        <v>0</v>
      </c>
      <c r="F43" s="23"/>
      <c r="G43" s="23">
        <f>E43*1</f>
        <v>0</v>
      </c>
      <c r="H43" s="14"/>
      <c r="I43" s="14"/>
      <c r="J43" s="40"/>
    </row>
    <row r="44" spans="1:11" ht="16.5" customHeight="1" x14ac:dyDescent="0.25">
      <c r="A44" s="79" t="str">
        <f>RIGHT(D44:D159,4)</f>
        <v>6042</v>
      </c>
      <c r="B44" s="27" t="s">
        <v>57</v>
      </c>
      <c r="C44" s="34" t="s">
        <v>25</v>
      </c>
      <c r="D44" s="28">
        <v>1001024906042</v>
      </c>
      <c r="E44" s="24">
        <v>0</v>
      </c>
      <c r="F44" s="23">
        <v>0.4</v>
      </c>
      <c r="G44" s="23">
        <f>E44*0.4</f>
        <v>0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RIGHT(D45:D160,4)</f>
        <v>6041</v>
      </c>
      <c r="B45" s="86" t="s">
        <v>58</v>
      </c>
      <c r="C45" s="97" t="s">
        <v>23</v>
      </c>
      <c r="D45" s="88">
        <v>6041</v>
      </c>
      <c r="E45" s="24">
        <v>0</v>
      </c>
      <c r="F45" s="90">
        <v>2.125</v>
      </c>
      <c r="G45" s="90">
        <f>E45*1</f>
        <v>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RIGHT(D46:D161,4)</f>
        <v>5982</v>
      </c>
      <c r="B46" s="27" t="s">
        <v>59</v>
      </c>
      <c r="C46" s="34" t="s">
        <v>25</v>
      </c>
      <c r="D46" s="28">
        <v>5982</v>
      </c>
      <c r="E46" s="24">
        <v>0</v>
      </c>
      <c r="F46" s="23"/>
      <c r="G46" s="23">
        <f>E46*0.6</f>
        <v>0</v>
      </c>
      <c r="H46" s="14"/>
      <c r="I46" s="14"/>
      <c r="J46" s="40"/>
    </row>
    <row r="47" spans="1:11" ht="16.5" customHeight="1" x14ac:dyDescent="0.25">
      <c r="A47" s="79" t="str">
        <f>RIGHT(D47:D162,4)</f>
        <v>5981</v>
      </c>
      <c r="B47" s="27" t="s">
        <v>60</v>
      </c>
      <c r="C47" s="31" t="s">
        <v>23</v>
      </c>
      <c r="D47" s="28">
        <v>1001020965981</v>
      </c>
      <c r="E47" s="24">
        <v>0</v>
      </c>
      <c r="F47" s="23"/>
      <c r="G47" s="23">
        <f>E47*1</f>
        <v>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>
        <v>0</v>
      </c>
      <c r="F48" s="23">
        <v>1.0666666666666671</v>
      </c>
      <c r="G48" s="23">
        <f>E48*1</f>
        <v>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>
        <v>0</v>
      </c>
      <c r="F49" s="23">
        <v>0.45</v>
      </c>
      <c r="G49" s="23">
        <f>E49*0.41</f>
        <v>0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RIGHT(D50:D165,4)</f>
        <v>5820</v>
      </c>
      <c r="B50" s="46" t="s">
        <v>63</v>
      </c>
      <c r="C50" s="31" t="s">
        <v>23</v>
      </c>
      <c r="D50" s="28">
        <v>1001022465820</v>
      </c>
      <c r="E50" s="24">
        <v>0</v>
      </c>
      <c r="F50" s="23"/>
      <c r="G50" s="23">
        <f>E50*1</f>
        <v>0</v>
      </c>
      <c r="H50" s="14"/>
      <c r="I50" s="14">
        <v>45</v>
      </c>
      <c r="J50" s="40"/>
    </row>
    <row r="51" spans="1:11" ht="16.5" customHeight="1" x14ac:dyDescent="0.25">
      <c r="A51" s="79" t="str">
        <f>RIGHT(D51:D166,4)</f>
        <v>6751</v>
      </c>
      <c r="B51" s="46" t="s">
        <v>64</v>
      </c>
      <c r="C51" s="34" t="s">
        <v>25</v>
      </c>
      <c r="D51" s="28">
        <v>6751</v>
      </c>
      <c r="E51" s="24">
        <v>0</v>
      </c>
      <c r="F51" s="23"/>
      <c r="G51" s="23">
        <f>E51*0.41</f>
        <v>0</v>
      </c>
      <c r="H51" s="14"/>
      <c r="I51" s="14"/>
      <c r="J51" s="40"/>
    </row>
    <row r="52" spans="1:11" ht="16.5" customHeight="1" x14ac:dyDescent="0.25">
      <c r="A52" s="98" t="str">
        <f>RIGHT(D52:D167,4)</f>
        <v>6563</v>
      </c>
      <c r="B52" s="46" t="s">
        <v>65</v>
      </c>
      <c r="C52" s="31" t="s">
        <v>23</v>
      </c>
      <c r="D52" s="28">
        <v>1001020846563</v>
      </c>
      <c r="E52" s="24">
        <v>0</v>
      </c>
      <c r="F52" s="23"/>
      <c r="G52" s="23">
        <f>E52*1</f>
        <v>0</v>
      </c>
      <c r="H52" s="14"/>
      <c r="I52" s="14"/>
      <c r="J52" s="40"/>
    </row>
    <row r="53" spans="1:11" ht="16.5" customHeight="1" x14ac:dyDescent="0.25">
      <c r="A53" s="98" t="str">
        <f>RIGHT(D53:D168,4)</f>
        <v>6646</v>
      </c>
      <c r="B53" s="46" t="s">
        <v>66</v>
      </c>
      <c r="C53" s="34" t="s">
        <v>25</v>
      </c>
      <c r="D53" s="28">
        <v>1001020886646</v>
      </c>
      <c r="E53" s="24">
        <v>0</v>
      </c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>
        <v>0</v>
      </c>
      <c r="F54" s="23">
        <v>0.36</v>
      </c>
      <c r="G54" s="23">
        <f>E54*0.36</f>
        <v>0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>
        <v>0</v>
      </c>
      <c r="F55" s="23">
        <v>0.41</v>
      </c>
      <c r="G55" s="23">
        <f>E55*0.41</f>
        <v>0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>
        <v>0</v>
      </c>
      <c r="F56" s="23">
        <v>2.125</v>
      </c>
      <c r="G56" s="23">
        <f>E56*1</f>
        <v>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>
        <v>0</v>
      </c>
      <c r="F57" s="23">
        <v>1.033333333333333</v>
      </c>
      <c r="G57" s="23">
        <f>E57*1</f>
        <v>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RIGHT(D58:D169,4)</f>
        <v>6661</v>
      </c>
      <c r="B58" s="27" t="s">
        <v>71</v>
      </c>
      <c r="C58" s="31" t="s">
        <v>23</v>
      </c>
      <c r="D58" s="28">
        <v>1001022246661</v>
      </c>
      <c r="E58" s="24">
        <v>0</v>
      </c>
      <c r="F58" s="23"/>
      <c r="G58" s="23">
        <f>E58*1</f>
        <v>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>
        <v>0</v>
      </c>
      <c r="F59" s="23"/>
      <c r="G59" s="23">
        <f>E59*0.41</f>
        <v>0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RIGHT(D60:D171,4)</f>
        <v>6475</v>
      </c>
      <c r="B60" s="27" t="s">
        <v>73</v>
      </c>
      <c r="C60" s="36" t="s">
        <v>25</v>
      </c>
      <c r="D60" s="28">
        <v>1001025176475</v>
      </c>
      <c r="E60" s="24">
        <v>0</v>
      </c>
      <c r="F60" s="23"/>
      <c r="G60" s="23">
        <f>E60*0.4</f>
        <v>0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>
        <v>0</v>
      </c>
      <c r="F61" s="23"/>
      <c r="G61" s="23">
        <f>E61*0.38</f>
        <v>0</v>
      </c>
      <c r="H61" s="14"/>
      <c r="I61" s="14"/>
      <c r="J61" s="40"/>
      <c r="K61" s="84"/>
    </row>
    <row r="62" spans="1:11" ht="16.5" customHeight="1" thickBot="1" x14ac:dyDescent="0.3">
      <c r="A62" s="98" t="str">
        <f>RIGHT(D62:D169,4)</f>
        <v>6297</v>
      </c>
      <c r="B62" s="47" t="s">
        <v>75</v>
      </c>
      <c r="C62" s="36" t="s">
        <v>25</v>
      </c>
      <c r="D62" s="28">
        <v>1001022556297</v>
      </c>
      <c r="E62" s="24">
        <v>0</v>
      </c>
      <c r="F62" s="23"/>
      <c r="G62" s="23">
        <f>E62*0.27</f>
        <v>0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RIGHT(D63:D170,4)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RIGHT(D64:D171,4)</f>
        <v>3297</v>
      </c>
      <c r="B64" s="47" t="s">
        <v>77</v>
      </c>
      <c r="C64" s="31" t="s">
        <v>23</v>
      </c>
      <c r="D64" s="28">
        <v>3297</v>
      </c>
      <c r="E64" s="24">
        <v>0</v>
      </c>
      <c r="F64" s="23">
        <v>1.013333333333333</v>
      </c>
      <c r="G64" s="23">
        <f>E64*1</f>
        <v>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RIGHT(D65:D174,4)</f>
        <v>6217</v>
      </c>
      <c r="B65" s="47" t="s">
        <v>79</v>
      </c>
      <c r="C65" s="34" t="s">
        <v>25</v>
      </c>
      <c r="D65" s="28">
        <v>1001035326217</v>
      </c>
      <c r="E65" s="24">
        <v>0</v>
      </c>
      <c r="F65" s="23"/>
      <c r="G65" s="23">
        <f>E65*0.4</f>
        <v>0</v>
      </c>
      <c r="H65" s="14"/>
      <c r="I65" s="14"/>
      <c r="J65" s="40"/>
    </row>
    <row r="66" spans="1:10" ht="16.5" customHeight="1" thickBot="1" x14ac:dyDescent="0.3">
      <c r="A66" s="98" t="str">
        <f>RIGHT(D66:D176,4)</f>
        <v>6527</v>
      </c>
      <c r="B66" s="47" t="s">
        <v>80</v>
      </c>
      <c r="C66" s="31" t="s">
        <v>23</v>
      </c>
      <c r="D66" s="28">
        <v>1001031076527</v>
      </c>
      <c r="E66" s="24">
        <v>0</v>
      </c>
      <c r="F66" s="23">
        <v>1.0166666666666671</v>
      </c>
      <c r="G66" s="23">
        <f>E66*1</f>
        <v>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8" t="str">
        <f>RIGHT(D67:D177,4)</f>
        <v/>
      </c>
      <c r="B67" s="75" t="s">
        <v>81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8" t="str">
        <f>RIGHT(D68:D178,4)</f>
        <v>6666</v>
      </c>
      <c r="B68" s="27" t="s">
        <v>82</v>
      </c>
      <c r="C68" s="34" t="s">
        <v>25</v>
      </c>
      <c r="D68" s="28">
        <v>1001302276666</v>
      </c>
      <c r="E68" s="24">
        <v>0</v>
      </c>
      <c r="F68" s="23">
        <v>0.28000000000000003</v>
      </c>
      <c r="G68" s="23">
        <f>E68*0.28</f>
        <v>0</v>
      </c>
      <c r="H68" s="14">
        <v>2.2400000000000002</v>
      </c>
      <c r="I68" s="14">
        <v>45</v>
      </c>
      <c r="J68" s="40"/>
    </row>
    <row r="69" spans="1:10" ht="16.5" customHeight="1" x14ac:dyDescent="0.25">
      <c r="A69" s="98" t="str">
        <f>RIGHT(D69:D179,4)</f>
        <v>6658</v>
      </c>
      <c r="B69" s="27" t="s">
        <v>83</v>
      </c>
      <c r="C69" s="34" t="s">
        <v>25</v>
      </c>
      <c r="D69" s="28">
        <v>1001305256658</v>
      </c>
      <c r="E69" s="24">
        <v>0</v>
      </c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8" t="str">
        <f>RIGHT(D70:D179,4)</f>
        <v>6669</v>
      </c>
      <c r="B70" s="27" t="s">
        <v>84</v>
      </c>
      <c r="C70" s="34" t="s">
        <v>25</v>
      </c>
      <c r="D70" s="28">
        <v>1001300516669</v>
      </c>
      <c r="E70" s="24">
        <v>0</v>
      </c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8" t="str">
        <f>RIGHT(D71:D180,4)</f>
        <v>4342</v>
      </c>
      <c r="B71" s="27" t="s">
        <v>85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8" t="str">
        <f>RIGHT(D72:D182,4)</f>
        <v/>
      </c>
      <c r="B72" s="75" t="s">
        <v>86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8" t="str">
        <f>RIGHT(D73:D183,4)</f>
        <v>6683</v>
      </c>
      <c r="B73" s="27" t="s">
        <v>87</v>
      </c>
      <c r="C73" s="34" t="s">
        <v>25</v>
      </c>
      <c r="D73" s="28">
        <v>1001300386683</v>
      </c>
      <c r="E73" s="24">
        <v>0</v>
      </c>
      <c r="F73" s="23">
        <v>0.35</v>
      </c>
      <c r="G73" s="23">
        <f>E73*0.35</f>
        <v>0</v>
      </c>
      <c r="H73" s="14">
        <v>2.8</v>
      </c>
      <c r="I73" s="14">
        <v>45</v>
      </c>
      <c r="J73" s="40"/>
    </row>
    <row r="74" spans="1:10" ht="16.5" customHeight="1" x14ac:dyDescent="0.25">
      <c r="A74" s="98">
        <v>6301</v>
      </c>
      <c r="B74" s="27" t="s">
        <v>88</v>
      </c>
      <c r="C74" s="31" t="s">
        <v>23</v>
      </c>
      <c r="D74" s="28">
        <v>1001303636301</v>
      </c>
      <c r="E74" s="24">
        <v>0</v>
      </c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8">
        <v>6302</v>
      </c>
      <c r="B75" s="27" t="s">
        <v>89</v>
      </c>
      <c r="C75" s="34" t="s">
        <v>25</v>
      </c>
      <c r="D75" s="28">
        <v>1001303636302</v>
      </c>
      <c r="E75" s="24">
        <v>0</v>
      </c>
      <c r="F75" s="23"/>
      <c r="G75" s="23">
        <f>E75*0.35</f>
        <v>0</v>
      </c>
      <c r="H75" s="14"/>
      <c r="I75" s="14"/>
      <c r="J75" s="40"/>
    </row>
    <row r="76" spans="1:10" ht="16.5" customHeight="1" x14ac:dyDescent="0.25">
      <c r="A76" s="98" t="str">
        <f>RIGHT(D76:D187,4)</f>
        <v>6684</v>
      </c>
      <c r="B76" s="27" t="s">
        <v>90</v>
      </c>
      <c r="C76" s="34" t="s">
        <v>25</v>
      </c>
      <c r="D76" s="28">
        <v>1001304506684</v>
      </c>
      <c r="E76" s="24">
        <v>0</v>
      </c>
      <c r="F76" s="23">
        <v>0.28000000000000003</v>
      </c>
      <c r="G76" s="23">
        <f>E76*0.28</f>
        <v>0</v>
      </c>
      <c r="H76" s="14">
        <v>2.2400000000000002</v>
      </c>
      <c r="I76" s="14">
        <v>45</v>
      </c>
      <c r="J76" s="40"/>
    </row>
    <row r="77" spans="1:10" ht="16.5" customHeight="1" x14ac:dyDescent="0.25">
      <c r="A77" s="98" t="str">
        <f>RIGHT(D77:D188,4)</f>
        <v>6562</v>
      </c>
      <c r="B77" s="27" t="s">
        <v>91</v>
      </c>
      <c r="C77" s="34" t="s">
        <v>25</v>
      </c>
      <c r="D77" s="28">
        <v>1001304506562</v>
      </c>
      <c r="E77" s="24">
        <v>0</v>
      </c>
      <c r="F77" s="23"/>
      <c r="G77" s="23">
        <f>E77*0.28</f>
        <v>0</v>
      </c>
      <c r="H77" s="14"/>
      <c r="I77" s="14"/>
      <c r="J77" s="40"/>
    </row>
    <row r="78" spans="1:10" ht="16.5" customHeight="1" x14ac:dyDescent="0.25">
      <c r="A78" s="98">
        <v>6215</v>
      </c>
      <c r="B78" s="27" t="s">
        <v>92</v>
      </c>
      <c r="C78" s="34" t="s">
        <v>25</v>
      </c>
      <c r="D78" s="28">
        <v>1001305196215</v>
      </c>
      <c r="E78" s="24">
        <v>0</v>
      </c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8" t="str">
        <f>RIGHT(D79:D188,4)</f>
        <v>6689</v>
      </c>
      <c r="B79" s="65" t="s">
        <v>93</v>
      </c>
      <c r="C79" s="34" t="s">
        <v>25</v>
      </c>
      <c r="D79" s="28">
        <v>1001303986689</v>
      </c>
      <c r="E79" s="24">
        <v>0</v>
      </c>
      <c r="F79" s="23">
        <v>0.35</v>
      </c>
      <c r="G79" s="23">
        <f>E79*0.35</f>
        <v>0</v>
      </c>
      <c r="H79" s="14">
        <v>2.8</v>
      </c>
      <c r="I79" s="14">
        <v>45</v>
      </c>
      <c r="J79" s="40"/>
    </row>
    <row r="80" spans="1:10" ht="16.5" customHeight="1" x14ac:dyDescent="0.25">
      <c r="A80" s="98">
        <v>6212</v>
      </c>
      <c r="B80" s="65" t="s">
        <v>94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8" t="str">
        <f>RIGHT(D81:D189,4)</f>
        <v>5341</v>
      </c>
      <c r="B81" s="65" t="s">
        <v>95</v>
      </c>
      <c r="C81" s="31" t="s">
        <v>23</v>
      </c>
      <c r="D81" s="28">
        <v>1001053985341</v>
      </c>
      <c r="E81" s="24">
        <v>0</v>
      </c>
      <c r="F81" s="23">
        <v>0.71250000000000002</v>
      </c>
      <c r="G81" s="23">
        <f>E81*1</f>
        <v>0</v>
      </c>
      <c r="H81" s="14">
        <v>5.7</v>
      </c>
      <c r="I81" s="14">
        <v>45</v>
      </c>
      <c r="J81" s="40"/>
    </row>
    <row r="82" spans="1:10" ht="16.5" customHeight="1" x14ac:dyDescent="0.25">
      <c r="A82" s="98" t="str">
        <f>RIGHT(D82:D190,4)</f>
        <v>6692</v>
      </c>
      <c r="B82" s="65" t="s">
        <v>96</v>
      </c>
      <c r="C82" s="34" t="s">
        <v>25</v>
      </c>
      <c r="D82" s="28">
        <v>1001303056692</v>
      </c>
      <c r="E82" s="24">
        <v>0</v>
      </c>
      <c r="F82" s="23">
        <v>0.28000000000000003</v>
      </c>
      <c r="G82" s="23">
        <f>E82*0.28</f>
        <v>0</v>
      </c>
      <c r="H82" s="14">
        <v>2.2400000000000002</v>
      </c>
      <c r="I82" s="14">
        <v>45</v>
      </c>
      <c r="J82" s="40"/>
    </row>
    <row r="83" spans="1:10" ht="16.5" customHeight="1" x14ac:dyDescent="0.25">
      <c r="A83" s="98" t="str">
        <f>RIGHT(D83:D190,4)</f>
        <v>6225</v>
      </c>
      <c r="B83" s="65" t="s">
        <v>97</v>
      </c>
      <c r="C83" s="34" t="s">
        <v>25</v>
      </c>
      <c r="D83" s="28">
        <v>6225</v>
      </c>
      <c r="E83" s="24">
        <v>0</v>
      </c>
      <c r="F83" s="23"/>
      <c r="G83" s="23">
        <f>E83*0.09</f>
        <v>0</v>
      </c>
      <c r="H83" s="14"/>
      <c r="I83" s="14"/>
      <c r="J83" s="40"/>
    </row>
    <row r="84" spans="1:10" ht="16.5" customHeight="1" x14ac:dyDescent="0.25">
      <c r="A84" s="98" t="str">
        <f>RIGHT(D84:D191,4)</f>
        <v>6228</v>
      </c>
      <c r="B84" s="65" t="s">
        <v>98</v>
      </c>
      <c r="C84" s="34" t="s">
        <v>25</v>
      </c>
      <c r="D84" s="28">
        <v>6228</v>
      </c>
      <c r="E84" s="24">
        <v>0</v>
      </c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8" t="str">
        <f>RIGHT(D85:D191,4)</f>
        <v>5544</v>
      </c>
      <c r="B85" s="27" t="s">
        <v>99</v>
      </c>
      <c r="C85" s="31" t="s">
        <v>23</v>
      </c>
      <c r="D85" s="28">
        <v>1001051875544</v>
      </c>
      <c r="E85" s="24">
        <v>0</v>
      </c>
      <c r="F85" s="23">
        <v>0.85</v>
      </c>
      <c r="G85" s="23">
        <f>E85*1</f>
        <v>0</v>
      </c>
      <c r="H85" s="14">
        <v>5.0999999999999996</v>
      </c>
      <c r="I85" s="14">
        <v>45</v>
      </c>
      <c r="J85" s="40"/>
    </row>
    <row r="86" spans="1:10" ht="16.5" customHeight="1" x14ac:dyDescent="0.25">
      <c r="A86" s="98">
        <v>6213</v>
      </c>
      <c r="B86" s="27" t="s">
        <v>100</v>
      </c>
      <c r="C86" s="34" t="s">
        <v>25</v>
      </c>
      <c r="D86" s="28">
        <v>1001301876213</v>
      </c>
      <c r="E86" s="24">
        <v>0</v>
      </c>
      <c r="F86" s="23"/>
      <c r="G86" s="23">
        <f>E86*0.35</f>
        <v>0</v>
      </c>
      <c r="H86" s="14"/>
      <c r="I86" s="14"/>
      <c r="J86" s="40"/>
    </row>
    <row r="87" spans="1:10" ht="15.75" customHeight="1" thickBot="1" x14ac:dyDescent="0.3">
      <c r="A87" s="98" t="str">
        <f>RIGHT(D87:D193,4)</f>
        <v>6697</v>
      </c>
      <c r="B87" s="27" t="s">
        <v>101</v>
      </c>
      <c r="C87" s="37" t="s">
        <v>25</v>
      </c>
      <c r="D87" s="28">
        <v>1001301876697</v>
      </c>
      <c r="E87" s="24">
        <v>0</v>
      </c>
      <c r="F87" s="23">
        <v>0.35</v>
      </c>
      <c r="G87" s="23">
        <f>E87*0.35</f>
        <v>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8" t="str">
        <f>RIGHT(D88:D194,4)</f>
        <v/>
      </c>
      <c r="B88" s="75" t="s">
        <v>102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8" t="str">
        <f>RIGHT(D89:D195,4)</f>
        <v>5706</v>
      </c>
      <c r="B89" s="27" t="s">
        <v>103</v>
      </c>
      <c r="C89" s="34" t="s">
        <v>25</v>
      </c>
      <c r="D89" s="28">
        <v>1001061975706</v>
      </c>
      <c r="E89" s="24">
        <v>0</v>
      </c>
      <c r="F89" s="23">
        <v>0.25</v>
      </c>
      <c r="G89" s="23">
        <f>E89*0.25</f>
        <v>0</v>
      </c>
      <c r="H89" s="14">
        <v>2</v>
      </c>
      <c r="I89" s="14">
        <v>120</v>
      </c>
      <c r="J89" s="40"/>
    </row>
    <row r="90" spans="1:10" ht="16.5" customHeight="1" x14ac:dyDescent="0.25">
      <c r="A90" s="98" t="str">
        <f>RIGHT(D90:D196,4)</f>
        <v>6454</v>
      </c>
      <c r="B90" s="27" t="s">
        <v>104</v>
      </c>
      <c r="C90" s="34" t="s">
        <v>25</v>
      </c>
      <c r="D90" s="28">
        <v>1001201976454</v>
      </c>
      <c r="E90" s="24">
        <v>0</v>
      </c>
      <c r="F90" s="23">
        <v>0.1</v>
      </c>
      <c r="G90" s="23">
        <f>E90*0.1</f>
        <v>0</v>
      </c>
      <c r="H90" s="14">
        <v>0.8</v>
      </c>
      <c r="I90" s="14">
        <v>60</v>
      </c>
      <c r="J90" s="40"/>
    </row>
    <row r="91" spans="1:10" ht="16.5" customHeight="1" x14ac:dyDescent="0.25">
      <c r="A91" s="98" t="str">
        <f>RIGHT(D91:D198,4)</f>
        <v>5931</v>
      </c>
      <c r="B91" s="27" t="s">
        <v>105</v>
      </c>
      <c r="C91" s="34" t="s">
        <v>25</v>
      </c>
      <c r="D91" s="28">
        <v>1001060755931</v>
      </c>
      <c r="E91" s="24">
        <v>0</v>
      </c>
      <c r="F91" s="23">
        <v>0.22</v>
      </c>
      <c r="G91" s="23">
        <f>E91*0.22</f>
        <v>0</v>
      </c>
      <c r="H91" s="14">
        <v>1.76</v>
      </c>
      <c r="I91" s="14">
        <v>120</v>
      </c>
      <c r="J91" s="40"/>
    </row>
    <row r="92" spans="1:10" ht="16.5" customHeight="1" x14ac:dyDescent="0.25">
      <c r="A92" s="98" t="str">
        <f>RIGHT(D92:D200,4)</f>
        <v>5708</v>
      </c>
      <c r="B92" s="27" t="s">
        <v>106</v>
      </c>
      <c r="C92" s="31" t="s">
        <v>23</v>
      </c>
      <c r="D92" s="28">
        <v>1001063145708</v>
      </c>
      <c r="E92" s="24">
        <v>0</v>
      </c>
      <c r="F92" s="23">
        <v>0.51249999999999996</v>
      </c>
      <c r="G92" s="23">
        <f>E92*1</f>
        <v>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8" t="str">
        <f>RIGHT(D93:D205,4)</f>
        <v>4993</v>
      </c>
      <c r="B93" s="27" t="s">
        <v>107</v>
      </c>
      <c r="C93" s="34" t="s">
        <v>25</v>
      </c>
      <c r="D93" s="28">
        <v>1001060764993</v>
      </c>
      <c r="E93" s="24">
        <v>0</v>
      </c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8" t="str">
        <f>RIGHT(D94:D206,4)</f>
        <v>5682</v>
      </c>
      <c r="B94" s="27" t="s">
        <v>108</v>
      </c>
      <c r="C94" s="34" t="s">
        <v>25</v>
      </c>
      <c r="D94" s="28">
        <v>1001193115682</v>
      </c>
      <c r="E94" s="24">
        <v>0</v>
      </c>
      <c r="F94" s="23">
        <v>0.12</v>
      </c>
      <c r="G94" s="23">
        <f>E94*0.12</f>
        <v>0</v>
      </c>
      <c r="H94" s="14">
        <v>0.96</v>
      </c>
      <c r="I94" s="14">
        <v>60</v>
      </c>
      <c r="J94" s="40"/>
    </row>
    <row r="95" spans="1:10" ht="16.5" customHeight="1" x14ac:dyDescent="0.25">
      <c r="A95" s="98" t="str">
        <f t="shared" ref="A95:A101" si="1">RIGHT(D95:D209,4)</f>
        <v>4117</v>
      </c>
      <c r="B95" s="27" t="s">
        <v>109</v>
      </c>
      <c r="C95" s="31" t="s">
        <v>23</v>
      </c>
      <c r="D95" s="28">
        <v>1001062504117</v>
      </c>
      <c r="E95" s="24">
        <v>0</v>
      </c>
      <c r="F95" s="23">
        <v>0.48749999999999999</v>
      </c>
      <c r="G95" s="23">
        <f>E95*1</f>
        <v>0</v>
      </c>
      <c r="H95" s="14">
        <v>3.9</v>
      </c>
      <c r="I95" s="14">
        <v>120</v>
      </c>
      <c r="J95" s="40"/>
    </row>
    <row r="96" spans="1:10" ht="16.5" customHeight="1" x14ac:dyDescent="0.25">
      <c r="A96" s="98" t="str">
        <f t="shared" si="1"/>
        <v>5483</v>
      </c>
      <c r="B96" s="27" t="s">
        <v>110</v>
      </c>
      <c r="C96" s="34" t="s">
        <v>25</v>
      </c>
      <c r="D96" s="28">
        <v>1001062505483</v>
      </c>
      <c r="E96" s="24">
        <v>0</v>
      </c>
      <c r="F96" s="23">
        <v>0.25</v>
      </c>
      <c r="G96" s="23">
        <f>E96*0.25</f>
        <v>0</v>
      </c>
      <c r="H96" s="14">
        <v>2</v>
      </c>
      <c r="I96" s="14">
        <v>120</v>
      </c>
      <c r="J96" s="40"/>
    </row>
    <row r="97" spans="1:11" ht="16.5" customHeight="1" thickBot="1" x14ac:dyDescent="0.3">
      <c r="A97" s="98" t="str">
        <f t="shared" si="1"/>
        <v>6453</v>
      </c>
      <c r="B97" s="27" t="s">
        <v>111</v>
      </c>
      <c r="C97" s="34" t="s">
        <v>25</v>
      </c>
      <c r="D97" s="28">
        <v>1001202506453</v>
      </c>
      <c r="E97" s="24">
        <v>0</v>
      </c>
      <c r="F97" s="23">
        <v>0.1</v>
      </c>
      <c r="G97" s="23">
        <f>E97*0.1</f>
        <v>0</v>
      </c>
      <c r="H97" s="14">
        <v>0.8</v>
      </c>
      <c r="I97" s="14">
        <v>60</v>
      </c>
      <c r="J97" s="40"/>
    </row>
    <row r="98" spans="1:11" ht="16.5" customHeight="1" thickTop="1" thickBot="1" x14ac:dyDescent="0.3">
      <c r="A98" s="98" t="str">
        <f t="shared" si="1"/>
        <v/>
      </c>
      <c r="B98" s="75" t="s">
        <v>112</v>
      </c>
      <c r="C98" s="75"/>
      <c r="D98" s="75"/>
      <c r="E98" s="75"/>
      <c r="F98" s="74"/>
      <c r="G98" s="75"/>
      <c r="H98" s="75"/>
      <c r="I98" s="75"/>
      <c r="J98" s="76"/>
    </row>
    <row r="99" spans="1:11" ht="16.5" customHeight="1" thickTop="1" x14ac:dyDescent="0.25">
      <c r="A99" s="98" t="str">
        <f t="shared" si="1"/>
        <v>6756</v>
      </c>
      <c r="B99" s="29" t="s">
        <v>113</v>
      </c>
      <c r="C99" s="33" t="s">
        <v>23</v>
      </c>
      <c r="D99" s="30">
        <v>6756</v>
      </c>
      <c r="E99" s="24">
        <v>0</v>
      </c>
      <c r="F99" s="23">
        <v>1.5249999999999999</v>
      </c>
      <c r="G99" s="23">
        <f>E99*1</f>
        <v>0</v>
      </c>
      <c r="H99" s="14">
        <v>6.1</v>
      </c>
      <c r="I99" s="14">
        <v>60</v>
      </c>
      <c r="J99" s="40"/>
    </row>
    <row r="100" spans="1:11" ht="16.5" customHeight="1" x14ac:dyDescent="0.25">
      <c r="A100" s="98" t="str">
        <f t="shared" si="1"/>
        <v>4611</v>
      </c>
      <c r="B100" s="29" t="s">
        <v>114</v>
      </c>
      <c r="C100" s="38" t="s">
        <v>25</v>
      </c>
      <c r="D100" s="82">
        <v>1001092444611</v>
      </c>
      <c r="E100" s="24">
        <v>0</v>
      </c>
      <c r="F100" s="23"/>
      <c r="G100" s="23">
        <f>E100*0.4</f>
        <v>0</v>
      </c>
      <c r="H100" s="14"/>
      <c r="I100" s="14"/>
      <c r="J100" s="40"/>
    </row>
    <row r="101" spans="1:11" ht="16.5" customHeight="1" x14ac:dyDescent="0.25">
      <c r="A101" s="98" t="str">
        <f t="shared" si="1"/>
        <v>6645</v>
      </c>
      <c r="B101" s="29" t="s">
        <v>115</v>
      </c>
      <c r="C101" s="38" t="s">
        <v>25</v>
      </c>
      <c r="D101" s="82">
        <v>6645</v>
      </c>
      <c r="E101" s="24">
        <v>0</v>
      </c>
      <c r="F101" s="23"/>
      <c r="G101" s="23">
        <f>E101*0.8</f>
        <v>0</v>
      </c>
      <c r="H101" s="14"/>
      <c r="I101" s="14"/>
      <c r="J101" s="40"/>
    </row>
    <row r="102" spans="1:11" ht="16.5" customHeight="1" thickBot="1" x14ac:dyDescent="0.3">
      <c r="A102" s="98" t="str">
        <f>RIGHT(D102:D214,4)</f>
        <v>3215</v>
      </c>
      <c r="B102" s="27" t="s">
        <v>116</v>
      </c>
      <c r="C102" s="38" t="s">
        <v>25</v>
      </c>
      <c r="D102" s="52">
        <v>1001094053215</v>
      </c>
      <c r="E102" s="24">
        <v>0</v>
      </c>
      <c r="F102" s="23">
        <v>0.4</v>
      </c>
      <c r="G102" s="23">
        <f>E102*0.4</f>
        <v>0</v>
      </c>
      <c r="H102" s="14">
        <v>3.2</v>
      </c>
      <c r="I102" s="14">
        <v>60</v>
      </c>
      <c r="J102" s="40"/>
    </row>
    <row r="103" spans="1:11" ht="16.5" customHeight="1" thickTop="1" thickBot="1" x14ac:dyDescent="0.3">
      <c r="A103" s="98" t="str">
        <f>RIGHT(D103:D217,4)</f>
        <v/>
      </c>
      <c r="B103" s="75" t="s">
        <v>117</v>
      </c>
      <c r="C103" s="75"/>
      <c r="D103" s="75"/>
      <c r="E103" s="75"/>
      <c r="F103" s="74"/>
      <c r="G103" s="75"/>
      <c r="H103" s="75"/>
      <c r="I103" s="75"/>
      <c r="J103" s="76"/>
    </row>
    <row r="104" spans="1:11" ht="16.5" customHeight="1" thickTop="1" x14ac:dyDescent="0.25">
      <c r="A104" s="98" t="str">
        <f>RIGHT(D104:D220,4)</f>
        <v>6281</v>
      </c>
      <c r="B104" s="48" t="s">
        <v>118</v>
      </c>
      <c r="C104" s="36" t="s">
        <v>25</v>
      </c>
      <c r="D104" s="28">
        <v>1001082576281</v>
      </c>
      <c r="E104" s="24">
        <v>0</v>
      </c>
      <c r="F104" s="23">
        <v>0.3</v>
      </c>
      <c r="G104" s="23">
        <f>E104*0.3</f>
        <v>0</v>
      </c>
      <c r="H104" s="14">
        <v>1.8</v>
      </c>
      <c r="I104" s="14">
        <v>30</v>
      </c>
      <c r="J104" s="40"/>
    </row>
    <row r="105" spans="1:11" s="99" customFormat="1" ht="16.5" customHeight="1" x14ac:dyDescent="0.25">
      <c r="A105" s="98" t="str">
        <f>RIGHT(D105:D221,4)</f>
        <v>6450</v>
      </c>
      <c r="B105" s="48" t="s">
        <v>151</v>
      </c>
      <c r="C105" s="36" t="s">
        <v>25</v>
      </c>
      <c r="D105" s="28">
        <v>6450</v>
      </c>
      <c r="E105" s="24">
        <v>0</v>
      </c>
      <c r="F105" s="23"/>
      <c r="G105" s="23">
        <f>E105*0.1</f>
        <v>0</v>
      </c>
      <c r="H105" s="103"/>
      <c r="I105" s="103"/>
      <c r="J105" s="101"/>
      <c r="K105" s="84"/>
    </row>
    <row r="106" spans="1:11" ht="16.5" customHeight="1" thickBot="1" x14ac:dyDescent="0.3">
      <c r="A106" s="98" t="str">
        <f>RIGHT(D106:D221,4)</f>
        <v>6233</v>
      </c>
      <c r="B106" s="48" t="s">
        <v>119</v>
      </c>
      <c r="C106" s="36" t="s">
        <v>25</v>
      </c>
      <c r="D106" s="28">
        <v>6233</v>
      </c>
      <c r="E106" s="24">
        <v>0</v>
      </c>
      <c r="F106" s="23">
        <v>0.1</v>
      </c>
      <c r="G106" s="23">
        <f>E106*0.1</f>
        <v>0</v>
      </c>
      <c r="H106" s="100"/>
      <c r="I106" s="100"/>
      <c r="J106" s="101"/>
    </row>
    <row r="107" spans="1:11" ht="16.5" customHeight="1" thickTop="1" thickBot="1" x14ac:dyDescent="0.3">
      <c r="A107" s="98" t="str">
        <f>RIGHT(D107:D222,4)</f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1" ht="16.5" customHeight="1" thickTop="1" thickBot="1" x14ac:dyDescent="0.3">
      <c r="A108" s="98" t="str">
        <f>RIGHT(D108:D225,4)</f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1" ht="16.5" customHeight="1" thickTop="1" x14ac:dyDescent="0.25">
      <c r="A109" s="98" t="str">
        <f>RIGHT(D109:D226,4)</f>
        <v>6314</v>
      </c>
      <c r="B109" s="48" t="s">
        <v>122</v>
      </c>
      <c r="C109" s="34" t="s">
        <v>25</v>
      </c>
      <c r="D109" s="28">
        <v>1002112606314</v>
      </c>
      <c r="E109" s="24">
        <v>0</v>
      </c>
      <c r="F109" s="23">
        <v>0.5</v>
      </c>
      <c r="G109" s="23">
        <f>E109*0.5</f>
        <v>0</v>
      </c>
      <c r="H109" s="14">
        <v>8</v>
      </c>
      <c r="I109" s="73">
        <v>120</v>
      </c>
      <c r="J109" s="40"/>
    </row>
    <row r="110" spans="1:11" ht="16.5" customHeight="1" x14ac:dyDescent="0.25">
      <c r="A110" s="98" t="str">
        <f>RIGHT(D110:D227,4)</f>
        <v>6155</v>
      </c>
      <c r="B110" s="48" t="s">
        <v>123</v>
      </c>
      <c r="C110" s="34" t="s">
        <v>25</v>
      </c>
      <c r="D110" s="28">
        <v>1002115036155</v>
      </c>
      <c r="E110" s="24">
        <v>0</v>
      </c>
      <c r="F110" s="23"/>
      <c r="G110" s="23">
        <f>E110*0.45</f>
        <v>0</v>
      </c>
      <c r="H110" s="14"/>
      <c r="I110" s="73"/>
      <c r="J110" s="40"/>
    </row>
    <row r="111" spans="1:11" ht="16.5" customHeight="1" x14ac:dyDescent="0.25">
      <c r="A111" s="98" t="str">
        <f>RIGHT(D111:D228,4)</f>
        <v>6157</v>
      </c>
      <c r="B111" s="48" t="s">
        <v>124</v>
      </c>
      <c r="C111" s="34" t="s">
        <v>25</v>
      </c>
      <c r="D111" s="28">
        <v>1002115056157</v>
      </c>
      <c r="E111" s="24">
        <v>0</v>
      </c>
      <c r="F111" s="23"/>
      <c r="G111" s="23">
        <f>E111*0.45</f>
        <v>0</v>
      </c>
      <c r="H111" s="14"/>
      <c r="I111" s="73"/>
      <c r="J111" s="40"/>
    </row>
    <row r="112" spans="1:11" ht="16.5" customHeight="1" thickBot="1" x14ac:dyDescent="0.3">
      <c r="A112" s="98" t="str">
        <f t="shared" ref="A112:A123" si="2">RIGHT(D112:D227,4)</f>
        <v>6313</v>
      </c>
      <c r="B112" s="48" t="s">
        <v>125</v>
      </c>
      <c r="C112" s="37" t="s">
        <v>25</v>
      </c>
      <c r="D112" s="28">
        <v>1002112606313</v>
      </c>
      <c r="E112" s="24">
        <v>0</v>
      </c>
      <c r="F112" s="23">
        <v>0.9</v>
      </c>
      <c r="G112" s="23">
        <f>E112*0.9</f>
        <v>0</v>
      </c>
      <c r="H112" s="14">
        <v>9</v>
      </c>
      <c r="I112" s="73">
        <v>120</v>
      </c>
      <c r="J112" s="40"/>
    </row>
    <row r="113" spans="1:11" ht="16.5" customHeight="1" thickTop="1" thickBot="1" x14ac:dyDescent="0.3">
      <c r="A113" s="98" t="str">
        <f t="shared" si="2"/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1" ht="16.5" customHeight="1" thickTop="1" thickBot="1" x14ac:dyDescent="0.3">
      <c r="A114" s="98" t="str">
        <f t="shared" si="2"/>
        <v>4945</v>
      </c>
      <c r="B114" s="48" t="s">
        <v>127</v>
      </c>
      <c r="C114" s="37" t="s">
        <v>25</v>
      </c>
      <c r="D114" s="28">
        <v>1002151784945</v>
      </c>
      <c r="E114" s="24">
        <v>0</v>
      </c>
      <c r="F114" s="23">
        <v>0.5</v>
      </c>
      <c r="G114" s="23">
        <f>E114*0.5</f>
        <v>0</v>
      </c>
      <c r="H114" s="14">
        <v>8</v>
      </c>
      <c r="I114" s="73">
        <v>120</v>
      </c>
      <c r="J114" s="40"/>
    </row>
    <row r="115" spans="1:11" ht="16.5" customHeight="1" thickTop="1" thickBot="1" x14ac:dyDescent="0.3">
      <c r="A115" s="79" t="str">
        <f t="shared" si="2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s="93" customFormat="1" ht="16.5" customHeight="1" thickTop="1" thickBot="1" x14ac:dyDescent="0.3">
      <c r="A116" s="85" t="str">
        <f t="shared" si="2"/>
        <v>4956</v>
      </c>
      <c r="B116" s="94" t="s">
        <v>129</v>
      </c>
      <c r="C116" s="95" t="s">
        <v>25</v>
      </c>
      <c r="D116" s="88">
        <v>1002133974956</v>
      </c>
      <c r="E116" s="89">
        <v>0</v>
      </c>
      <c r="F116" s="90">
        <v>0.42</v>
      </c>
      <c r="G116" s="90">
        <f>E116*0.42</f>
        <v>0</v>
      </c>
      <c r="H116" s="91">
        <v>4.2</v>
      </c>
      <c r="I116" s="96">
        <v>120</v>
      </c>
      <c r="J116" s="91"/>
      <c r="K116" s="92"/>
    </row>
    <row r="117" spans="1:11" ht="16.5" customHeight="1" thickTop="1" x14ac:dyDescent="0.25">
      <c r="A117" s="79" t="str">
        <f t="shared" si="2"/>
        <v>1762</v>
      </c>
      <c r="B117" s="48" t="s">
        <v>130</v>
      </c>
      <c r="C117" s="34" t="s">
        <v>25</v>
      </c>
      <c r="D117" s="28">
        <v>1002131151762</v>
      </c>
      <c r="E117" s="24">
        <v>0</v>
      </c>
      <c r="F117" s="23">
        <v>0.42</v>
      </c>
      <c r="G117" s="23">
        <f>E117*0.42</f>
        <v>0</v>
      </c>
      <c r="H117" s="14">
        <v>4.2</v>
      </c>
      <c r="I117" s="73">
        <v>120</v>
      </c>
      <c r="J117" s="40"/>
    </row>
    <row r="118" spans="1:11" ht="16.5" customHeight="1" thickBot="1" x14ac:dyDescent="0.3">
      <c r="A118" s="79" t="str">
        <f t="shared" si="2"/>
        <v>1764</v>
      </c>
      <c r="B118" s="48" t="s">
        <v>131</v>
      </c>
      <c r="C118" s="37" t="s">
        <v>25</v>
      </c>
      <c r="D118" s="28">
        <v>1002131181764</v>
      </c>
      <c r="E118" s="24">
        <v>0</v>
      </c>
      <c r="F118" s="23">
        <v>0.42</v>
      </c>
      <c r="G118" s="23">
        <f>E118*0.42</f>
        <v>0</v>
      </c>
      <c r="H118" s="14">
        <v>4.2</v>
      </c>
      <c r="I118" s="73">
        <v>120</v>
      </c>
      <c r="J118" s="40"/>
    </row>
    <row r="119" spans="1:11" ht="16.5" customHeight="1" thickTop="1" thickBot="1" x14ac:dyDescent="0.3">
      <c r="A119" s="79" t="str">
        <f t="shared" si="2"/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79" t="str">
        <f t="shared" si="2"/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thickBot="1" x14ac:dyDescent="0.3">
      <c r="A121" s="79" t="str">
        <f t="shared" si="2"/>
        <v>6004</v>
      </c>
      <c r="B121" s="48" t="s">
        <v>134</v>
      </c>
      <c r="C121" s="37" t="s">
        <v>25</v>
      </c>
      <c r="D121" s="69" t="s">
        <v>135</v>
      </c>
      <c r="E121" s="24">
        <v>0</v>
      </c>
      <c r="F121" s="23">
        <v>1</v>
      </c>
      <c r="G121" s="23">
        <f>E121*1</f>
        <v>0</v>
      </c>
      <c r="H121" s="14">
        <v>8</v>
      </c>
      <c r="I121" s="73">
        <v>120</v>
      </c>
      <c r="J121" s="40"/>
    </row>
    <row r="122" spans="1:11" ht="15.75" customHeight="1" thickTop="1" x14ac:dyDescent="0.25">
      <c r="A122" s="79" t="str">
        <f t="shared" si="2"/>
        <v>5417</v>
      </c>
      <c r="B122" s="48" t="s">
        <v>136</v>
      </c>
      <c r="C122" s="31" t="s">
        <v>23</v>
      </c>
      <c r="D122" s="69" t="s">
        <v>137</v>
      </c>
      <c r="E122" s="24">
        <v>0</v>
      </c>
      <c r="F122" s="23">
        <v>2</v>
      </c>
      <c r="G122" s="23">
        <f>E122*1</f>
        <v>0</v>
      </c>
      <c r="H122" s="14">
        <v>6</v>
      </c>
      <c r="I122" s="73">
        <v>90</v>
      </c>
      <c r="J122" s="40"/>
    </row>
    <row r="123" spans="1:11" ht="15.75" customHeight="1" thickBot="1" x14ac:dyDescent="0.3">
      <c r="A123" s="79" t="str">
        <f t="shared" si="2"/>
        <v>6019</v>
      </c>
      <c r="B123" s="48" t="s">
        <v>138</v>
      </c>
      <c r="C123" s="37" t="s">
        <v>25</v>
      </c>
      <c r="D123" s="70" t="s">
        <v>139</v>
      </c>
      <c r="E123" s="24">
        <v>0</v>
      </c>
      <c r="F123" s="23">
        <v>1</v>
      </c>
      <c r="G123" s="23">
        <f>E123*1</f>
        <v>0</v>
      </c>
      <c r="H123" s="14">
        <v>12</v>
      </c>
      <c r="I123" s="73">
        <v>120</v>
      </c>
      <c r="J123" s="40"/>
    </row>
    <row r="124" spans="1:11" ht="16.5" customHeight="1" thickTop="1" thickBot="1" x14ac:dyDescent="0.3">
      <c r="A124" s="78"/>
      <c r="B124" s="78" t="s">
        <v>140</v>
      </c>
      <c r="C124" s="16"/>
      <c r="D124" s="49"/>
      <c r="E124" s="17">
        <f>SUM(E5:E123)</f>
        <v>0</v>
      </c>
      <c r="F124" s="17">
        <f>SUM(F10:F123)</f>
        <v>42.932916666666664</v>
      </c>
      <c r="G124" s="17">
        <f>SUM(G11:G123)</f>
        <v>0</v>
      </c>
      <c r="H124" s="17">
        <f>SUM(H10:H120)</f>
        <v>182.67999999999995</v>
      </c>
      <c r="I124" s="17"/>
      <c r="J124" s="17"/>
    </row>
    <row r="125" spans="1:11" ht="15.75" customHeight="1" thickTop="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</sheetData>
  <autoFilter ref="A9:J124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17" xr:uid="{00000000-0002-0000-0000-000000000000}">
      <formula1>40</formula1>
    </dataValidation>
    <dataValidation type="textLength" operator="equal" showInputMessage="1" showErrorMessage="1" sqref="D121:D123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116</v>
      </c>
    </row>
    <row r="2" spans="2:3" x14ac:dyDescent="0.25">
      <c r="B2" s="59" t="s">
        <v>141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109</v>
      </c>
      <c r="C6" s="62"/>
    </row>
    <row r="7" spans="2:3" x14ac:dyDescent="0.25">
      <c r="B7" s="72" t="s">
        <v>85</v>
      </c>
      <c r="C7" s="83"/>
    </row>
    <row r="8" spans="2:3" x14ac:dyDescent="0.25">
      <c r="B8" s="27" t="s">
        <v>36</v>
      </c>
    </row>
    <row r="9" spans="2:3" x14ac:dyDescent="0.25">
      <c r="B9" s="81" t="s">
        <v>114</v>
      </c>
      <c r="C9" s="83"/>
    </row>
    <row r="10" spans="2:3" x14ac:dyDescent="0.25">
      <c r="B10" s="29" t="s">
        <v>113</v>
      </c>
    </row>
    <row r="11" spans="2:3" x14ac:dyDescent="0.25">
      <c r="B11" s="27" t="s">
        <v>43</v>
      </c>
    </row>
    <row r="12" spans="2:3" x14ac:dyDescent="0.25">
      <c r="B12" s="27" t="s">
        <v>107</v>
      </c>
    </row>
    <row r="13" spans="2:3" x14ac:dyDescent="0.25">
      <c r="B13" s="27" t="s">
        <v>142</v>
      </c>
    </row>
    <row r="14" spans="2:3" x14ac:dyDescent="0.25">
      <c r="B14" s="27" t="s">
        <v>143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110</v>
      </c>
    </row>
    <row r="21" spans="2:3" x14ac:dyDescent="0.25">
      <c r="B21" s="59" t="s">
        <v>144</v>
      </c>
      <c r="C21" s="83"/>
    </row>
    <row r="22" spans="2:3" x14ac:dyDescent="0.25">
      <c r="B22" s="68" t="s">
        <v>145</v>
      </c>
      <c r="C22" s="62"/>
    </row>
    <row r="23" spans="2:3" x14ac:dyDescent="0.25">
      <c r="B23" s="27" t="s">
        <v>99</v>
      </c>
    </row>
    <row r="24" spans="2:3" x14ac:dyDescent="0.25">
      <c r="B24" s="27" t="s">
        <v>108</v>
      </c>
    </row>
    <row r="25" spans="2:3" x14ac:dyDescent="0.25">
      <c r="B25" s="27" t="s">
        <v>103</v>
      </c>
    </row>
    <row r="26" spans="2:3" x14ac:dyDescent="0.25">
      <c r="B26" s="27" t="s">
        <v>106</v>
      </c>
    </row>
    <row r="27" spans="2:3" x14ac:dyDescent="0.25">
      <c r="B27" s="71" t="s">
        <v>146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105</v>
      </c>
      <c r="C31" s="62"/>
    </row>
    <row r="32" spans="2:3" x14ac:dyDescent="0.25">
      <c r="B32" s="81" t="s">
        <v>147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148</v>
      </c>
    </row>
    <row r="36" spans="2:3" x14ac:dyDescent="0.25">
      <c r="B36" s="27" t="s">
        <v>56</v>
      </c>
    </row>
    <row r="37" spans="2:3" x14ac:dyDescent="0.25">
      <c r="B37" s="81" t="s">
        <v>149</v>
      </c>
      <c r="C37" s="83"/>
    </row>
    <row r="38" spans="2:3" x14ac:dyDescent="0.25">
      <c r="B38" s="67" t="s">
        <v>118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82</v>
      </c>
    </row>
    <row r="48" spans="2:3" x14ac:dyDescent="0.25">
      <c r="B48" s="67" t="s">
        <v>84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150</v>
      </c>
      <c r="C54" s="62"/>
    </row>
    <row r="55" spans="2:3" x14ac:dyDescent="0.25">
      <c r="B55" s="81" t="s">
        <v>151</v>
      </c>
      <c r="C55" s="83"/>
    </row>
    <row r="56" spans="2:3" x14ac:dyDescent="0.25">
      <c r="B56" s="71" t="s">
        <v>111</v>
      </c>
    </row>
    <row r="57" spans="2:3" x14ac:dyDescent="0.25">
      <c r="B57" s="27" t="s">
        <v>104</v>
      </c>
    </row>
    <row r="58" spans="2:3" x14ac:dyDescent="0.25">
      <c r="B58" s="81" t="s">
        <v>152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153</v>
      </c>
      <c r="C60" s="83"/>
    </row>
    <row r="61" spans="2:3" x14ac:dyDescent="0.25">
      <c r="B61" s="27" t="s">
        <v>101</v>
      </c>
    </row>
    <row r="62" spans="2:3" x14ac:dyDescent="0.25">
      <c r="B62" s="67" t="s">
        <v>87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80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100</v>
      </c>
      <c r="C72" s="83"/>
    </row>
    <row r="73" spans="2:3" x14ac:dyDescent="0.25">
      <c r="B73" s="81" t="s">
        <v>92</v>
      </c>
      <c r="C73" s="83"/>
    </row>
    <row r="74" spans="2:3" x14ac:dyDescent="0.25">
      <c r="B74" s="81" t="s">
        <v>91</v>
      </c>
      <c r="C74" s="83"/>
    </row>
    <row r="75" spans="2:3" x14ac:dyDescent="0.25">
      <c r="B75" s="81" t="s">
        <v>154</v>
      </c>
      <c r="C75" s="83"/>
    </row>
    <row r="76" spans="2:3" x14ac:dyDescent="0.25">
      <c r="B76" s="61" t="s">
        <v>155</v>
      </c>
      <c r="C76" s="62"/>
    </row>
    <row r="77" spans="2:3" x14ac:dyDescent="0.25">
      <c r="B77" s="61" t="s">
        <v>156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78</v>
      </c>
      <c r="C82" s="62"/>
    </row>
    <row r="83" spans="2:4" x14ac:dyDescent="0.25">
      <c r="B83" s="61" t="s">
        <v>157</v>
      </c>
      <c r="C83" s="62"/>
    </row>
    <row r="84" spans="2:4" x14ac:dyDescent="0.25">
      <c r="B84" s="61" t="s">
        <v>158</v>
      </c>
      <c r="C84" s="62"/>
    </row>
    <row r="85" spans="2:4" x14ac:dyDescent="0.25">
      <c r="B85" s="61" t="s">
        <v>159</v>
      </c>
      <c r="C85" s="62"/>
    </row>
    <row r="86" spans="2:4" x14ac:dyDescent="0.25">
      <c r="B86" s="68" t="s">
        <v>83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2024-01-19T12:55:31Z</dcterms:modified>
</cp:coreProperties>
</file>