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57ECD46D-1F65-4922-9989-43B0A41DBA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G84" i="1"/>
  <c r="A84" i="1"/>
  <c r="G83" i="1"/>
  <c r="A83" i="1"/>
  <c r="G82" i="1"/>
  <c r="A82" i="1"/>
  <c r="G81" i="1"/>
  <c r="A81" i="1"/>
  <c r="G80" i="1"/>
  <c r="A80" i="1"/>
  <c r="G79" i="1"/>
  <c r="G78" i="1"/>
  <c r="A78" i="1"/>
  <c r="G77" i="1"/>
  <c r="G76" i="1"/>
  <c r="A76" i="1"/>
  <c r="G75" i="1"/>
  <c r="A75" i="1"/>
  <c r="G74" i="1"/>
  <c r="G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2" i="1" l="1"/>
</calcChain>
</file>

<file path=xl/sharedStrings.xml><?xml version="1.0" encoding="utf-8"?>
<sst xmlns="http://schemas.openxmlformats.org/spreadsheetml/2006/main" count="321" uniqueCount="157">
  <si>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</si>
  <si>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</si>
  <si>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</si>
  <si>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</si>
  <si>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</si>
  <si>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</si>
  <si>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</si>
  <si>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</si>
  <si>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</si>
  <si>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</si>
  <si>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</si>
  <si>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</si>
  <si>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</si>
  <si>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</si>
  <si>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</si>
  <si>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</si>
  <si>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</si>
  <si>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</si>
  <si>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</si>
  <si>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</si>
  <si>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</si>
  <si>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</si>
  <si>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</si>
  <si>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</si>
  <si>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</si>
  <si>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</si>
  <si>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</si>
  <si>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</si>
  <si>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</si>
  <si>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</si>
  <si>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</si>
  <si>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</si>
  <si>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</si>
  <si>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</si>
  <si>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</si>
  <si>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</si>
  <si>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</si>
  <si>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</si>
  <si>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</si>
  <si>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</si>
  <si>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</si>
  <si>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</si>
  <si>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</si>
  <si>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</si>
  <si>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</si>
  <si>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</si>
  <si>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</si>
  <si>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</si>
  <si>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</si>
  <si>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</si>
  <si>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</si>
  <si>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</si>
  <si>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</si>
  <si>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</si>
  <si>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</si>
  <si>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</si>
  <si>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</si>
  <si>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</si>
  <si>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</si>
  <si>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</si>
  <si>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</si>
  <si>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</si>
  <si>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</si>
  <si>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</si>
  <si>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</si>
  <si>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</si>
  <si>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</si>
  <si>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</si>
  <si>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</si>
  <si>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</si>
  <si>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</si>
  <si>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</si>
  <si>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</si>
  <si>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</si>
  <si>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</si>
  <si>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45с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</si>
  <si>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</si>
  <si>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</si>
  <si>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</si>
  <si>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</si>
  <si>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</si>
  <si>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</si>
  <si>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</si>
  <si>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</si>
  <si>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</si>
  <si>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</si>
  <si>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</si>
  <si>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</si>
  <si>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</si>
  <si>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</si>
  <si>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</si>
  <si>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</si>
  <si>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</si>
  <si>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</si>
  <si>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</si>
  <si>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</si>
  <si>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</si>
  <si>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</si>
  <si>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</si>
  <si>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</si>
  <si>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</si>
  <si>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</si>
  <si>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</si>
  <si>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</si>
  <si>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</si>
  <si>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</si>
  <si>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</si>
  <si>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</si>
  <si>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</si>
  <si>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</si>
  <si>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</si>
  <si>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</si>
  <si>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</si>
  <si>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</si>
  <si>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</si>
  <si>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</si>
  <si>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</si>
  <si>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БЕКОН с/к с/н в/у 1/100 10шт.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</si>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</sst>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164" fontId="16" fillId="3" borderId="2" xfId="0" applyNumberFormat="1" applyFont="1" applyFill="1" applyBorder="1" applyAlignment="1">
      <alignment horizontal="center" vertical="center"/>
    </xf>
    <xf numFmtId="0" fontId="0" fillId="0" borderId="0" xfId="0"/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46"/>
  <sheetViews>
    <sheetView tabSelected="1" zoomScale="87" zoomScaleNormal="87" workbookViewId="0">
      <pane ySplit="9" topLeftCell="A49" activePane="bottomLeft" state="frozen"/>
      <selection pane="bottomLeft" activeCell="M59" sqref="M5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style="101" customWidth="1"/>
    <col min="13" max="13" width="18.5703125" style="101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45260</v>
      </c>
      <c r="E3" s="7" t="s">
        <v>3</v>
      </c>
      <c r="F3" s="100"/>
      <c r="G3" s="105">
        <v>45263</v>
      </c>
      <c r="H3" s="103"/>
      <c r="I3" s="103"/>
      <c r="J3" s="104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RIGHT(D11:D121,4)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RIGHT(D12:D122,4)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RIGHT(D13:D123,4)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RIGHT(D14:D124,4)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RIGHT(D15:D124,4)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RIGHT(D21:D128,4)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RIGHT(D22:D129,4)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RIGHT(D23:D130,4)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RIGHT(D24:D131,4)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RIGHT(D25:D132,4)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RIGHT(D26:D134,4)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0" ht="16.5" customHeight="1" x14ac:dyDescent="0.25">
      <c r="A28" s="79" t="str">
        <f>RIGHT(D28:D137,4)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0" ht="16.5" customHeight="1" x14ac:dyDescent="0.25">
      <c r="A29" s="79" t="str">
        <f>RIGHT(D29:D139,4)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0" ht="16.5" customHeight="1" x14ac:dyDescent="0.25">
      <c r="A30" s="79" t="str">
        <f>RIGHT(D30:D140,4)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0" ht="16.5" customHeight="1" x14ac:dyDescent="0.25">
      <c r="A31" s="79" t="str">
        <f>RIGHT(D31:D142,4)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0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RIGHT(D35:D143,4)</f>
        <v>6353</v>
      </c>
      <c r="B35" s="27" t="s">
        <v>48</v>
      </c>
      <c r="C35" s="34" t="s">
        <v>25</v>
      </c>
      <c r="D35" s="28">
        <v>1001012506353</v>
      </c>
      <c r="E35" s="24">
        <v>0</v>
      </c>
      <c r="F35" s="23">
        <v>0.4</v>
      </c>
      <c r="G35" s="23">
        <f>E35*0.4</f>
        <v>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RIGHT(D36:D144,4)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RIGHT(D37:D146,4)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RIGHT(D38:D146,4)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RIGHT(D39:D147,4)</f>
        <v>6438</v>
      </c>
      <c r="B39" s="27" t="s">
        <v>52</v>
      </c>
      <c r="C39" s="34" t="s">
        <v>25</v>
      </c>
      <c r="D39" s="28">
        <v>1001024636438</v>
      </c>
      <c r="E39" s="24">
        <v>0</v>
      </c>
      <c r="F39" s="23"/>
      <c r="G39" s="23">
        <f>E39*0.3</f>
        <v>0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RIGHT(D40:D149,4)</f>
        <v>6589</v>
      </c>
      <c r="B40" s="27" t="s">
        <v>53</v>
      </c>
      <c r="C40" s="34" t="s">
        <v>25</v>
      </c>
      <c r="D40" s="28">
        <v>1001020836589</v>
      </c>
      <c r="E40" s="24">
        <v>0</v>
      </c>
      <c r="F40" s="23"/>
      <c r="G40" s="23">
        <f>E40*0.41</f>
        <v>0</v>
      </c>
      <c r="H40" s="14"/>
      <c r="I40" s="14"/>
      <c r="J40" s="40"/>
      <c r="K40" s="85"/>
    </row>
    <row r="41" spans="1:11" ht="16.5" customHeight="1" x14ac:dyDescent="0.25">
      <c r="A41" s="79" t="str">
        <f>RIGHT(D41:D154,4)</f>
        <v>6123</v>
      </c>
      <c r="B41" s="27" t="s">
        <v>54</v>
      </c>
      <c r="C41" s="32" t="s">
        <v>23</v>
      </c>
      <c r="D41" s="28">
        <v>1001024976123</v>
      </c>
      <c r="E41" s="24">
        <v>0</v>
      </c>
      <c r="F41" s="23"/>
      <c r="G41" s="23">
        <f>E41*1</f>
        <v>0</v>
      </c>
      <c r="H41" s="14"/>
      <c r="I41" s="14"/>
      <c r="J41" s="40"/>
    </row>
    <row r="42" spans="1:11" ht="16.5" customHeight="1" x14ac:dyDescent="0.25">
      <c r="A42" s="79" t="str">
        <f>RIGHT(D42:D157,4)</f>
        <v>6042</v>
      </c>
      <c r="B42" s="27" t="s">
        <v>55</v>
      </c>
      <c r="C42" s="34" t="s">
        <v>25</v>
      </c>
      <c r="D42" s="28">
        <v>1001024906042</v>
      </c>
      <c r="E42" s="24">
        <v>0</v>
      </c>
      <c r="F42" s="23">
        <v>0.4</v>
      </c>
      <c r="G42" s="23">
        <f>E42*0.4</f>
        <v>0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RIGHT(D43:D158,4)</f>
        <v>6041</v>
      </c>
      <c r="B43" s="87" t="s">
        <v>56</v>
      </c>
      <c r="C43" s="98" t="s">
        <v>23</v>
      </c>
      <c r="D43" s="89">
        <v>6041</v>
      </c>
      <c r="E43" s="24">
        <v>0</v>
      </c>
      <c r="F43" s="91">
        <v>2.125</v>
      </c>
      <c r="G43" s="91">
        <f>E43*1</f>
        <v>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RIGHT(D44:D159,4)</f>
        <v>6227</v>
      </c>
      <c r="B44" s="27" t="s">
        <v>57</v>
      </c>
      <c r="C44" s="34" t="s">
        <v>25</v>
      </c>
      <c r="D44" s="28">
        <v>1001020966227</v>
      </c>
      <c r="E44" s="24">
        <v>0</v>
      </c>
      <c r="F44" s="23"/>
      <c r="G44" s="23">
        <f>E44*0.6</f>
        <v>0</v>
      </c>
      <c r="H44" s="14"/>
      <c r="I44" s="14"/>
      <c r="J44" s="40"/>
    </row>
    <row r="45" spans="1:11" ht="16.5" customHeight="1" x14ac:dyDescent="0.25">
      <c r="A45" s="79" t="str">
        <f>RIGHT(D45:D160,4)</f>
        <v>5981</v>
      </c>
      <c r="B45" s="27" t="s">
        <v>58</v>
      </c>
      <c r="C45" s="31" t="s">
        <v>23</v>
      </c>
      <c r="D45" s="28">
        <v>1001020965981</v>
      </c>
      <c r="E45" s="24">
        <v>0</v>
      </c>
      <c r="F45" s="23"/>
      <c r="G45" s="23">
        <f>E45*1</f>
        <v>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0</v>
      </c>
      <c r="F46" s="23">
        <v>1.0666666666666671</v>
      </c>
      <c r="G46" s="23">
        <f>E46*1</f>
        <v>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0</v>
      </c>
      <c r="F47" s="23">
        <v>0.45</v>
      </c>
      <c r="G47" s="23">
        <f>E47*0.41</f>
        <v>0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RIGHT(D48:D163,4)</f>
        <v>5820</v>
      </c>
      <c r="B48" s="46" t="s">
        <v>61</v>
      </c>
      <c r="C48" s="31" t="s">
        <v>23</v>
      </c>
      <c r="D48" s="28">
        <v>1001022465820</v>
      </c>
      <c r="E48" s="24">
        <v>0</v>
      </c>
      <c r="F48" s="23"/>
      <c r="G48" s="23">
        <f>E48*1</f>
        <v>0</v>
      </c>
      <c r="H48" s="14"/>
      <c r="I48" s="14">
        <v>45</v>
      </c>
      <c r="J48" s="40"/>
    </row>
    <row r="49" spans="1:11" ht="16.5" customHeight="1" x14ac:dyDescent="0.25">
      <c r="A49" s="79" t="str">
        <f>RIGHT(D49:D164,4)</f>
        <v>6590</v>
      </c>
      <c r="B49" s="46" t="s">
        <v>62</v>
      </c>
      <c r="C49" s="34" t="s">
        <v>25</v>
      </c>
      <c r="D49" s="28">
        <v>1001020846590</v>
      </c>
      <c r="E49" s="24">
        <v>0</v>
      </c>
      <c r="F49" s="23"/>
      <c r="G49" s="23">
        <f>E49*0.41</f>
        <v>0</v>
      </c>
      <c r="H49" s="14"/>
      <c r="I49" s="14"/>
      <c r="J49" s="40"/>
    </row>
    <row r="50" spans="1:11" ht="16.5" customHeight="1" x14ac:dyDescent="0.25">
      <c r="A50" s="99" t="str">
        <f>RIGHT(D50:D165,4)</f>
        <v>6563</v>
      </c>
      <c r="B50" s="46" t="s">
        <v>63</v>
      </c>
      <c r="C50" s="31" t="s">
        <v>23</v>
      </c>
      <c r="D50" s="28">
        <v>1001020846563</v>
      </c>
      <c r="E50" s="24">
        <v>0</v>
      </c>
      <c r="F50" s="23"/>
      <c r="G50" s="23">
        <f>E50*1</f>
        <v>0</v>
      </c>
      <c r="H50" s="14"/>
      <c r="I50" s="14"/>
      <c r="J50" s="40"/>
    </row>
    <row r="51" spans="1:11" ht="16.5" customHeight="1" x14ac:dyDescent="0.25">
      <c r="A51" s="99" t="str">
        <f>RIGHT(D51:D166,4)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E52*0.72</f>
        <v>0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0</v>
      </c>
      <c r="F53" s="23">
        <v>0.45</v>
      </c>
      <c r="G53" s="23">
        <f>E53*0.41</f>
        <v>0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0</v>
      </c>
      <c r="F54" s="23">
        <v>2.125</v>
      </c>
      <c r="G54" s="23">
        <f>E54*1</f>
        <v>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0</v>
      </c>
      <c r="F55" s="23">
        <v>1.033333333333333</v>
      </c>
      <c r="G55" s="23">
        <f>E55*1</f>
        <v>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RIGHT(D56:D167,4)</f>
        <v>6661</v>
      </c>
      <c r="B56" s="27" t="s">
        <v>69</v>
      </c>
      <c r="C56" s="31" t="s">
        <v>23</v>
      </c>
      <c r="D56" s="28">
        <v>1001022246661</v>
      </c>
      <c r="E56" s="24">
        <v>0</v>
      </c>
      <c r="F56" s="23"/>
      <c r="G56" s="23">
        <f>E56*1</f>
        <v>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0</v>
      </c>
      <c r="F57" s="23"/>
      <c r="G57" s="23">
        <f>E57*0.41</f>
        <v>0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RIGHT(D58:D169,4)</f>
        <v>6475</v>
      </c>
      <c r="B58" s="27" t="s">
        <v>71</v>
      </c>
      <c r="C58" s="36" t="s">
        <v>25</v>
      </c>
      <c r="D58" s="28">
        <v>1001025176475</v>
      </c>
      <c r="E58" s="24">
        <v>0</v>
      </c>
      <c r="F58" s="23"/>
      <c r="G58" s="23">
        <f>E58*0.4</f>
        <v>0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0</v>
      </c>
      <c r="F59" s="23"/>
      <c r="G59" s="23">
        <f>E59*0.38</f>
        <v>0</v>
      </c>
      <c r="H59" s="14"/>
      <c r="I59" s="14"/>
      <c r="J59" s="40"/>
      <c r="K59" s="85"/>
    </row>
    <row r="60" spans="1:11" ht="16.5" customHeight="1" thickBot="1" x14ac:dyDescent="0.3">
      <c r="A60" s="99" t="str">
        <f>RIGHT(D60:D167,4)</f>
        <v>6297</v>
      </c>
      <c r="B60" s="47" t="s">
        <v>73</v>
      </c>
      <c r="C60" s="36" t="s">
        <v>25</v>
      </c>
      <c r="D60" s="28">
        <v>1001022556297</v>
      </c>
      <c r="E60" s="24">
        <v>0</v>
      </c>
      <c r="F60" s="23"/>
      <c r="G60" s="23">
        <f>E60*0.27</f>
        <v>0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>RIGHT(D61:D168,4)</f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>RIGHT(D62:D169,4)</f>
        <v>6606</v>
      </c>
      <c r="B62" s="47" t="s">
        <v>75</v>
      </c>
      <c r="C62" s="31" t="s">
        <v>23</v>
      </c>
      <c r="D62" s="28">
        <v>6606</v>
      </c>
      <c r="E62" s="24">
        <v>0</v>
      </c>
      <c r="F62" s="23">
        <v>1.013333333333333</v>
      </c>
      <c r="G62" s="23">
        <f>E62*1</f>
        <v>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>RIGHT(D63:D170,4)</f>
        <v>6648</v>
      </c>
      <c r="B63" s="47" t="s">
        <v>76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9" t="str">
        <f>RIGHT(D64:D172,4)</f>
        <v>6217</v>
      </c>
      <c r="B64" s="47" t="s">
        <v>78</v>
      </c>
      <c r="C64" s="34" t="s">
        <v>25</v>
      </c>
      <c r="D64" s="28">
        <v>1001035326217</v>
      </c>
      <c r="E64" s="24">
        <v>0</v>
      </c>
      <c r="F64" s="23"/>
      <c r="G64" s="23">
        <f>E64*0.4</f>
        <v>0</v>
      </c>
      <c r="H64" s="14"/>
      <c r="I64" s="14"/>
      <c r="J64" s="40"/>
    </row>
    <row r="65" spans="1:10" ht="16.5" customHeight="1" thickBot="1" x14ac:dyDescent="0.3">
      <c r="A65" s="99" t="str">
        <f>RIGHT(D65:D174,4)</f>
        <v>6527</v>
      </c>
      <c r="B65" s="47" t="s">
        <v>79</v>
      </c>
      <c r="C65" s="31" t="s">
        <v>23</v>
      </c>
      <c r="D65" s="28">
        <v>1001031076527</v>
      </c>
      <c r="E65" s="24">
        <v>0</v>
      </c>
      <c r="F65" s="23">
        <v>1.0166666666666671</v>
      </c>
      <c r="G65" s="23">
        <f>E65*1</f>
        <v>0</v>
      </c>
      <c r="H65" s="14">
        <v>3.05</v>
      </c>
      <c r="I65" s="14">
        <v>30</v>
      </c>
      <c r="J65" s="40"/>
    </row>
    <row r="66" spans="1:10" ht="16.5" customHeight="1" thickTop="1" thickBot="1" x14ac:dyDescent="0.3">
      <c r="A66" s="99" t="str">
        <f>RIGHT(D66:D175,4)</f>
        <v/>
      </c>
      <c r="B66" s="75" t="s">
        <v>80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9" t="str">
        <f>RIGHT(D67:D176,4)</f>
        <v>6666</v>
      </c>
      <c r="B67" s="27" t="s">
        <v>81</v>
      </c>
      <c r="C67" s="34" t="s">
        <v>25</v>
      </c>
      <c r="D67" s="28">
        <v>1001302276666</v>
      </c>
      <c r="E67" s="24">
        <v>0</v>
      </c>
      <c r="F67" s="23">
        <v>0.28000000000000003</v>
      </c>
      <c r="G67" s="23">
        <f>E67*0.28</f>
        <v>0</v>
      </c>
      <c r="H67" s="14">
        <v>2.2400000000000002</v>
      </c>
      <c r="I67" s="14">
        <v>45</v>
      </c>
      <c r="J67" s="40"/>
    </row>
    <row r="68" spans="1:10" ht="16.5" customHeight="1" x14ac:dyDescent="0.25">
      <c r="A68" s="99" t="str">
        <f>RIGHT(D68:D177,4)</f>
        <v>6658</v>
      </c>
      <c r="B68" s="27" t="s">
        <v>82</v>
      </c>
      <c r="C68" s="34" t="s">
        <v>25</v>
      </c>
      <c r="D68" s="28">
        <v>1001305256658</v>
      </c>
      <c r="E68" s="24">
        <v>0</v>
      </c>
      <c r="F68" s="23"/>
      <c r="G68" s="23">
        <f>E68*0.33</f>
        <v>0</v>
      </c>
      <c r="H68" s="14"/>
      <c r="I68" s="14"/>
      <c r="J68" s="40"/>
    </row>
    <row r="69" spans="1:10" ht="16.5" customHeight="1" x14ac:dyDescent="0.25">
      <c r="A69" s="99" t="str">
        <f>RIGHT(D69:D177,4)</f>
        <v>6669</v>
      </c>
      <c r="B69" s="27" t="s">
        <v>83</v>
      </c>
      <c r="C69" s="34" t="s">
        <v>25</v>
      </c>
      <c r="D69" s="28">
        <v>1001300516669</v>
      </c>
      <c r="E69" s="24">
        <v>0</v>
      </c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thickBot="1" x14ac:dyDescent="0.3">
      <c r="A70" s="99" t="str">
        <f>RIGHT(D70:D178,4)</f>
        <v>4342</v>
      </c>
      <c r="B70" s="27" t="s">
        <v>84</v>
      </c>
      <c r="C70" s="31" t="s">
        <v>23</v>
      </c>
      <c r="D70" s="28">
        <v>1001043094342</v>
      </c>
      <c r="E70" s="24">
        <v>0</v>
      </c>
      <c r="F70" s="23">
        <v>0.61875000000000002</v>
      </c>
      <c r="G70" s="23">
        <f>E70*1</f>
        <v>0</v>
      </c>
      <c r="H70" s="14">
        <v>4.95</v>
      </c>
      <c r="I70" s="14">
        <v>45</v>
      </c>
      <c r="J70" s="40"/>
    </row>
    <row r="71" spans="1:10" ht="16.5" customHeight="1" thickTop="1" thickBot="1" x14ac:dyDescent="0.3">
      <c r="A71" s="99" t="str">
        <f>RIGHT(D71:D180,4)</f>
        <v/>
      </c>
      <c r="B71" s="75" t="s">
        <v>85</v>
      </c>
      <c r="C71" s="75"/>
      <c r="D71" s="75"/>
      <c r="E71" s="75"/>
      <c r="F71" s="74"/>
      <c r="G71" s="75"/>
      <c r="H71" s="75"/>
      <c r="I71" s="75"/>
      <c r="J71" s="76"/>
    </row>
    <row r="72" spans="1:10" ht="16.5" customHeight="1" thickTop="1" x14ac:dyDescent="0.25">
      <c r="A72" s="99" t="str">
        <f>RIGHT(D72:D181,4)</f>
        <v>6683</v>
      </c>
      <c r="B72" s="27" t="s">
        <v>86</v>
      </c>
      <c r="C72" s="34" t="s">
        <v>25</v>
      </c>
      <c r="D72" s="28">
        <v>1001300386683</v>
      </c>
      <c r="E72" s="24">
        <v>0</v>
      </c>
      <c r="F72" s="23">
        <v>0.35</v>
      </c>
      <c r="G72" s="23">
        <f>E72*0.35</f>
        <v>0</v>
      </c>
      <c r="H72" s="14">
        <v>2.8</v>
      </c>
      <c r="I72" s="14">
        <v>45</v>
      </c>
      <c r="J72" s="40"/>
    </row>
    <row r="73" spans="1:10" ht="16.5" customHeight="1" x14ac:dyDescent="0.25">
      <c r="A73" s="99">
        <v>6301</v>
      </c>
      <c r="B73" s="27" t="s">
        <v>87</v>
      </c>
      <c r="C73" s="31" t="s">
        <v>23</v>
      </c>
      <c r="D73" s="28">
        <v>1001303636301</v>
      </c>
      <c r="E73" s="24">
        <v>0</v>
      </c>
      <c r="F73" s="23">
        <v>0.7</v>
      </c>
      <c r="G73" s="23">
        <f>E73</f>
        <v>0</v>
      </c>
      <c r="H73" s="14"/>
      <c r="I73" s="14">
        <v>45</v>
      </c>
      <c r="J73" s="40"/>
    </row>
    <row r="74" spans="1:10" ht="16.5" customHeight="1" x14ac:dyDescent="0.25">
      <c r="A74" s="99">
        <v>6302</v>
      </c>
      <c r="B74" s="27" t="s">
        <v>88</v>
      </c>
      <c r="C74" s="34" t="s">
        <v>25</v>
      </c>
      <c r="D74" s="28">
        <v>1001303636302</v>
      </c>
      <c r="E74" s="24">
        <v>0</v>
      </c>
      <c r="F74" s="23"/>
      <c r="G74" s="23">
        <f>E74*0.35</f>
        <v>0</v>
      </c>
      <c r="H74" s="14"/>
      <c r="I74" s="14"/>
      <c r="J74" s="40"/>
    </row>
    <row r="75" spans="1:10" ht="16.5" customHeight="1" x14ac:dyDescent="0.25">
      <c r="A75" s="99" t="str">
        <f>RIGHT(D75:D185,4)</f>
        <v>6684</v>
      </c>
      <c r="B75" s="27" t="s">
        <v>89</v>
      </c>
      <c r="C75" s="34" t="s">
        <v>25</v>
      </c>
      <c r="D75" s="28">
        <v>1001304506684</v>
      </c>
      <c r="E75" s="24">
        <v>0</v>
      </c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0"/>
    </row>
    <row r="76" spans="1:10" ht="16.5" customHeight="1" x14ac:dyDescent="0.25">
      <c r="A76" s="99" t="str">
        <f>RIGHT(D76:D186,4)</f>
        <v>6562</v>
      </c>
      <c r="B76" s="27" t="s">
        <v>90</v>
      </c>
      <c r="C76" s="34" t="s">
        <v>25</v>
      </c>
      <c r="D76" s="28">
        <v>1001304506562</v>
      </c>
      <c r="E76" s="24">
        <v>0</v>
      </c>
      <c r="F76" s="23"/>
      <c r="G76" s="23">
        <f>E76*0.28</f>
        <v>0</v>
      </c>
      <c r="H76" s="14"/>
      <c r="I76" s="14"/>
      <c r="J76" s="40"/>
    </row>
    <row r="77" spans="1:10" ht="16.5" customHeight="1" x14ac:dyDescent="0.25">
      <c r="A77" s="99">
        <v>6215</v>
      </c>
      <c r="B77" s="27" t="s">
        <v>91</v>
      </c>
      <c r="C77" s="34" t="s">
        <v>25</v>
      </c>
      <c r="D77" s="28">
        <v>1001305196215</v>
      </c>
      <c r="E77" s="24">
        <v>0</v>
      </c>
      <c r="F77" s="23"/>
      <c r="G77" s="23">
        <f>E77*0.35</f>
        <v>0</v>
      </c>
      <c r="H77" s="14"/>
      <c r="I77" s="14"/>
      <c r="J77" s="40"/>
    </row>
    <row r="78" spans="1:10" ht="16.5" customHeight="1" x14ac:dyDescent="0.25">
      <c r="A78" s="99" t="str">
        <f>RIGHT(D78:D186,4)</f>
        <v>6689</v>
      </c>
      <c r="B78" s="65" t="s">
        <v>92</v>
      </c>
      <c r="C78" s="34" t="s">
        <v>25</v>
      </c>
      <c r="D78" s="28">
        <v>1001303986689</v>
      </c>
      <c r="E78" s="24">
        <v>0</v>
      </c>
      <c r="F78" s="23">
        <v>0.35</v>
      </c>
      <c r="G78" s="23">
        <f>E78*0.35</f>
        <v>0</v>
      </c>
      <c r="H78" s="14">
        <v>2.8</v>
      </c>
      <c r="I78" s="14">
        <v>45</v>
      </c>
      <c r="J78" s="40"/>
    </row>
    <row r="79" spans="1:10" ht="16.5" customHeight="1" x14ac:dyDescent="0.25">
      <c r="A79" s="99">
        <v>6212</v>
      </c>
      <c r="B79" s="65" t="s">
        <v>93</v>
      </c>
      <c r="C79" s="31" t="s">
        <v>23</v>
      </c>
      <c r="D79" s="28">
        <v>1001301876212</v>
      </c>
      <c r="E79" s="24">
        <v>0</v>
      </c>
      <c r="F79" s="23">
        <v>0.68</v>
      </c>
      <c r="G79" s="23">
        <f>E79*1</f>
        <v>0</v>
      </c>
      <c r="H79" s="14"/>
      <c r="I79" s="14">
        <v>45</v>
      </c>
      <c r="J79" s="40"/>
    </row>
    <row r="80" spans="1:10" ht="16.5" customHeight="1" x14ac:dyDescent="0.25">
      <c r="A80" s="99" t="str">
        <f>RIGHT(D80:D187,4)</f>
        <v>5341</v>
      </c>
      <c r="B80" s="65" t="s">
        <v>94</v>
      </c>
      <c r="C80" s="31" t="s">
        <v>23</v>
      </c>
      <c r="D80" s="28">
        <v>1001053985341</v>
      </c>
      <c r="E80" s="24">
        <v>0</v>
      </c>
      <c r="F80" s="23">
        <v>0.71250000000000002</v>
      </c>
      <c r="G80" s="23">
        <f>E80*1</f>
        <v>0</v>
      </c>
      <c r="H80" s="14">
        <v>5.7</v>
      </c>
      <c r="I80" s="14">
        <v>45</v>
      </c>
      <c r="J80" s="40"/>
    </row>
    <row r="81" spans="1:10" ht="16.5" customHeight="1" x14ac:dyDescent="0.25">
      <c r="A81" s="99" t="str">
        <f>RIGHT(D81:D188,4)</f>
        <v>6692</v>
      </c>
      <c r="B81" s="65" t="s">
        <v>95</v>
      </c>
      <c r="C81" s="34" t="s">
        <v>25</v>
      </c>
      <c r="D81" s="28">
        <v>1001303056692</v>
      </c>
      <c r="E81" s="24">
        <v>0</v>
      </c>
      <c r="F81" s="23">
        <v>0.28000000000000003</v>
      </c>
      <c r="G81" s="23">
        <f>E81*0.28</f>
        <v>0</v>
      </c>
      <c r="H81" s="14">
        <v>2.2400000000000002</v>
      </c>
      <c r="I81" s="14">
        <v>45</v>
      </c>
      <c r="J81" s="40"/>
    </row>
    <row r="82" spans="1:10" ht="16.5" customHeight="1" x14ac:dyDescent="0.25">
      <c r="A82" s="99" t="str">
        <f>RIGHT(D82:D188,4)</f>
        <v>6225</v>
      </c>
      <c r="B82" s="65" t="s">
        <v>96</v>
      </c>
      <c r="C82" s="34" t="s">
        <v>25</v>
      </c>
      <c r="D82" s="28">
        <v>6225</v>
      </c>
      <c r="E82" s="24">
        <v>0</v>
      </c>
      <c r="F82" s="23"/>
      <c r="G82" s="23">
        <f>E82*0.09</f>
        <v>0</v>
      </c>
      <c r="H82" s="14"/>
      <c r="I82" s="14"/>
      <c r="J82" s="40"/>
    </row>
    <row r="83" spans="1:10" ht="16.5" customHeight="1" x14ac:dyDescent="0.25">
      <c r="A83" s="99" t="str">
        <f>RIGHT(D83:D189,4)</f>
        <v>6228</v>
      </c>
      <c r="B83" s="65" t="s">
        <v>97</v>
      </c>
      <c r="C83" s="34" t="s">
        <v>25</v>
      </c>
      <c r="D83" s="28">
        <v>6228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9" t="str">
        <f>RIGHT(D84:D189,4)</f>
        <v>5544</v>
      </c>
      <c r="B84" s="27" t="s">
        <v>98</v>
      </c>
      <c r="C84" s="31" t="s">
        <v>23</v>
      </c>
      <c r="D84" s="28">
        <v>1001051875544</v>
      </c>
      <c r="E84" s="24">
        <v>0</v>
      </c>
      <c r="F84" s="23">
        <v>0.85</v>
      </c>
      <c r="G84" s="23">
        <f>E84*1</f>
        <v>0</v>
      </c>
      <c r="H84" s="14">
        <v>5.0999999999999996</v>
      </c>
      <c r="I84" s="14">
        <v>45</v>
      </c>
      <c r="J84" s="40"/>
    </row>
    <row r="85" spans="1:10" ht="16.5" customHeight="1" x14ac:dyDescent="0.25">
      <c r="A85" s="99">
        <v>6213</v>
      </c>
      <c r="B85" s="27" t="s">
        <v>99</v>
      </c>
      <c r="C85" s="34" t="s">
        <v>25</v>
      </c>
      <c r="D85" s="28">
        <v>1001301876213</v>
      </c>
      <c r="E85" s="24">
        <v>0</v>
      </c>
      <c r="F85" s="23"/>
      <c r="G85" s="23">
        <f>E85*0.35</f>
        <v>0</v>
      </c>
      <c r="H85" s="14"/>
      <c r="I85" s="14"/>
      <c r="J85" s="40"/>
    </row>
    <row r="86" spans="1:10" ht="15.75" customHeight="1" thickBot="1" x14ac:dyDescent="0.3">
      <c r="A86" s="99" t="str">
        <f>RIGHT(D86:D191,4)</f>
        <v>6697</v>
      </c>
      <c r="B86" s="27" t="s">
        <v>100</v>
      </c>
      <c r="C86" s="37" t="s">
        <v>25</v>
      </c>
      <c r="D86" s="28">
        <v>1001301876697</v>
      </c>
      <c r="E86" s="24">
        <v>0</v>
      </c>
      <c r="F86" s="23">
        <v>0.35</v>
      </c>
      <c r="G86" s="23">
        <f>E86*0.35</f>
        <v>0</v>
      </c>
      <c r="H86" s="14">
        <v>2.8</v>
      </c>
      <c r="I86" s="14">
        <v>45</v>
      </c>
      <c r="J86" s="40"/>
    </row>
    <row r="87" spans="1:10" ht="16.5" customHeight="1" thickTop="1" thickBot="1" x14ac:dyDescent="0.3">
      <c r="A87" s="99" t="str">
        <f>RIGHT(D87:D192,4)</f>
        <v/>
      </c>
      <c r="B87" s="75" t="s">
        <v>101</v>
      </c>
      <c r="C87" s="75"/>
      <c r="D87" s="75"/>
      <c r="E87" s="75"/>
      <c r="F87" s="74"/>
      <c r="G87" s="75"/>
      <c r="H87" s="75"/>
      <c r="I87" s="75"/>
      <c r="J87" s="76"/>
    </row>
    <row r="88" spans="1:10" ht="16.5" customHeight="1" thickTop="1" x14ac:dyDescent="0.25">
      <c r="A88" s="99" t="str">
        <f>RIGHT(D88:D193,4)</f>
        <v>5706</v>
      </c>
      <c r="B88" s="27" t="s">
        <v>102</v>
      </c>
      <c r="C88" s="34" t="s">
        <v>25</v>
      </c>
      <c r="D88" s="28">
        <v>1001061975706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99" t="str">
        <f>RIGHT(D89:D194,4)</f>
        <v>6454</v>
      </c>
      <c r="B89" s="27" t="s">
        <v>103</v>
      </c>
      <c r="C89" s="34" t="s">
        <v>25</v>
      </c>
      <c r="D89" s="28">
        <v>1001201976454</v>
      </c>
      <c r="E89" s="24">
        <v>0</v>
      </c>
      <c r="F89" s="23">
        <v>0.1</v>
      </c>
      <c r="G89" s="23">
        <f>E89*0.1</f>
        <v>0</v>
      </c>
      <c r="H89" s="14">
        <v>0.8</v>
      </c>
      <c r="I89" s="14">
        <v>60</v>
      </c>
      <c r="J89" s="40"/>
    </row>
    <row r="90" spans="1:10" ht="16.5" customHeight="1" x14ac:dyDescent="0.25">
      <c r="A90" s="99" t="str">
        <f>RIGHT(D90:D196,4)</f>
        <v>5931</v>
      </c>
      <c r="B90" s="27" t="s">
        <v>104</v>
      </c>
      <c r="C90" s="34" t="s">
        <v>25</v>
      </c>
      <c r="D90" s="28">
        <v>1001060755931</v>
      </c>
      <c r="E90" s="24">
        <v>0</v>
      </c>
      <c r="F90" s="23">
        <v>0.22</v>
      </c>
      <c r="G90" s="23">
        <f>E90*0.22</f>
        <v>0</v>
      </c>
      <c r="H90" s="14">
        <v>1.76</v>
      </c>
      <c r="I90" s="14">
        <v>120</v>
      </c>
      <c r="J90" s="40"/>
    </row>
    <row r="91" spans="1:10" ht="16.5" customHeight="1" x14ac:dyDescent="0.25">
      <c r="A91" s="99" t="str">
        <f>RIGHT(D91:D198,4)</f>
        <v>5708</v>
      </c>
      <c r="B91" s="27" t="s">
        <v>105</v>
      </c>
      <c r="C91" s="31" t="s">
        <v>23</v>
      </c>
      <c r="D91" s="28">
        <v>1001063145708</v>
      </c>
      <c r="E91" s="24">
        <v>0</v>
      </c>
      <c r="F91" s="23">
        <v>0.51249999999999996</v>
      </c>
      <c r="G91" s="23">
        <f>E91*1</f>
        <v>0</v>
      </c>
      <c r="H91" s="14">
        <v>4.0999999999999996</v>
      </c>
      <c r="I91" s="14">
        <v>120</v>
      </c>
      <c r="J91" s="40"/>
    </row>
    <row r="92" spans="1:10" ht="16.5" customHeight="1" x14ac:dyDescent="0.25">
      <c r="A92" s="99" t="str">
        <f>RIGHT(D92:D203,4)</f>
        <v>4993</v>
      </c>
      <c r="B92" s="27" t="s">
        <v>106</v>
      </c>
      <c r="C92" s="34" t="s">
        <v>25</v>
      </c>
      <c r="D92" s="28">
        <v>1001060764993</v>
      </c>
      <c r="E92" s="24">
        <v>0</v>
      </c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0" ht="16.5" customHeight="1" x14ac:dyDescent="0.25">
      <c r="A93" s="99" t="str">
        <f>RIGHT(D93:D204,4)</f>
        <v>5682</v>
      </c>
      <c r="B93" s="27" t="s">
        <v>107</v>
      </c>
      <c r="C93" s="34" t="s">
        <v>25</v>
      </c>
      <c r="D93" s="28">
        <v>1001193115682</v>
      </c>
      <c r="E93" s="24">
        <v>0</v>
      </c>
      <c r="F93" s="23">
        <v>0.12</v>
      </c>
      <c r="G93" s="23">
        <f>E93*0.12</f>
        <v>0</v>
      </c>
      <c r="H93" s="14">
        <v>0.96</v>
      </c>
      <c r="I93" s="14">
        <v>60</v>
      </c>
      <c r="J93" s="40"/>
    </row>
    <row r="94" spans="1:10" ht="16.5" customHeight="1" x14ac:dyDescent="0.25">
      <c r="A94" s="99" t="str">
        <f t="shared" ref="A94:A100" si="1">RIGHT(D94:D207,4)</f>
        <v>4117</v>
      </c>
      <c r="B94" s="27" t="s">
        <v>108</v>
      </c>
      <c r="C94" s="31" t="s">
        <v>23</v>
      </c>
      <c r="D94" s="28">
        <v>1001062504117</v>
      </c>
      <c r="E94" s="24">
        <v>0</v>
      </c>
      <c r="F94" s="23">
        <v>0.48749999999999999</v>
      </c>
      <c r="G94" s="23">
        <f>E94*1</f>
        <v>0</v>
      </c>
      <c r="H94" s="14">
        <v>3.9</v>
      </c>
      <c r="I94" s="14">
        <v>120</v>
      </c>
      <c r="J94" s="40"/>
    </row>
    <row r="95" spans="1:10" ht="16.5" customHeight="1" x14ac:dyDescent="0.25">
      <c r="A95" s="99" t="str">
        <f t="shared" si="1"/>
        <v>5483</v>
      </c>
      <c r="B95" s="27" t="s">
        <v>109</v>
      </c>
      <c r="C95" s="34" t="s">
        <v>25</v>
      </c>
      <c r="D95" s="28">
        <v>1001062505483</v>
      </c>
      <c r="E95" s="24">
        <v>0</v>
      </c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thickBot="1" x14ac:dyDescent="0.3">
      <c r="A96" s="99" t="str">
        <f t="shared" si="1"/>
        <v>6453</v>
      </c>
      <c r="B96" s="27" t="s">
        <v>110</v>
      </c>
      <c r="C96" s="34" t="s">
        <v>25</v>
      </c>
      <c r="D96" s="28">
        <v>1001202506453</v>
      </c>
      <c r="E96" s="24">
        <v>0</v>
      </c>
      <c r="F96" s="23">
        <v>0.1</v>
      </c>
      <c r="G96" s="23">
        <f>E96*0.1</f>
        <v>0</v>
      </c>
      <c r="H96" s="14">
        <v>0.8</v>
      </c>
      <c r="I96" s="14">
        <v>60</v>
      </c>
      <c r="J96" s="40"/>
    </row>
    <row r="97" spans="1:10" ht="16.5" customHeight="1" thickTop="1" thickBot="1" x14ac:dyDescent="0.3">
      <c r="A97" s="99" t="str">
        <f t="shared" si="1"/>
        <v/>
      </c>
      <c r="B97" s="75" t="s">
        <v>111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x14ac:dyDescent="0.25">
      <c r="A98" s="99" t="str">
        <f t="shared" si="1"/>
        <v>4614</v>
      </c>
      <c r="B98" s="29" t="s">
        <v>112</v>
      </c>
      <c r="C98" s="33" t="s">
        <v>23</v>
      </c>
      <c r="D98" s="30">
        <v>1001092444614</v>
      </c>
      <c r="E98" s="24">
        <v>0</v>
      </c>
      <c r="F98" s="23">
        <v>1.5249999999999999</v>
      </c>
      <c r="G98" s="23">
        <f>E98*1</f>
        <v>0</v>
      </c>
      <c r="H98" s="14">
        <v>6.1</v>
      </c>
      <c r="I98" s="14">
        <v>60</v>
      </c>
      <c r="J98" s="40"/>
    </row>
    <row r="99" spans="1:10" ht="16.5" customHeight="1" x14ac:dyDescent="0.25">
      <c r="A99" s="99" t="str">
        <f t="shared" si="1"/>
        <v>4611</v>
      </c>
      <c r="B99" s="29" t="s">
        <v>113</v>
      </c>
      <c r="C99" s="38" t="s">
        <v>25</v>
      </c>
      <c r="D99" s="83">
        <v>1001092444611</v>
      </c>
      <c r="E99" s="24">
        <v>0</v>
      </c>
      <c r="F99" s="23"/>
      <c r="G99" s="23">
        <f>E99*0.4</f>
        <v>0</v>
      </c>
      <c r="H99" s="14"/>
      <c r="I99" s="14"/>
      <c r="J99" s="40"/>
    </row>
    <row r="100" spans="1:10" ht="16.5" customHeight="1" x14ac:dyDescent="0.25">
      <c r="A100" s="99" t="str">
        <f t="shared" si="1"/>
        <v>6645</v>
      </c>
      <c r="B100" s="29" t="s">
        <v>114</v>
      </c>
      <c r="C100" s="38" t="s">
        <v>25</v>
      </c>
      <c r="D100" s="83">
        <v>6645</v>
      </c>
      <c r="E100" s="24">
        <v>0</v>
      </c>
      <c r="F100" s="23"/>
      <c r="G100" s="23">
        <f>E100*0.8</f>
        <v>0</v>
      </c>
      <c r="H100" s="14"/>
      <c r="I100" s="14"/>
      <c r="J100" s="40"/>
    </row>
    <row r="101" spans="1:10" ht="16.5" customHeight="1" thickBot="1" x14ac:dyDescent="0.3">
      <c r="A101" s="99" t="str">
        <f>RIGHT(D101:D212,4)</f>
        <v>3215</v>
      </c>
      <c r="B101" s="27" t="s">
        <v>115</v>
      </c>
      <c r="C101" s="38" t="s">
        <v>25</v>
      </c>
      <c r="D101" s="52">
        <v>1001094053215</v>
      </c>
      <c r="E101" s="24">
        <v>0</v>
      </c>
      <c r="F101" s="23">
        <v>0.4</v>
      </c>
      <c r="G101" s="23">
        <f>E101*0.4</f>
        <v>0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9" t="str">
        <f>RIGHT(D102:D215,4)</f>
        <v/>
      </c>
      <c r="B102" s="75" t="s">
        <v>116</v>
      </c>
      <c r="C102" s="75"/>
      <c r="D102" s="75"/>
      <c r="E102" s="75"/>
      <c r="F102" s="74"/>
      <c r="G102" s="75"/>
      <c r="H102" s="75"/>
      <c r="I102" s="75"/>
      <c r="J102" s="76"/>
    </row>
    <row r="103" spans="1:10" ht="15.75" thickTop="1" x14ac:dyDescent="0.25">
      <c r="A103" s="99" t="str">
        <f>RIGHT(D103:D220,4)</f>
        <v>6448</v>
      </c>
      <c r="B103" s="48" t="s">
        <v>118</v>
      </c>
      <c r="C103" s="36" t="s">
        <v>25</v>
      </c>
      <c r="D103" s="28">
        <v>1001234146448</v>
      </c>
      <c r="E103" s="24">
        <v>0</v>
      </c>
      <c r="F103" s="82"/>
      <c r="G103" s="23">
        <f>E103*0.1</f>
        <v>0</v>
      </c>
      <c r="H103" s="14"/>
      <c r="I103" s="14"/>
      <c r="J103" s="40"/>
    </row>
    <row r="104" spans="1:10" ht="16.5" customHeight="1" thickBot="1" x14ac:dyDescent="0.3">
      <c r="A104" s="99" t="str">
        <f>RIGHT(D104:D218,4)</f>
        <v>6281</v>
      </c>
      <c r="B104" s="48" t="s">
        <v>119</v>
      </c>
      <c r="C104" s="36" t="s">
        <v>25</v>
      </c>
      <c r="D104" s="28">
        <v>1001082576281</v>
      </c>
      <c r="E104" s="24">
        <v>0</v>
      </c>
      <c r="F104" s="23">
        <v>0.3</v>
      </c>
      <c r="G104" s="23">
        <f>E104*0.3</f>
        <v>0</v>
      </c>
      <c r="H104" s="14">
        <v>1.8</v>
      </c>
      <c r="I104" s="14">
        <v>30</v>
      </c>
      <c r="J104" s="40"/>
    </row>
    <row r="105" spans="1:10" ht="16.5" customHeight="1" thickTop="1" thickBot="1" x14ac:dyDescent="0.3">
      <c r="A105" s="99" t="str">
        <f>RIGHT(D105:D220,4)</f>
        <v/>
      </c>
      <c r="B105" s="75" t="s">
        <v>120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99" t="str">
        <f>RIGHT(D106:D223,4)</f>
        <v/>
      </c>
      <c r="B106" s="75" t="s">
        <v>121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RIGHT(D107:D224,4)</f>
        <v>6314</v>
      </c>
      <c r="B107" s="48" t="s">
        <v>122</v>
      </c>
      <c r="C107" s="34" t="s">
        <v>25</v>
      </c>
      <c r="D107" s="28">
        <v>1002112606314</v>
      </c>
      <c r="E107" s="24">
        <v>0</v>
      </c>
      <c r="F107" s="23">
        <v>0.5</v>
      </c>
      <c r="G107" s="23">
        <f>E107*0.5</f>
        <v>0</v>
      </c>
      <c r="H107" s="14">
        <v>8</v>
      </c>
      <c r="I107" s="73">
        <v>120</v>
      </c>
      <c r="J107" s="40"/>
    </row>
    <row r="108" spans="1:10" ht="16.5" customHeight="1" x14ac:dyDescent="0.25">
      <c r="A108" s="99" t="str">
        <f>RIGHT(D108:D225,4)</f>
        <v>6155</v>
      </c>
      <c r="B108" s="48" t="s">
        <v>123</v>
      </c>
      <c r="C108" s="34" t="s">
        <v>25</v>
      </c>
      <c r="D108" s="28">
        <v>1002115036155</v>
      </c>
      <c r="E108" s="24">
        <v>0</v>
      </c>
      <c r="F108" s="23"/>
      <c r="G108" s="23">
        <f>E108*0.45</f>
        <v>0</v>
      </c>
      <c r="H108" s="14"/>
      <c r="I108" s="73"/>
      <c r="J108" s="40"/>
    </row>
    <row r="109" spans="1:10" ht="16.5" customHeight="1" x14ac:dyDescent="0.25">
      <c r="A109" s="99" t="str">
        <f>RIGHT(D109:D226,4)</f>
        <v>6157</v>
      </c>
      <c r="B109" s="48" t="s">
        <v>124</v>
      </c>
      <c r="C109" s="34" t="s">
        <v>25</v>
      </c>
      <c r="D109" s="28">
        <v>1002115056157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thickBot="1" x14ac:dyDescent="0.3">
      <c r="A110" s="99" t="str">
        <f t="shared" ref="A110:A121" si="2">RIGHT(D110:D225,4)</f>
        <v>6313</v>
      </c>
      <c r="B110" s="48" t="s">
        <v>125</v>
      </c>
      <c r="C110" s="37" t="s">
        <v>25</v>
      </c>
      <c r="D110" s="28">
        <v>1002112606313</v>
      </c>
      <c r="E110" s="24">
        <v>0</v>
      </c>
      <c r="F110" s="23">
        <v>0.9</v>
      </c>
      <c r="G110" s="23">
        <f>E110*0.9</f>
        <v>0</v>
      </c>
      <c r="H110" s="14">
        <v>9</v>
      </c>
      <c r="I110" s="73">
        <v>120</v>
      </c>
      <c r="J110" s="40"/>
    </row>
    <row r="111" spans="1:10" ht="16.5" customHeight="1" thickTop="1" thickBot="1" x14ac:dyDescent="0.3">
      <c r="A111" s="99" t="str">
        <f t="shared" si="2"/>
        <v/>
      </c>
      <c r="B111" s="75" t="s">
        <v>126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99" t="str">
        <f t="shared" si="2"/>
        <v>4945</v>
      </c>
      <c r="B112" s="48" t="s">
        <v>127</v>
      </c>
      <c r="C112" s="37" t="s">
        <v>25</v>
      </c>
      <c r="D112" s="28">
        <v>1002151784945</v>
      </c>
      <c r="E112" s="24">
        <v>0</v>
      </c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thickTop="1" thickBot="1" x14ac:dyDescent="0.3">
      <c r="A113" s="79" t="str">
        <f t="shared" si="2"/>
        <v/>
      </c>
      <c r="B113" s="75" t="s">
        <v>128</v>
      </c>
      <c r="C113" s="75"/>
      <c r="D113" s="75"/>
      <c r="E113" s="75"/>
      <c r="F113" s="74"/>
      <c r="G113" s="75"/>
      <c r="H113" s="75"/>
      <c r="I113" s="75"/>
      <c r="J113" s="76"/>
    </row>
    <row r="114" spans="1:11" s="94" customFormat="1" ht="16.5" customHeight="1" thickTop="1" thickBot="1" x14ac:dyDescent="0.3">
      <c r="A114" s="86" t="str">
        <f t="shared" si="2"/>
        <v>4956</v>
      </c>
      <c r="B114" s="95" t="s">
        <v>129</v>
      </c>
      <c r="C114" s="96" t="s">
        <v>25</v>
      </c>
      <c r="D114" s="89">
        <v>1002133974956</v>
      </c>
      <c r="E114" s="90">
        <v>0</v>
      </c>
      <c r="F114" s="91">
        <v>0.42</v>
      </c>
      <c r="G114" s="91">
        <f>E114*0.42</f>
        <v>0</v>
      </c>
      <c r="H114" s="92">
        <v>4.2</v>
      </c>
      <c r="I114" s="97">
        <v>120</v>
      </c>
      <c r="J114" s="92"/>
      <c r="K114" s="93"/>
    </row>
    <row r="115" spans="1:11" ht="16.5" customHeight="1" thickTop="1" x14ac:dyDescent="0.25">
      <c r="A115" s="79" t="str">
        <f t="shared" si="2"/>
        <v>1762</v>
      </c>
      <c r="B115" s="48" t="s">
        <v>130</v>
      </c>
      <c r="C115" s="34" t="s">
        <v>25</v>
      </c>
      <c r="D115" s="28">
        <v>1002131151762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3">
        <v>120</v>
      </c>
      <c r="J115" s="40"/>
    </row>
    <row r="116" spans="1:11" ht="16.5" customHeight="1" thickBot="1" x14ac:dyDescent="0.3">
      <c r="A116" s="79" t="str">
        <f t="shared" si="2"/>
        <v>1764</v>
      </c>
      <c r="B116" s="48" t="s">
        <v>131</v>
      </c>
      <c r="C116" s="37" t="s">
        <v>25</v>
      </c>
      <c r="D116" s="28">
        <v>1002131181764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132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thickBot="1" x14ac:dyDescent="0.3">
      <c r="A118" s="79" t="str">
        <f t="shared" si="2"/>
        <v/>
      </c>
      <c r="B118" s="75" t="s">
        <v>133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>6004</v>
      </c>
      <c r="B119" s="48" t="s">
        <v>134</v>
      </c>
      <c r="C119" s="37" t="s">
        <v>25</v>
      </c>
      <c r="D119" s="69" t="s">
        <v>135</v>
      </c>
      <c r="E119" s="24">
        <v>0</v>
      </c>
      <c r="F119" s="23">
        <v>1</v>
      </c>
      <c r="G119" s="23">
        <f>E119*1</f>
        <v>0</v>
      </c>
      <c r="H119" s="14">
        <v>8</v>
      </c>
      <c r="I119" s="73">
        <v>120</v>
      </c>
      <c r="J119" s="40"/>
    </row>
    <row r="120" spans="1:11" ht="15.75" customHeight="1" thickTop="1" x14ac:dyDescent="0.25">
      <c r="A120" s="79" t="str">
        <f t="shared" si="2"/>
        <v>5417</v>
      </c>
      <c r="B120" s="48" t="s">
        <v>136</v>
      </c>
      <c r="C120" s="31" t="s">
        <v>23</v>
      </c>
      <c r="D120" s="69" t="s">
        <v>137</v>
      </c>
      <c r="E120" s="24">
        <v>0</v>
      </c>
      <c r="F120" s="23">
        <v>2</v>
      </c>
      <c r="G120" s="23">
        <f>E120*1</f>
        <v>0</v>
      </c>
      <c r="H120" s="14">
        <v>6</v>
      </c>
      <c r="I120" s="73">
        <v>90</v>
      </c>
      <c r="J120" s="40"/>
    </row>
    <row r="121" spans="1:11" ht="15.75" customHeight="1" thickBot="1" x14ac:dyDescent="0.3">
      <c r="A121" s="79" t="str">
        <f t="shared" si="2"/>
        <v>6019</v>
      </c>
      <c r="B121" s="48" t="s">
        <v>138</v>
      </c>
      <c r="C121" s="37" t="s">
        <v>25</v>
      </c>
      <c r="D121" s="70" t="s">
        <v>139</v>
      </c>
      <c r="E121" s="24">
        <v>0</v>
      </c>
      <c r="F121" s="23">
        <v>1</v>
      </c>
      <c r="G121" s="23">
        <f>E121*1</f>
        <v>0</v>
      </c>
      <c r="H121" s="14">
        <v>12</v>
      </c>
      <c r="I121" s="73">
        <v>120</v>
      </c>
      <c r="J121" s="40"/>
    </row>
    <row r="122" spans="1:11" ht="16.5" customHeight="1" thickTop="1" thickBot="1" x14ac:dyDescent="0.3">
      <c r="A122" s="78"/>
      <c r="B122" s="78" t="s">
        <v>140</v>
      </c>
      <c r="C122" s="16"/>
      <c r="D122" s="49"/>
      <c r="E122" s="17">
        <f>SUM(E5:E121)</f>
        <v>0</v>
      </c>
      <c r="F122" s="17">
        <f>SUM(F10:F121)</f>
        <v>42.872916666666661</v>
      </c>
      <c r="G122" s="17">
        <f>SUM(G11:G121)</f>
        <v>0</v>
      </c>
      <c r="H122" s="17">
        <f>SUM(H10:H118)</f>
        <v>182.67999999999995</v>
      </c>
      <c r="I122" s="17"/>
      <c r="J122" s="17"/>
    </row>
    <row r="123" spans="1:11" ht="15.75" customHeight="1" thickTop="1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</sheetData>
  <autoFilter ref="A9:J122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5" xr:uid="{00000000-0002-0000-0000-000000000000}">
      <formula1>40</formula1>
    </dataValidation>
    <dataValidation type="textLength" operator="equal" showInputMessage="1" showErrorMessage="1" sqref="D119:D121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141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4"/>
    </row>
    <row r="8" spans="2:3" x14ac:dyDescent="0.25">
      <c r="B8" s="27" t="s">
        <v>36</v>
      </c>
    </row>
    <row r="9" spans="2:3" x14ac:dyDescent="0.25">
      <c r="B9" s="81" t="s">
        <v>113</v>
      </c>
      <c r="C9" s="84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144</v>
      </c>
      <c r="C21" s="84"/>
    </row>
    <row r="22" spans="2:3" x14ac:dyDescent="0.25">
      <c r="B22" s="68" t="s">
        <v>145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146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147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148</v>
      </c>
    </row>
    <row r="36" spans="2:3" x14ac:dyDescent="0.25">
      <c r="B36" s="27" t="s">
        <v>54</v>
      </c>
    </row>
    <row r="37" spans="2:3" x14ac:dyDescent="0.25">
      <c r="B37" s="81" t="s">
        <v>149</v>
      </c>
      <c r="C37" s="84"/>
    </row>
    <row r="38" spans="2:3" x14ac:dyDescent="0.25">
      <c r="B38" s="67" t="s">
        <v>119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118</v>
      </c>
      <c r="C54" s="62"/>
    </row>
    <row r="55" spans="2:3" x14ac:dyDescent="0.25">
      <c r="B55" s="81" t="s">
        <v>117</v>
      </c>
      <c r="C55" s="84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150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151</v>
      </c>
      <c r="C60" s="84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79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4"/>
    </row>
    <row r="73" spans="2:3" x14ac:dyDescent="0.25">
      <c r="B73" s="81" t="s">
        <v>91</v>
      </c>
      <c r="C73" s="84"/>
    </row>
    <row r="74" spans="2:3" x14ac:dyDescent="0.25">
      <c r="B74" s="81" t="s">
        <v>90</v>
      </c>
      <c r="C74" s="84"/>
    </row>
    <row r="75" spans="2:3" x14ac:dyDescent="0.25">
      <c r="B75" s="81" t="s">
        <v>152</v>
      </c>
      <c r="C75" s="84"/>
    </row>
    <row r="76" spans="2:3" x14ac:dyDescent="0.25">
      <c r="B76" s="61" t="s">
        <v>153</v>
      </c>
      <c r="C76" s="62"/>
    </row>
    <row r="77" spans="2:3" x14ac:dyDescent="0.25">
      <c r="B77" s="61" t="s">
        <v>154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77</v>
      </c>
      <c r="C83" s="62"/>
    </row>
    <row r="84" spans="2:4" x14ac:dyDescent="0.25">
      <c r="B84" s="61" t="s">
        <v>155</v>
      </c>
      <c r="C84" s="62"/>
    </row>
    <row r="85" spans="2:4" x14ac:dyDescent="0.25">
      <c r="B85" s="61" t="s">
        <v>156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2023-12-01T12:58:01Z</dcterms:modified>
</cp:coreProperties>
</file>