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0C503BD9-5841-42E3-8449-3A075ECDD6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A40" i="1"/>
  <c r="G51" i="1"/>
  <c r="A51" i="1"/>
  <c r="G18" i="1" l="1"/>
  <c r="D87" i="2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9" i="1" l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<sst xmlns="http://schemas.openxmlformats.org/spreadsheetml/2006/main" count="355" uniqueCount="190">
  <si>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</si>
  <si>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</si>
  <si>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</si>
  <si>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</si>
  <si>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</si>
  <si>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</si>
  <si>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</si>
  <si>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</si>
  <si>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</si>
  <si>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</si>
  <si>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</si>
  <si>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</si>
  <si>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</si>
  <si>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</si>
  <si>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</si>
  <si>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</si>
  <si>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</si>
  <si>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</si>
  <si>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</si>
  <si>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</si>
  <si>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</si>
  <si>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</si>
  <si>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</si>
  <si>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</si>
  <si>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</si>
  <si>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</si>
  <si>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</si>
  <si>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</si>
  <si>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</si>
  <si>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</si>
  <si>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</si>
  <si>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</si>
  <si>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</si>
  <si>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</si>
  <si>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</si>
  <si>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</si>
  <si>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</si>
  <si>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</si>
  <si>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</si>
  <si>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</si>
  <si>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</si>
  <si>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</si>
  <si>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</si>
  <si>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</si>
  <si>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</si>
  <si>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</si>
  <si>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</si>
  <si>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</si>
  <si>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</si>
  <si>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</si>
  <si>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</si>
  <si>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</si>
  <si>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</si>
  <si>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</si>
  <si>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</si>
  <si>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</si>
  <si>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</si>
  <si>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</si>
  <si>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</si>
  <si>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</si>
  <si>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</si>
  <si>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</si>
  <si>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</si>
  <si>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</si>
  <si>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</si>
  <si>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</si>
  <si>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</si>
  <si>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</si>
  <si>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</si>
  <si>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</si>
  <si>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</si>
  <si>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</si>
  <si>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</si>
  <si>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</si>
  <si>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</si>
  <si>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</si>
  <si>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</si>
  <si>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</si>
  <si>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</si>
  <si>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</si>
  <si>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</si>
  <si>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</si>
  <si>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</si>
  <si>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</si>
  <si>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</si>
  <si>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</si>
  <si>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</si>
  <si>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</si>
  <si>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</si>
  <si>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</si>
  <si>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</si>
  <si>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</si>
  <si>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</si>
  <si>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</si>
  <si>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</si>
  <si>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</si>
  <si>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</si>
  <si>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</si>
  <si>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</si>
  <si>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</si>
  <si>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</si>
  <si>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</si>
  <si>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</si>
  <si>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</si>
  <si>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</si>
  <si>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</si>
  <si>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</si>
  <si>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</si>
  <si>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</si>
  <si>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</si>
  <si>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</si>
  <si>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</si>
  <si>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</si>
  <si>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</si>
  <si>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</si>
  <si>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</si>
  <si>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</si>
  <si>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</si>
  <si>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</si>
  <si>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</si>
  <si>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</si>
  <si>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</si>
  <si>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</si>
  <si>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</si>
  <si>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</si>
  <si>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</si>
  <si>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</si>
  <si>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</si>
  <si>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</si>
  <si>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</si>
  <si>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</si>
  <si>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</si>
  <si>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</si>
  <si>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</si>
  <si>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</si>
  <si>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</si>
  <si>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</si>
  <si>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</si>
  <si>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</si>
  <si>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</si>
  <si>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</si>
  <si>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</si>
  <si>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</si>
  <si>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</si>
  <si>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</si>
  <si>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</si>
  <si>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</si>
  <si>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</si>
  <si>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</si>
  <si>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</si>
  <si>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</si>
  <si>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</si>
  <si>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</si>
  <si>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</si>
  <si>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</si>
  <si>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</si>
  <si>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</si>
  <si>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</si>
  <si>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</si>
  <si>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</si>
  <si>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</si>
  <si>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</si>
  <si>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</si>
  <si>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</si>
  <si>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</si>
  <si>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</si>
  <si>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</si>
  <si>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</si>
  <si>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</si>
  <si>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</si>
  <si>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</si>
  <si>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</si>
  <si>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</si>
  <si>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</si>
  <si>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</si>
  <si>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</si>
  <si>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</si>
  <si>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</si>
  <si>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</si>
  <si>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</si>
  <si>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МОЛОЧНЫЕ ПРЕМИУМ ПМ сос п/о мгс 1*6</t>
  </si>
  <si>
    <t>МОЛОЧНЫЕ ПРЕМИУМ ПМ сос п/о в/у 1/350</t>
  </si>
  <si>
    <t>МОЛОЧНЫЕ ПРЕМИУМ ПМ сос п/о мгс 0.6кг</t>
  </si>
  <si>
    <t>КЛАССИЧЕСКАЯ ПМ вар п/о 0.3кг 8шт.</t>
  </si>
  <si>
    <t>СВИНИНА ПО-ДОМАШНЕМУ к/в мл/к в/у 0.3кг</t>
  </si>
  <si>
    <t>ПОСОЛЬСКАЯ ПМ с/к с/н в/у 1/100 10шт</t>
  </si>
  <si>
    <t>СЫТНЫЕ Папа может сар б/о мгс 1*3_Маяк</t>
  </si>
  <si>
    <t>ДОМАШНИЙ РЕЦЕПТ Коровино вар п/о</t>
  </si>
  <si>
    <t>МОЛОЧНЫЕ ГОСТ сос ц/о мгс 0.4кг 7шт.</t>
  </si>
  <si>
    <t>С ГОВЯДИНОЙ СН сос п/о мгс 1*6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</si>
</sst>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3"/>
  <sheetViews>
    <sheetView tabSelected="1" zoomScale="87" zoomScaleNormal="87" workbookViewId="0">
      <pane ySplit="9" topLeftCell="A126" activePane="bottomLeft" state="frozen"/>
      <selection pane="bottomLeft" activeCell="L144" sqref="L14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45470</v>
      </c>
      <c r="E3" s="7" t="s">
        <v>3</v>
      </c>
      <c r="F3" s="100"/>
      <c r="G3" s="104">
        <v>45473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>RIGHT(D15:D141,4)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>RIGHT(D16:D142,4)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>RIGHT(D17:D143,4)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>RIGHT(D18:D144,4)</f>
        <v>6426</v>
      </c>
      <c r="B18" s="27" t="s">
        <v>183</v>
      </c>
      <c r="C18" s="34" t="s">
        <v>25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40"/>
    </row>
    <row r="19" spans="1:10" ht="16.5" customHeight="1" x14ac:dyDescent="0.25">
      <c r="A19" s="97" t="str">
        <f>RIGHT(D19:D145,4)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>RIGHT(D20:D146,4)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187</v>
      </c>
      <c r="C24" s="32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189</v>
      </c>
      <c r="C40" s="31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53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54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55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56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57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58</v>
      </c>
      <c r="C46" s="32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59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182</v>
      </c>
      <c r="C48" s="34" t="s">
        <v>25</v>
      </c>
      <c r="D48" s="28">
        <v>1001022656854</v>
      </c>
      <c r="E48" s="24"/>
      <c r="F48" s="23"/>
      <c r="G48" s="23">
        <f>E48*0.6</f>
        <v>0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181</v>
      </c>
      <c r="C49" s="34" t="s">
        <v>25</v>
      </c>
      <c r="D49" s="28">
        <v>1001022656852</v>
      </c>
      <c r="E49" s="24"/>
      <c r="F49" s="23"/>
      <c r="G49" s="23">
        <f>E49*0.35</f>
        <v>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180</v>
      </c>
      <c r="C50" s="31" t="s">
        <v>23</v>
      </c>
      <c r="D50" s="28">
        <v>1001022656853</v>
      </c>
      <c r="E50" s="24"/>
      <c r="F50" s="23"/>
      <c r="G50" s="23">
        <f>E50*1</f>
        <v>0</v>
      </c>
      <c r="H50" s="14"/>
      <c r="I50" s="14"/>
      <c r="J50" s="40"/>
    </row>
    <row r="51" spans="1:11" s="95" customFormat="1" ht="16.5" customHeight="1" x14ac:dyDescent="0.25">
      <c r="A51" s="97" t="str">
        <f>RIGHT(D51:D178,4)</f>
        <v>6759</v>
      </c>
      <c r="B51" s="27" t="s">
        <v>188</v>
      </c>
      <c r="C51" s="31" t="s">
        <v>25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s="15" customFormat="1" ht="16.5" customHeight="1" x14ac:dyDescent="0.25">
      <c r="A52" s="97" t="str">
        <f>RIGHT(D52:D178,4)</f>
        <v>6303</v>
      </c>
      <c r="B52" s="71" t="s">
        <v>60</v>
      </c>
      <c r="C52" s="31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61</v>
      </c>
      <c r="C53" s="34" t="s">
        <v>25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62</v>
      </c>
      <c r="C54" s="34" t="s">
        <v>25</v>
      </c>
      <c r="D54" s="28">
        <v>1001022466726</v>
      </c>
      <c r="E54" s="24"/>
      <c r="F54" s="23">
        <v>0.45</v>
      </c>
      <c r="G54" s="23">
        <f>E54*0.41</f>
        <v>0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63</v>
      </c>
      <c r="C55" s="34" t="s">
        <v>25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64</v>
      </c>
      <c r="C56" s="31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65</v>
      </c>
      <c r="C57" s="31" t="s">
        <v>23</v>
      </c>
      <c r="D57" s="28">
        <v>1001020846764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66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67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68</v>
      </c>
      <c r="C60" s="31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69</v>
      </c>
      <c r="C61" s="34" t="s">
        <v>25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40"/>
    </row>
    <row r="62" spans="1:11" ht="16.5" customHeight="1" x14ac:dyDescent="0.25">
      <c r="A62" s="97" t="str">
        <f t="shared" ref="A62:A69" si="0">RIGHT(D62:D185,4)</f>
        <v>6722</v>
      </c>
      <c r="B62" s="46" t="s">
        <v>70</v>
      </c>
      <c r="C62" s="34" t="s">
        <v>25</v>
      </c>
      <c r="D62" s="28">
        <v>1001022376722</v>
      </c>
      <c r="E62" s="24"/>
      <c r="F62" s="23">
        <v>0.41</v>
      </c>
      <c r="G62" s="23">
        <f>E62*0.41</f>
        <v>0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0"/>
        <v>3812</v>
      </c>
      <c r="B63" s="46" t="s">
        <v>71</v>
      </c>
      <c r="C63" s="31" t="s">
        <v>23</v>
      </c>
      <c r="D63" s="28">
        <v>1001022373812</v>
      </c>
      <c r="E63" s="24"/>
      <c r="F63" s="23">
        <v>2.125</v>
      </c>
      <c r="G63" s="23">
        <f>E63*1</f>
        <v>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0"/>
        <v>6113</v>
      </c>
      <c r="B64" s="27" t="s">
        <v>72</v>
      </c>
      <c r="C64" s="31" t="s">
        <v>23</v>
      </c>
      <c r="D64" s="28">
        <v>1001022376113</v>
      </c>
      <c r="E64" s="24"/>
      <c r="F64" s="23">
        <v>1.033333333333333</v>
      </c>
      <c r="G64" s="23">
        <f>E64*1</f>
        <v>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0"/>
        <v>6661</v>
      </c>
      <c r="B65" s="27" t="s">
        <v>73</v>
      </c>
      <c r="C65" s="31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0"/>
        <v>6713</v>
      </c>
      <c r="B66" s="27" t="s">
        <v>74</v>
      </c>
      <c r="C66" s="36" t="s">
        <v>25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0"/>
        <v>6475</v>
      </c>
      <c r="B67" s="27" t="s">
        <v>75</v>
      </c>
      <c r="C67" s="36" t="s">
        <v>25</v>
      </c>
      <c r="D67" s="28">
        <v>1001025176475</v>
      </c>
      <c r="E67" s="24"/>
      <c r="F67" s="23"/>
      <c r="G67" s="23">
        <f>E67*0.4</f>
        <v>0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0"/>
        <v>6776</v>
      </c>
      <c r="B68" s="27" t="s">
        <v>76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0"/>
        <v>6297</v>
      </c>
      <c r="B69" s="47" t="s">
        <v>77</v>
      </c>
      <c r="C69" s="36" t="s">
        <v>25</v>
      </c>
      <c r="D69" s="28">
        <v>1001022556297</v>
      </c>
      <c r="E69" s="24"/>
      <c r="F69" s="23"/>
      <c r="G69" s="23">
        <f>E69*0.27</f>
        <v>0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78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186</v>
      </c>
      <c r="C71" s="31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79</v>
      </c>
      <c r="C72" s="34" t="s">
        <v>25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80</v>
      </c>
      <c r="C73" s="31" t="s">
        <v>23</v>
      </c>
      <c r="D73" s="28">
        <v>1001031076527</v>
      </c>
      <c r="E73" s="24"/>
      <c r="F73" s="23">
        <v>1.0166666666666671</v>
      </c>
      <c r="G73" s="23">
        <f>E73*1</f>
        <v>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81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82</v>
      </c>
      <c r="C75" s="34" t="s">
        <v>25</v>
      </c>
      <c r="D75" s="28">
        <v>1001302276666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83</v>
      </c>
      <c r="C76" s="34" t="s">
        <v>25</v>
      </c>
      <c r="D76" s="28">
        <v>1001300516785</v>
      </c>
      <c r="E76" s="24"/>
      <c r="F76" s="23"/>
      <c r="G76" s="23">
        <f>E76*0.33</f>
        <v>0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84</v>
      </c>
      <c r="C77" s="34" t="s">
        <v>25</v>
      </c>
      <c r="D77" s="28">
        <v>1001303106773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85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86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87</v>
      </c>
      <c r="C80" s="34" t="s">
        <v>25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88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89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90</v>
      </c>
      <c r="C83" s="34" t="s">
        <v>25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91</v>
      </c>
      <c r="C84" s="34" t="s">
        <v>25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92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93</v>
      </c>
      <c r="C86" s="34" t="s">
        <v>25</v>
      </c>
      <c r="D86" s="28">
        <v>1001300456787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94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95</v>
      </c>
      <c r="C88" s="34" t="s">
        <v>25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96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97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98</v>
      </c>
      <c r="C91" s="31" t="s">
        <v>23</v>
      </c>
      <c r="D91" s="28">
        <v>1001053985341</v>
      </c>
      <c r="E91" s="24"/>
      <c r="F91" s="23">
        <v>0.71250000000000002</v>
      </c>
      <c r="G91" s="23">
        <f>E91*1</f>
        <v>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99</v>
      </c>
      <c r="C92" s="34" t="s">
        <v>25</v>
      </c>
      <c r="D92" s="28">
        <v>1001303056692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100</v>
      </c>
      <c r="C93" s="34" t="s">
        <v>25</v>
      </c>
      <c r="D93" s="28">
        <v>1001215576586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101</v>
      </c>
      <c r="C94" s="34" t="s">
        <v>25</v>
      </c>
      <c r="D94" s="28">
        <v>1001225416228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7" t="str">
        <f t="shared" ref="A95:A102" si="1">RIGHT(D95:D206,4)</f>
        <v>5544</v>
      </c>
      <c r="B95" s="27" t="s">
        <v>102</v>
      </c>
      <c r="C95" s="31" t="s">
        <v>23</v>
      </c>
      <c r="D95" s="28">
        <v>1001051875544</v>
      </c>
      <c r="E95" s="24"/>
      <c r="F95" s="23">
        <v>0.85</v>
      </c>
      <c r="G95" s="23">
        <f>E95*1</f>
        <v>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1"/>
        <v>6213</v>
      </c>
      <c r="B96" s="27" t="s">
        <v>103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1"/>
        <v>6697</v>
      </c>
      <c r="B97" s="27" t="s">
        <v>104</v>
      </c>
      <c r="C97" s="37" t="s">
        <v>25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1"/>
        <v/>
      </c>
      <c r="B98" s="75" t="s">
        <v>105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1"/>
        <v>5706</v>
      </c>
      <c r="B99" s="27" t="s">
        <v>106</v>
      </c>
      <c r="C99" s="34" t="s">
        <v>25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1"/>
        <v>6454</v>
      </c>
      <c r="B100" s="27" t="s">
        <v>107</v>
      </c>
      <c r="C100" s="34" t="s">
        <v>25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1"/>
        <v>6222</v>
      </c>
      <c r="B101" s="27" t="s">
        <v>108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1"/>
        <v>5931</v>
      </c>
      <c r="B102" s="27" t="s">
        <v>109</v>
      </c>
      <c r="C102" s="34" t="s">
        <v>25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110</v>
      </c>
      <c r="C103" s="31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185</v>
      </c>
      <c r="C104" s="34" t="s">
        <v>25</v>
      </c>
      <c r="D104" s="28">
        <v>1001203146834</v>
      </c>
      <c r="E104" s="24"/>
      <c r="F104" s="23"/>
      <c r="G104" s="23">
        <f>E104*0.1</f>
        <v>0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111</v>
      </c>
      <c r="C105" s="34" t="s">
        <v>25</v>
      </c>
      <c r="D105" s="28">
        <v>1001060764993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112</v>
      </c>
      <c r="C106" s="34" t="s">
        <v>25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2">RIGHT(D107:D224,4)</f>
        <v>4117</v>
      </c>
      <c r="B107" s="27" t="s">
        <v>113</v>
      </c>
      <c r="C107" s="31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2"/>
        <v>5483</v>
      </c>
      <c r="B108" s="27" t="s">
        <v>114</v>
      </c>
      <c r="C108" s="34" t="s">
        <v>25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2"/>
        <v>6453</v>
      </c>
      <c r="B109" s="27" t="s">
        <v>115</v>
      </c>
      <c r="C109" s="34" t="s">
        <v>25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2"/>
        <v/>
      </c>
      <c r="B110" s="75" t="s">
        <v>116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2"/>
        <v>6756</v>
      </c>
      <c r="B111" s="29" t="s">
        <v>117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2"/>
        <v>4611</v>
      </c>
      <c r="B112" s="29" t="s">
        <v>118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2"/>
        <v>6645</v>
      </c>
      <c r="B113" s="29" t="s">
        <v>119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2"/>
        <v>6470</v>
      </c>
      <c r="B114" s="29" t="s">
        <v>120</v>
      </c>
      <c r="C114" s="33" t="s">
        <v>23</v>
      </c>
      <c r="D114" s="81">
        <v>1001092436470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121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122</v>
      </c>
      <c r="C116" s="33" t="s">
        <v>23</v>
      </c>
      <c r="D116" s="81">
        <v>1001095716865</v>
      </c>
      <c r="E116" s="24"/>
      <c r="F116" s="23"/>
      <c r="G116" s="23">
        <f>E116*1</f>
        <v>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123</v>
      </c>
      <c r="C117" s="38" t="s">
        <v>25</v>
      </c>
      <c r="D117" s="52">
        <v>1001094053215</v>
      </c>
      <c r="E117" s="24"/>
      <c r="F117" s="23">
        <v>0.4</v>
      </c>
      <c r="G117" s="23">
        <f>E117*0.4</f>
        <v>0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124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184</v>
      </c>
      <c r="C119" s="36" t="s">
        <v>25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126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127</v>
      </c>
      <c r="C121" s="36" t="s">
        <v>25</v>
      </c>
      <c r="D121" s="28">
        <v>1001233296445</v>
      </c>
      <c r="E121" s="24"/>
      <c r="F121" s="23"/>
      <c r="G121" s="23">
        <f>E121*0.18</f>
        <v>0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128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129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130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131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132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3">RIGHT(D127:D242,4)</f>
        <v>6313</v>
      </c>
      <c r="B127" s="48" t="s">
        <v>133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3"/>
        <v/>
      </c>
      <c r="B128" s="75" t="s">
        <v>134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3"/>
        <v>4945</v>
      </c>
      <c r="B129" s="48" t="s">
        <v>135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3"/>
        <v/>
      </c>
      <c r="B130" s="75" t="s">
        <v>136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3"/>
        <v>4956</v>
      </c>
      <c r="B131" s="92" t="s">
        <v>137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3"/>
        <v>1762</v>
      </c>
      <c r="B132" s="48" t="s">
        <v>138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3"/>
        <v>1764</v>
      </c>
      <c r="B133" s="48" t="s">
        <v>139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3"/>
        <v/>
      </c>
      <c r="B134" s="75" t="s">
        <v>140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3"/>
        <v/>
      </c>
      <c r="B135" s="75" t="s">
        <v>141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3"/>
        <v>6004</v>
      </c>
      <c r="B136" s="48" t="s">
        <v>142</v>
      </c>
      <c r="C136" s="37" t="s">
        <v>25</v>
      </c>
      <c r="D136" s="69" t="s">
        <v>143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3"/>
        <v>5417</v>
      </c>
      <c r="B137" s="48" t="s">
        <v>144</v>
      </c>
      <c r="C137" s="31" t="s">
        <v>23</v>
      </c>
      <c r="D137" s="69" t="s">
        <v>145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3"/>
        <v>6019</v>
      </c>
      <c r="B138" s="48" t="s">
        <v>146</v>
      </c>
      <c r="C138" s="37" t="s">
        <v>25</v>
      </c>
      <c r="D138" s="70" t="s">
        <v>147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148</v>
      </c>
      <c r="C139" s="16"/>
      <c r="D139" s="49"/>
      <c r="E139" s="17">
        <f>SUM(E5:E138)</f>
        <v>0</v>
      </c>
      <c r="F139" s="17">
        <f>SUM(F10:F138)</f>
        <v>39.157916666666672</v>
      </c>
      <c r="G139" s="17">
        <f>SUM(G11:G138)</f>
        <v>0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2" xr:uid="{00000000-0002-0000-0000-000000000000}">
      <formula1>40</formula1>
    </dataValidation>
    <dataValidation type="textLength" operator="equal" showInputMessage="1" showErrorMessage="1" sqref="D136:D13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149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113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118</v>
      </c>
      <c r="C9" s="82"/>
    </row>
    <row r="10" spans="2:3" x14ac:dyDescent="0.25">
      <c r="B10" s="29" t="s">
        <v>117</v>
      </c>
    </row>
    <row r="11" spans="2:3" x14ac:dyDescent="0.25">
      <c r="B11" s="27" t="s">
        <v>45</v>
      </c>
    </row>
    <row r="12" spans="2:3" x14ac:dyDescent="0.25">
      <c r="B12" s="27" t="s">
        <v>111</v>
      </c>
    </row>
    <row r="13" spans="2:3" x14ac:dyDescent="0.25">
      <c r="B13" s="27" t="s">
        <v>150</v>
      </c>
    </row>
    <row r="14" spans="2:3" x14ac:dyDescent="0.25">
      <c r="B14" s="27" t="s">
        <v>151</v>
      </c>
    </row>
    <row r="15" spans="2:3" x14ac:dyDescent="0.25">
      <c r="B15" s="59" t="s">
        <v>22</v>
      </c>
      <c r="C15" s="62"/>
    </row>
    <row r="16" spans="2:3" x14ac:dyDescent="0.25">
      <c r="B16" s="59" t="s">
        <v>152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98</v>
      </c>
      <c r="C19" s="62"/>
    </row>
    <row r="20" spans="2:3" x14ac:dyDescent="0.25">
      <c r="B20" s="71" t="s">
        <v>114</v>
      </c>
    </row>
    <row r="21" spans="2:3" x14ac:dyDescent="0.25">
      <c r="B21" s="59" t="s">
        <v>153</v>
      </c>
      <c r="C21" s="82"/>
    </row>
    <row r="22" spans="2:3" x14ac:dyDescent="0.25">
      <c r="B22" s="68" t="s">
        <v>154</v>
      </c>
      <c r="C22" s="62"/>
    </row>
    <row r="23" spans="2:3" x14ac:dyDescent="0.25">
      <c r="B23" s="27" t="s">
        <v>102</v>
      </c>
    </row>
    <row r="24" spans="2:3" x14ac:dyDescent="0.25">
      <c r="B24" s="27" t="s">
        <v>112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1" t="s">
        <v>155</v>
      </c>
    </row>
    <row r="28" spans="2:3" x14ac:dyDescent="0.25">
      <c r="B28" s="79" t="s">
        <v>64</v>
      </c>
      <c r="C28" s="62"/>
    </row>
    <row r="29" spans="2:3" x14ac:dyDescent="0.25">
      <c r="B29" s="46" t="s">
        <v>62</v>
      </c>
    </row>
    <row r="30" spans="2:3" x14ac:dyDescent="0.25">
      <c r="B30" s="71" t="s">
        <v>47</v>
      </c>
    </row>
    <row r="31" spans="2:3" x14ac:dyDescent="0.25">
      <c r="B31" s="67" t="s">
        <v>156</v>
      </c>
      <c r="C31" s="62"/>
    </row>
    <row r="32" spans="2:3" x14ac:dyDescent="0.25">
      <c r="B32" s="80" t="s">
        <v>157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158</v>
      </c>
      <c r="C34" s="62"/>
    </row>
    <row r="35" spans="2:3" x14ac:dyDescent="0.25">
      <c r="B35" s="27" t="s">
        <v>159</v>
      </c>
    </row>
    <row r="36" spans="2:3" x14ac:dyDescent="0.25">
      <c r="B36" s="27" t="s">
        <v>160</v>
      </c>
    </row>
    <row r="37" spans="2:3" x14ac:dyDescent="0.25">
      <c r="B37" s="80" t="s">
        <v>161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91</v>
      </c>
    </row>
    <row r="45" spans="2:3" x14ac:dyDescent="0.25">
      <c r="B45" s="27" t="s">
        <v>95</v>
      </c>
    </row>
    <row r="46" spans="2:3" x14ac:dyDescent="0.25">
      <c r="B46" s="67" t="s">
        <v>99</v>
      </c>
      <c r="C46" s="62"/>
    </row>
    <row r="47" spans="2:3" x14ac:dyDescent="0.25">
      <c r="B47" s="27" t="s">
        <v>82</v>
      </c>
    </row>
    <row r="48" spans="2:3" x14ac:dyDescent="0.25">
      <c r="B48" s="67" t="s">
        <v>162</v>
      </c>
      <c r="C48" s="62"/>
    </row>
    <row r="49" spans="2:3" x14ac:dyDescent="0.25">
      <c r="B49" s="67" t="s">
        <v>163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164</v>
      </c>
      <c r="C53" s="62"/>
    </row>
    <row r="54" spans="2:3" x14ac:dyDescent="0.25">
      <c r="B54" s="80" t="s">
        <v>165</v>
      </c>
      <c r="C54" s="62"/>
    </row>
    <row r="55" spans="2:3" x14ac:dyDescent="0.25">
      <c r="B55" s="80" t="s">
        <v>166</v>
      </c>
      <c r="C55" s="82"/>
    </row>
    <row r="56" spans="2:3" x14ac:dyDescent="0.25">
      <c r="B56" s="71" t="s">
        <v>115</v>
      </c>
    </row>
    <row r="57" spans="2:3" x14ac:dyDescent="0.25">
      <c r="B57" s="27" t="s">
        <v>107</v>
      </c>
    </row>
    <row r="58" spans="2:3" x14ac:dyDescent="0.25">
      <c r="B58" s="80" t="s">
        <v>167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168</v>
      </c>
      <c r="C60" s="82"/>
    </row>
    <row r="61" spans="2:3" x14ac:dyDescent="0.25">
      <c r="B61" s="27" t="s">
        <v>104</v>
      </c>
    </row>
    <row r="62" spans="2:3" x14ac:dyDescent="0.25">
      <c r="B62" s="67" t="s">
        <v>87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80</v>
      </c>
    </row>
    <row r="65" spans="2:3" x14ac:dyDescent="0.25">
      <c r="B65" s="56" t="s">
        <v>57</v>
      </c>
      <c r="C65" s="62"/>
    </row>
    <row r="66" spans="2:3" x14ac:dyDescent="0.25">
      <c r="B66" s="56" t="s">
        <v>169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103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173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2024-06-25T11:51:46Z</dcterms:modified>
</cp:coreProperties>
</file>