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7,24 Симф КИ\"/>
    </mc:Choice>
  </mc:AlternateContent>
  <xr:revisionPtr revIDLastSave="0" documentId="13_ncr:1_{45D5E391-D969-46C5-B815-C29E62727EA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Y9" i="1" s="1"/>
  <c r="L10" i="1"/>
  <c r="L11" i="1"/>
  <c r="Y11" i="1" s="1"/>
  <c r="L12" i="1"/>
  <c r="Y12" i="1" s="1"/>
  <c r="L13" i="1"/>
  <c r="Y13" i="1" s="1"/>
  <c r="L14" i="1"/>
  <c r="Y14" i="1" s="1"/>
  <c r="L15" i="1"/>
  <c r="Y15" i="1" s="1"/>
  <c r="L16" i="1"/>
  <c r="L17" i="1"/>
  <c r="Y17" i="1" s="1"/>
  <c r="L18" i="1"/>
  <c r="L19" i="1"/>
  <c r="L20" i="1"/>
  <c r="Y20" i="1" s="1"/>
  <c r="L21" i="1"/>
  <c r="Y21" i="1" s="1"/>
  <c r="L22" i="1"/>
  <c r="Y22" i="1" s="1"/>
  <c r="L23" i="1"/>
  <c r="Y23" i="1" s="1"/>
  <c r="L24" i="1"/>
  <c r="L25" i="1"/>
  <c r="Y25" i="1" s="1"/>
  <c r="L26" i="1"/>
  <c r="L27" i="1"/>
  <c r="Y27" i="1" s="1"/>
  <c r="L28" i="1"/>
  <c r="Y28" i="1" s="1"/>
  <c r="L29" i="1"/>
  <c r="Y29" i="1" s="1"/>
  <c r="L30" i="1"/>
  <c r="Y30" i="1" s="1"/>
  <c r="L31" i="1"/>
  <c r="Y31" i="1" s="1"/>
  <c r="L32" i="1"/>
  <c r="L33" i="1"/>
  <c r="Y33" i="1" s="1"/>
  <c r="L34" i="1"/>
  <c r="L35" i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L52" i="1"/>
  <c r="Y52" i="1" s="1"/>
  <c r="L53" i="1"/>
  <c r="L54" i="1"/>
  <c r="Y54" i="1" s="1"/>
  <c r="L55" i="1"/>
  <c r="L56" i="1"/>
  <c r="L57" i="1"/>
  <c r="Y57" i="1" s="1"/>
  <c r="L58" i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L68" i="1"/>
  <c r="Y68" i="1" s="1"/>
  <c r="L69" i="1"/>
  <c r="L70" i="1"/>
  <c r="Y70" i="1" s="1"/>
  <c r="L71" i="1"/>
  <c r="L72" i="1"/>
  <c r="L73" i="1"/>
  <c r="Y73" i="1" s="1"/>
  <c r="L74" i="1"/>
  <c r="L75" i="1"/>
  <c r="L76" i="1"/>
  <c r="Y76" i="1" s="1"/>
  <c r="L77" i="1"/>
  <c r="L78" i="1"/>
  <c r="Y78" i="1" s="1"/>
  <c r="L79" i="1"/>
  <c r="L80" i="1"/>
  <c r="L81" i="1"/>
  <c r="Y81" i="1" s="1"/>
  <c r="L82" i="1"/>
  <c r="L83" i="1"/>
  <c r="L84" i="1"/>
  <c r="Y84" i="1" s="1"/>
  <c r="L85" i="1"/>
  <c r="L86" i="1"/>
  <c r="Y86" i="1" s="1"/>
  <c r="L87" i="1"/>
  <c r="L88" i="1"/>
  <c r="L89" i="1"/>
  <c r="Y89" i="1" s="1"/>
  <c r="L90" i="1"/>
  <c r="L91" i="1"/>
  <c r="L92" i="1"/>
  <c r="Y92" i="1" s="1"/>
  <c r="L93" i="1"/>
  <c r="L94" i="1"/>
  <c r="Y94" i="1" s="1"/>
  <c r="L95" i="1"/>
  <c r="L96" i="1"/>
  <c r="L97" i="1"/>
  <c r="Y97" i="1" s="1"/>
  <c r="L98" i="1"/>
  <c r="L99" i="1"/>
  <c r="L100" i="1"/>
  <c r="Y100" i="1" s="1"/>
  <c r="L101" i="1"/>
  <c r="L102" i="1"/>
  <c r="Y102" i="1" s="1"/>
  <c r="L103" i="1"/>
  <c r="L104" i="1"/>
  <c r="L105" i="1"/>
  <c r="Y105" i="1" s="1"/>
  <c r="L106" i="1"/>
  <c r="L107" i="1"/>
  <c r="L108" i="1"/>
  <c r="Y108" i="1" s="1"/>
  <c r="L109" i="1"/>
  <c r="L110" i="1"/>
  <c r="Y110" i="1" s="1"/>
  <c r="L111" i="1"/>
  <c r="L112" i="1"/>
  <c r="L113" i="1"/>
  <c r="L114" i="1"/>
  <c r="Y114" i="1" s="1"/>
  <c r="L115" i="1"/>
  <c r="L116" i="1"/>
  <c r="Y116" i="1" s="1"/>
  <c r="L117" i="1"/>
  <c r="Y117" i="1" s="1"/>
  <c r="L118" i="1"/>
  <c r="Y118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K6" i="1"/>
  <c r="AA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H116" i="1"/>
  <c r="AJ116" i="1" s="1"/>
  <c r="H117" i="1"/>
  <c r="AJ117" i="1" s="1"/>
  <c r="H118" i="1"/>
  <c r="AJ118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Y113" i="1" l="1"/>
  <c r="Z113" i="1"/>
  <c r="Y7" i="1"/>
  <c r="Y115" i="1"/>
  <c r="Y109" i="1"/>
  <c r="Y107" i="1"/>
  <c r="Y103" i="1"/>
  <c r="Y101" i="1"/>
  <c r="Y95" i="1"/>
  <c r="Y93" i="1"/>
  <c r="Y91" i="1"/>
  <c r="Y87" i="1"/>
  <c r="Y85" i="1"/>
  <c r="Y79" i="1"/>
  <c r="Y77" i="1"/>
  <c r="Y75" i="1"/>
  <c r="Y71" i="1"/>
  <c r="Y69" i="1"/>
  <c r="Y63" i="1"/>
  <c r="Y61" i="1"/>
  <c r="Y59" i="1"/>
  <c r="Y55" i="1"/>
  <c r="Y53" i="1"/>
  <c r="Y112" i="1"/>
  <c r="Y106" i="1"/>
  <c r="Y104" i="1"/>
  <c r="Y98" i="1"/>
  <c r="Y96" i="1"/>
  <c r="Y90" i="1"/>
  <c r="Y88" i="1"/>
  <c r="Y82" i="1"/>
  <c r="Y80" i="1"/>
  <c r="Y74" i="1"/>
  <c r="Y72" i="1"/>
  <c r="Y66" i="1"/>
  <c r="Y64" i="1"/>
  <c r="Y58" i="1"/>
  <c r="Y56" i="1"/>
  <c r="Y50" i="1"/>
  <c r="Y42" i="1"/>
  <c r="Y40" i="1"/>
  <c r="Y34" i="1"/>
  <c r="Y32" i="1"/>
  <c r="Y26" i="1"/>
  <c r="Y24" i="1"/>
  <c r="Y18" i="1"/>
  <c r="Y16" i="1"/>
  <c r="Y10" i="1"/>
  <c r="Y8" i="1"/>
  <c r="AG6" i="1"/>
  <c r="AH6" i="1"/>
  <c r="Y99" i="1"/>
  <c r="Y83" i="1"/>
  <c r="Y67" i="1"/>
  <c r="Y51" i="1"/>
  <c r="Y35" i="1"/>
  <c r="Y19" i="1"/>
  <c r="AJ115" i="1"/>
  <c r="AJ107" i="1"/>
  <c r="AJ95" i="1"/>
  <c r="AJ91" i="1"/>
  <c r="AJ79" i="1"/>
  <c r="AJ75" i="1"/>
  <c r="AJ63" i="1"/>
  <c r="AJ59" i="1"/>
  <c r="AJ47" i="1"/>
  <c r="AJ43" i="1"/>
  <c r="AJ31" i="1"/>
  <c r="AJ27" i="1"/>
  <c r="AJ15" i="1"/>
  <c r="AJ11" i="1"/>
  <c r="AJ7" i="1"/>
  <c r="X6" i="1"/>
  <c r="W6" i="1"/>
  <c r="Y111" i="1"/>
  <c r="AF6" i="1"/>
  <c r="AE6" i="1"/>
  <c r="AD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<sst xmlns="http://schemas.openxmlformats.org/spreadsheetml/2006/main" count="271" uniqueCount="145">
  <si>
    <t>Период: 27.06.2024 - 04.07.2024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</si>
  <si>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</si>
  <si>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</si>
  <si>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</si>
  <si>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</si>
  <si>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</si>
  <si>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</si>
  <si>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</si>
  <si>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</si>
  <si>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</si>
  <si>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</si>
  <si>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</si>
  <si>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</si>
  <si>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</si>
  <si>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</si>
  <si>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</si>
  <si>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</si>
  <si>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</si>
  <si>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</si>
  <si>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</si>
  <si>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</si>
  <si>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</si>
  <si>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</si>
  <si>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</si>
  <si>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</si>
  <si>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</si>
  <si>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</si>
  <si>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</si>
  <si>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</si>
  <si>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</si>
  <si>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</si>
  <si>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</si>
  <si>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</si>
  <si>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</si>
  <si>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</si>
  <si>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</si>
  <si>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</si>
  <si>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</si>
  <si>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</si>
  <si>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</si>
  <si>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</si>
  <si>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</si>
  <si>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</si>
  <si>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</si>
  <si>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</si>
  <si>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</si>
  <si>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</si>
  <si>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</si>
  <si>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</si>
  <si>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</si>
  <si>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</si>
  <si>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</si>
  <si>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</si>
  <si>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</si>
  <si>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</si>
  <si>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</si>
  <si>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</si>
  <si>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</si>
  <si>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</si>
  <si>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</si>
  <si>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</si>
  <si>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</si>
  <si>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</si>
  <si>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</si>
  <si>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</si>
  <si>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</si>
  <si>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</si>
  <si>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</si>
  <si>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</si>
  <si>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</si>
  <si>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</si>
  <si>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</si>
  <si>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</si>
  <si>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</si>
  <si>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</si>
  <si>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</si>
  <si>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</si>
  <si>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</si>
  <si>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</si>
  <si>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</si>
  <si>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</si>
  <si>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</si>
  <si>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</si>
  <si>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</si>
  <si>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</si>
  <si>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</si>
  <si>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</si>
  <si>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</si>
  <si>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</si>
  <si>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</si>
  <si>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</si>
  <si>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</si>
  <si>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</si>
  <si>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</si>
  <si>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</si>
  <si>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</si>
  <si>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</si>
  <si>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</si>
  <si>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</si>
  <si>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</si>
  <si>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</si>
  <si>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</si>
  <si>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</si>
  <si>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</si>
  <si>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</si>
  <si>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</si>
  <si>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</si>
  <si>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</si>
  <si>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</si>
  <si>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</si>
  <si>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</si>
  <si>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</si>
  <si>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</si>
  <si>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</si>
  <si>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</si>
  <si>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</si>
  <si>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</si>
  <si>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</si>
  <si>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</si>
  <si>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</si>
  <si>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</si>
  <si>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</si>
  <si>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</si>
  <si>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</si>
  <si>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</si>
  <si>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</si>
  <si>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</si>
  <si>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</si>
  <si>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</si>
  <si>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</si>
  <si>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</si>
  <si>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</si>
  <si>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</si>
  <si>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</si>
  <si>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</si>
  <si>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</si>
  <si>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</si>
  <si>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</si>
  <si>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05,07,</t>
  </si>
  <si>
    <t>08,07,</t>
  </si>
  <si>
    <t>09,07,</t>
  </si>
  <si>
    <t>14,06,</t>
  </si>
  <si>
    <t>21,06,</t>
  </si>
  <si>
    <t>28,06,</t>
  </si>
  <si>
    <t>04,07,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</si>
</sst>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26.06.2024 - 03.07.2024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04,07,</v>
          </cell>
          <cell r="M5" t="str">
            <v>05,07,</v>
          </cell>
          <cell r="T5" t="str">
            <v>08,07,</v>
          </cell>
          <cell r="X5" t="str">
            <v>08,07,</v>
          </cell>
          <cell r="AE5" t="str">
            <v>14,06,</v>
          </cell>
          <cell r="AF5" t="str">
            <v>21,06,</v>
          </cell>
          <cell r="AG5" t="str">
            <v>28,06,</v>
          </cell>
          <cell r="AH5" t="str">
            <v>03,07,</v>
          </cell>
        </row>
        <row r="6">
          <cell r="E6">
            <v>157623.64000000004</v>
          </cell>
          <cell r="F6">
            <v>89488.938999999998</v>
          </cell>
          <cell r="J6">
            <v>149410.30800000005</v>
          </cell>
          <cell r="K6">
            <v>8213.3320000000003</v>
          </cell>
          <cell r="L6">
            <v>28120</v>
          </cell>
          <cell r="M6">
            <v>29130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14916</v>
          </cell>
          <cell r="U6">
            <v>0</v>
          </cell>
          <cell r="V6">
            <v>0</v>
          </cell>
          <cell r="W6">
            <v>28166.72800000001</v>
          </cell>
          <cell r="X6">
            <v>18400</v>
          </cell>
          <cell r="AA6">
            <v>0</v>
          </cell>
          <cell r="AB6">
            <v>0</v>
          </cell>
          <cell r="AC6">
            <v>0</v>
          </cell>
          <cell r="AD6">
            <v>16790</v>
          </cell>
          <cell r="AE6">
            <v>26499.758000000002</v>
          </cell>
          <cell r="AF6">
            <v>26499.758000000002</v>
          </cell>
          <cell r="AG6">
            <v>27313.928000000011</v>
          </cell>
          <cell r="AH6">
            <v>31652.897000000001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539.12599999999998</v>
          </cell>
          <cell r="D7">
            <v>602.625</v>
          </cell>
          <cell r="E7">
            <v>632.69399999999996</v>
          </cell>
          <cell r="F7">
            <v>474.52100000000002</v>
          </cell>
          <cell r="G7" t="str">
            <v>н</v>
          </cell>
          <cell r="H7">
            <v>1</v>
          </cell>
          <cell r="I7">
            <v>45</v>
          </cell>
          <cell r="J7">
            <v>637.13599999999997</v>
          </cell>
          <cell r="K7">
            <v>-4.4420000000000073</v>
          </cell>
          <cell r="L7">
            <v>150</v>
          </cell>
          <cell r="M7">
            <v>150</v>
          </cell>
          <cell r="W7">
            <v>126.53879999999999</v>
          </cell>
          <cell r="Y7">
            <v>6.1208182786623553</v>
          </cell>
          <cell r="Z7">
            <v>3.7500039513572125</v>
          </cell>
          <cell r="AD7">
            <v>0</v>
          </cell>
          <cell r="AE7">
            <v>147.1756</v>
          </cell>
          <cell r="AF7">
            <v>147.1756</v>
          </cell>
          <cell r="AG7">
            <v>132.51740000000001</v>
          </cell>
          <cell r="AH7">
            <v>157.36500000000001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251.63399999999999</v>
          </cell>
          <cell r="D8">
            <v>770.06500000000005</v>
          </cell>
          <cell r="E8">
            <v>647.18299999999999</v>
          </cell>
          <cell r="F8">
            <v>360.51600000000002</v>
          </cell>
          <cell r="G8" t="str">
            <v>ябл</v>
          </cell>
          <cell r="H8">
            <v>1</v>
          </cell>
          <cell r="I8">
            <v>45</v>
          </cell>
          <cell r="J8">
            <v>653.226</v>
          </cell>
          <cell r="K8">
            <v>-6.0430000000000064</v>
          </cell>
          <cell r="L8">
            <v>150</v>
          </cell>
          <cell r="M8">
            <v>120</v>
          </cell>
          <cell r="W8">
            <v>129.4366</v>
          </cell>
          <cell r="X8">
            <v>120</v>
          </cell>
          <cell r="Y8">
            <v>5.7983290661219478</v>
          </cell>
          <cell r="Z8">
            <v>2.7852709357322429</v>
          </cell>
          <cell r="AD8">
            <v>0</v>
          </cell>
          <cell r="AE8">
            <v>113.89280000000001</v>
          </cell>
          <cell r="AF8">
            <v>113.89280000000001</v>
          </cell>
          <cell r="AG8">
            <v>120.7692</v>
          </cell>
          <cell r="AH8">
            <v>145.49799999999999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800.02599999999995</v>
          </cell>
          <cell r="D9">
            <v>2187.3040000000001</v>
          </cell>
          <cell r="E9">
            <v>1885.0409999999999</v>
          </cell>
          <cell r="F9">
            <v>1046.2670000000001</v>
          </cell>
          <cell r="G9" t="str">
            <v>н</v>
          </cell>
          <cell r="H9">
            <v>1</v>
          </cell>
          <cell r="I9">
            <v>45</v>
          </cell>
          <cell r="J9">
            <v>1781.3209999999999</v>
          </cell>
          <cell r="K9">
            <v>103.72000000000003</v>
          </cell>
          <cell r="L9">
            <v>400</v>
          </cell>
          <cell r="M9">
            <v>390</v>
          </cell>
          <cell r="W9">
            <v>377.00819999999999</v>
          </cell>
          <cell r="X9">
            <v>350</v>
          </cell>
          <cell r="Y9">
            <v>5.7989905789847542</v>
          </cell>
          <cell r="Z9">
            <v>2.7751836697451147</v>
          </cell>
          <cell r="AD9">
            <v>0</v>
          </cell>
          <cell r="AE9">
            <v>303.58580000000001</v>
          </cell>
          <cell r="AF9">
            <v>303.58580000000001</v>
          </cell>
          <cell r="AG9">
            <v>357.67040000000003</v>
          </cell>
          <cell r="AH9">
            <v>519.904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156.239</v>
          </cell>
          <cell r="D10">
            <v>170.166</v>
          </cell>
          <cell r="E10">
            <v>191.11600000000001</v>
          </cell>
          <cell r="F10">
            <v>130.279</v>
          </cell>
          <cell r="G10">
            <v>0</v>
          </cell>
          <cell r="H10">
            <v>1</v>
          </cell>
          <cell r="I10">
            <v>40</v>
          </cell>
          <cell r="J10">
            <v>192.505</v>
          </cell>
          <cell r="K10">
            <v>-1.3889999999999816</v>
          </cell>
          <cell r="L10">
            <v>40</v>
          </cell>
          <cell r="M10">
            <v>40</v>
          </cell>
          <cell r="W10">
            <v>38.223200000000006</v>
          </cell>
          <cell r="X10">
            <v>20</v>
          </cell>
          <cell r="Y10">
            <v>6.024587161723769</v>
          </cell>
          <cell r="Z10">
            <v>3.4083750183134844</v>
          </cell>
          <cell r="AD10">
            <v>0</v>
          </cell>
          <cell r="AE10">
            <v>43.265599999999999</v>
          </cell>
          <cell r="AF10">
            <v>43.265599999999999</v>
          </cell>
          <cell r="AG10">
            <v>36.073999999999998</v>
          </cell>
          <cell r="AH10">
            <v>70.197000000000003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200</v>
          </cell>
          <cell r="D11">
            <v>344</v>
          </cell>
          <cell r="E11">
            <v>323</v>
          </cell>
          <cell r="F11">
            <v>217</v>
          </cell>
          <cell r="G11">
            <v>0</v>
          </cell>
          <cell r="H11">
            <v>0.5</v>
          </cell>
          <cell r="I11">
            <v>45</v>
          </cell>
          <cell r="J11">
            <v>357</v>
          </cell>
          <cell r="K11">
            <v>-34</v>
          </cell>
          <cell r="L11">
            <v>70</v>
          </cell>
          <cell r="M11">
            <v>70</v>
          </cell>
          <cell r="W11">
            <v>64.599999999999994</v>
          </cell>
          <cell r="X11">
            <v>30</v>
          </cell>
          <cell r="Y11">
            <v>5.9907120743034064</v>
          </cell>
          <cell r="Z11">
            <v>3.3591331269349847</v>
          </cell>
          <cell r="AD11">
            <v>0</v>
          </cell>
          <cell r="AE11">
            <v>46.4</v>
          </cell>
          <cell r="AF11">
            <v>46.4</v>
          </cell>
          <cell r="AG11">
            <v>64.400000000000006</v>
          </cell>
          <cell r="AH11">
            <v>67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1330</v>
          </cell>
          <cell r="D12">
            <v>4205</v>
          </cell>
          <cell r="E12">
            <v>4056</v>
          </cell>
          <cell r="F12">
            <v>1459</v>
          </cell>
          <cell r="G12" t="str">
            <v>ябл</v>
          </cell>
          <cell r="H12">
            <v>0.4</v>
          </cell>
          <cell r="I12">
            <v>45</v>
          </cell>
          <cell r="J12">
            <v>4102</v>
          </cell>
          <cell r="K12">
            <v>-46</v>
          </cell>
          <cell r="L12">
            <v>500</v>
          </cell>
          <cell r="M12">
            <v>500</v>
          </cell>
          <cell r="T12">
            <v>570</v>
          </cell>
          <cell r="W12">
            <v>467.2</v>
          </cell>
          <cell r="X12">
            <v>300</v>
          </cell>
          <cell r="Y12">
            <v>5.9053938356164384</v>
          </cell>
          <cell r="Z12">
            <v>3.122859589041096</v>
          </cell>
          <cell r="AD12">
            <v>1720</v>
          </cell>
          <cell r="AE12">
            <v>375.2</v>
          </cell>
          <cell r="AF12">
            <v>375.2</v>
          </cell>
          <cell r="AG12">
            <v>448</v>
          </cell>
          <cell r="AH12">
            <v>501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1715</v>
          </cell>
          <cell r="D13">
            <v>5139</v>
          </cell>
          <cell r="E13">
            <v>4567</v>
          </cell>
          <cell r="F13">
            <v>2217</v>
          </cell>
          <cell r="G13">
            <v>0</v>
          </cell>
          <cell r="H13">
            <v>0.45</v>
          </cell>
          <cell r="I13">
            <v>45</v>
          </cell>
          <cell r="J13">
            <v>4551</v>
          </cell>
          <cell r="K13">
            <v>16</v>
          </cell>
          <cell r="L13">
            <v>1000</v>
          </cell>
          <cell r="M13">
            <v>1000</v>
          </cell>
          <cell r="T13">
            <v>2100</v>
          </cell>
          <cell r="W13">
            <v>669.8</v>
          </cell>
          <cell r="X13">
            <v>500</v>
          </cell>
          <cell r="Y13">
            <v>7.042400716631831</v>
          </cell>
          <cell r="Z13">
            <v>3.3099432666467603</v>
          </cell>
          <cell r="AD13">
            <v>1218</v>
          </cell>
          <cell r="AE13">
            <v>546</v>
          </cell>
          <cell r="AF13">
            <v>546</v>
          </cell>
          <cell r="AG13">
            <v>578.6</v>
          </cell>
          <cell r="AH13">
            <v>826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2738</v>
          </cell>
          <cell r="D14">
            <v>6972</v>
          </cell>
          <cell r="E14">
            <v>6400</v>
          </cell>
          <cell r="F14">
            <v>3186</v>
          </cell>
          <cell r="G14">
            <v>0</v>
          </cell>
          <cell r="H14">
            <v>0.45</v>
          </cell>
          <cell r="I14">
            <v>45</v>
          </cell>
          <cell r="J14">
            <v>6451</v>
          </cell>
          <cell r="K14">
            <v>-51</v>
          </cell>
          <cell r="L14">
            <v>1100</v>
          </cell>
          <cell r="M14">
            <v>1000</v>
          </cell>
          <cell r="T14">
            <v>1590</v>
          </cell>
          <cell r="W14">
            <v>1064</v>
          </cell>
          <cell r="X14">
            <v>1000</v>
          </cell>
          <cell r="Y14">
            <v>5.9078947368421053</v>
          </cell>
          <cell r="Z14">
            <v>2.994360902255639</v>
          </cell>
          <cell r="AD14">
            <v>1080</v>
          </cell>
          <cell r="AE14">
            <v>983.8</v>
          </cell>
          <cell r="AF14">
            <v>983.8</v>
          </cell>
          <cell r="AG14">
            <v>1123</v>
          </cell>
          <cell r="AH14">
            <v>1152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142</v>
          </cell>
          <cell r="D15">
            <v>320</v>
          </cell>
          <cell r="E15">
            <v>349</v>
          </cell>
          <cell r="F15">
            <v>108</v>
          </cell>
          <cell r="G15">
            <v>0</v>
          </cell>
          <cell r="H15">
            <v>0.5</v>
          </cell>
          <cell r="I15">
            <v>40</v>
          </cell>
          <cell r="J15">
            <v>356</v>
          </cell>
          <cell r="K15">
            <v>-7</v>
          </cell>
          <cell r="L15">
            <v>50</v>
          </cell>
          <cell r="M15">
            <v>50</v>
          </cell>
          <cell r="W15">
            <v>69.8</v>
          </cell>
          <cell r="X15">
            <v>200</v>
          </cell>
          <cell r="Y15">
            <v>5.8452722063037248</v>
          </cell>
          <cell r="Z15">
            <v>1.5472779369627507</v>
          </cell>
          <cell r="AD15">
            <v>0</v>
          </cell>
          <cell r="AE15">
            <v>40</v>
          </cell>
          <cell r="AF15">
            <v>40</v>
          </cell>
          <cell r="AG15">
            <v>50.8</v>
          </cell>
          <cell r="AH15">
            <v>91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67</v>
          </cell>
          <cell r="D16">
            <v>105</v>
          </cell>
          <cell r="E16">
            <v>103</v>
          </cell>
          <cell r="F16">
            <v>65</v>
          </cell>
          <cell r="G16">
            <v>0</v>
          </cell>
          <cell r="H16">
            <v>0.4</v>
          </cell>
          <cell r="I16">
            <v>50</v>
          </cell>
          <cell r="J16">
            <v>150</v>
          </cell>
          <cell r="K16">
            <v>-47</v>
          </cell>
          <cell r="L16">
            <v>20</v>
          </cell>
          <cell r="M16">
            <v>0</v>
          </cell>
          <cell r="W16">
            <v>20.6</v>
          </cell>
          <cell r="X16">
            <v>30</v>
          </cell>
          <cell r="Y16">
            <v>5.5825242718446599</v>
          </cell>
          <cell r="Z16">
            <v>3.1553398058252426</v>
          </cell>
          <cell r="AD16">
            <v>0</v>
          </cell>
          <cell r="AE16">
            <v>14.2</v>
          </cell>
          <cell r="AF16">
            <v>14.2</v>
          </cell>
          <cell r="AG16">
            <v>15</v>
          </cell>
          <cell r="AH16">
            <v>16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310</v>
          </cell>
          <cell r="D17">
            <v>303</v>
          </cell>
          <cell r="E17">
            <v>242</v>
          </cell>
          <cell r="F17">
            <v>371</v>
          </cell>
          <cell r="G17">
            <v>0</v>
          </cell>
          <cell r="H17">
            <v>0.17</v>
          </cell>
          <cell r="I17">
            <v>180</v>
          </cell>
          <cell r="J17">
            <v>242</v>
          </cell>
          <cell r="K17">
            <v>0</v>
          </cell>
          <cell r="L17">
            <v>0</v>
          </cell>
          <cell r="M17">
            <v>150</v>
          </cell>
          <cell r="W17">
            <v>48.4</v>
          </cell>
          <cell r="Y17">
            <v>10.764462809917356</v>
          </cell>
          <cell r="Z17">
            <v>7.6652892561983474</v>
          </cell>
          <cell r="AD17">
            <v>0</v>
          </cell>
          <cell r="AE17">
            <v>36.200000000000003</v>
          </cell>
          <cell r="AF17">
            <v>36.200000000000003</v>
          </cell>
          <cell r="AG17">
            <v>43</v>
          </cell>
          <cell r="AH17">
            <v>62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91</v>
          </cell>
          <cell r="D18">
            <v>190</v>
          </cell>
          <cell r="E18">
            <v>134</v>
          </cell>
          <cell r="F18">
            <v>141</v>
          </cell>
          <cell r="G18">
            <v>0</v>
          </cell>
          <cell r="H18">
            <v>0.45</v>
          </cell>
          <cell r="I18">
            <v>45</v>
          </cell>
          <cell r="J18">
            <v>140</v>
          </cell>
          <cell r="K18">
            <v>-6</v>
          </cell>
          <cell r="L18">
            <v>40</v>
          </cell>
          <cell r="M18">
            <v>30</v>
          </cell>
          <cell r="W18">
            <v>26.8</v>
          </cell>
          <cell r="Y18">
            <v>7.8731343283582085</v>
          </cell>
          <cell r="Z18">
            <v>5.2611940298507465</v>
          </cell>
          <cell r="AD18">
            <v>0</v>
          </cell>
          <cell r="AE18">
            <v>36.799999999999997</v>
          </cell>
          <cell r="AF18">
            <v>36.799999999999997</v>
          </cell>
          <cell r="AG18">
            <v>34</v>
          </cell>
          <cell r="AH18">
            <v>31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137</v>
          </cell>
          <cell r="D19">
            <v>342</v>
          </cell>
          <cell r="E19">
            <v>287</v>
          </cell>
          <cell r="F19">
            <v>182</v>
          </cell>
          <cell r="G19">
            <v>0</v>
          </cell>
          <cell r="H19">
            <v>0.3</v>
          </cell>
          <cell r="I19">
            <v>40</v>
          </cell>
          <cell r="J19">
            <v>387</v>
          </cell>
          <cell r="K19">
            <v>-100</v>
          </cell>
          <cell r="L19">
            <v>50</v>
          </cell>
          <cell r="M19">
            <v>50</v>
          </cell>
          <cell r="W19">
            <v>57.4</v>
          </cell>
          <cell r="X19">
            <v>50</v>
          </cell>
          <cell r="Y19">
            <v>5.7839721254355405</v>
          </cell>
          <cell r="Z19">
            <v>3.1707317073170733</v>
          </cell>
          <cell r="AD19">
            <v>0</v>
          </cell>
          <cell r="AE19">
            <v>63</v>
          </cell>
          <cell r="AF19">
            <v>63</v>
          </cell>
          <cell r="AG19">
            <v>54.4</v>
          </cell>
          <cell r="AH19">
            <v>68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1293</v>
          </cell>
          <cell r="D20">
            <v>1238</v>
          </cell>
          <cell r="E20">
            <v>1411</v>
          </cell>
          <cell r="F20">
            <v>1100</v>
          </cell>
          <cell r="G20">
            <v>0</v>
          </cell>
          <cell r="H20">
            <v>0.17</v>
          </cell>
          <cell r="I20">
            <v>180</v>
          </cell>
          <cell r="J20">
            <v>1431</v>
          </cell>
          <cell r="K20">
            <v>-20</v>
          </cell>
          <cell r="L20">
            <v>0</v>
          </cell>
          <cell r="M20">
            <v>1500</v>
          </cell>
          <cell r="W20">
            <v>282.2</v>
          </cell>
          <cell r="Y20">
            <v>9.2133238837703768</v>
          </cell>
          <cell r="Z20">
            <v>3.8979447200566977</v>
          </cell>
          <cell r="AD20">
            <v>0</v>
          </cell>
          <cell r="AE20">
            <v>240.8</v>
          </cell>
          <cell r="AF20">
            <v>240.8</v>
          </cell>
          <cell r="AG20">
            <v>238.6</v>
          </cell>
          <cell r="AH20">
            <v>355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219</v>
          </cell>
          <cell r="D21">
            <v>259</v>
          </cell>
          <cell r="E21">
            <v>292</v>
          </cell>
          <cell r="F21">
            <v>174</v>
          </cell>
          <cell r="G21">
            <v>0</v>
          </cell>
          <cell r="H21">
            <v>0.38</v>
          </cell>
          <cell r="I21">
            <v>40</v>
          </cell>
          <cell r="J21">
            <v>306</v>
          </cell>
          <cell r="K21">
            <v>-14</v>
          </cell>
          <cell r="L21">
            <v>50</v>
          </cell>
          <cell r="M21">
            <v>50</v>
          </cell>
          <cell r="W21">
            <v>58.4</v>
          </cell>
          <cell r="X21">
            <v>60</v>
          </cell>
          <cell r="Y21">
            <v>5.7191780821917808</v>
          </cell>
          <cell r="Z21">
            <v>2.9794520547945207</v>
          </cell>
          <cell r="AD21">
            <v>0</v>
          </cell>
          <cell r="AE21">
            <v>59.8</v>
          </cell>
          <cell r="AF21">
            <v>59.8</v>
          </cell>
          <cell r="AG21">
            <v>48.4</v>
          </cell>
          <cell r="AH21">
            <v>59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365</v>
          </cell>
          <cell r="D22">
            <v>1342</v>
          </cell>
          <cell r="E22">
            <v>1012</v>
          </cell>
          <cell r="F22">
            <v>666</v>
          </cell>
          <cell r="G22">
            <v>0</v>
          </cell>
          <cell r="H22">
            <v>0.35</v>
          </cell>
          <cell r="I22">
            <v>45</v>
          </cell>
          <cell r="J22">
            <v>1068</v>
          </cell>
          <cell r="K22">
            <v>-56</v>
          </cell>
          <cell r="L22">
            <v>150</v>
          </cell>
          <cell r="M22">
            <v>150</v>
          </cell>
          <cell r="W22">
            <v>202.4</v>
          </cell>
          <cell r="X22">
            <v>200</v>
          </cell>
          <cell r="Y22">
            <v>5.7608695652173916</v>
          </cell>
          <cell r="Z22">
            <v>3.2905138339920947</v>
          </cell>
          <cell r="AD22">
            <v>0</v>
          </cell>
          <cell r="AE22">
            <v>113.6</v>
          </cell>
          <cell r="AF22">
            <v>113.6</v>
          </cell>
          <cell r="AG22">
            <v>152.4</v>
          </cell>
          <cell r="AH22">
            <v>291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893</v>
          </cell>
          <cell r="D23">
            <v>209</v>
          </cell>
          <cell r="E23">
            <v>262</v>
          </cell>
          <cell r="F23">
            <v>725</v>
          </cell>
          <cell r="G23" t="str">
            <v>н</v>
          </cell>
          <cell r="H23">
            <v>0.35</v>
          </cell>
          <cell r="I23">
            <v>45</v>
          </cell>
          <cell r="J23">
            <v>376</v>
          </cell>
          <cell r="K23">
            <v>-114</v>
          </cell>
          <cell r="L23">
            <v>0</v>
          </cell>
          <cell r="M23">
            <v>0</v>
          </cell>
          <cell r="T23">
            <v>462</v>
          </cell>
          <cell r="W23">
            <v>52.4</v>
          </cell>
          <cell r="Y23">
            <v>13.835877862595421</v>
          </cell>
          <cell r="Z23">
            <v>13.835877862595421</v>
          </cell>
          <cell r="AD23">
            <v>0</v>
          </cell>
          <cell r="AE23">
            <v>79.8</v>
          </cell>
          <cell r="AF23">
            <v>79.8</v>
          </cell>
          <cell r="AG23">
            <v>45.2</v>
          </cell>
          <cell r="AH23">
            <v>74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323</v>
          </cell>
          <cell r="D24">
            <v>508</v>
          </cell>
          <cell r="E24">
            <v>415</v>
          </cell>
          <cell r="F24">
            <v>402</v>
          </cell>
          <cell r="G24">
            <v>0</v>
          </cell>
          <cell r="H24">
            <v>0.35</v>
          </cell>
          <cell r="I24">
            <v>45</v>
          </cell>
          <cell r="J24">
            <v>709</v>
          </cell>
          <cell r="K24">
            <v>-294</v>
          </cell>
          <cell r="L24">
            <v>70</v>
          </cell>
          <cell r="M24">
            <v>80</v>
          </cell>
          <cell r="W24">
            <v>57.8</v>
          </cell>
          <cell r="X24">
            <v>100</v>
          </cell>
          <cell r="Y24">
            <v>11.280276816608998</v>
          </cell>
          <cell r="Z24">
            <v>6.9550173010380627</v>
          </cell>
          <cell r="AD24">
            <v>126</v>
          </cell>
          <cell r="AE24">
            <v>78.599999999999994</v>
          </cell>
          <cell r="AF24">
            <v>78.599999999999994</v>
          </cell>
          <cell r="AG24">
            <v>72.8</v>
          </cell>
          <cell r="AH24">
            <v>66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615</v>
          </cell>
          <cell r="D25">
            <v>940</v>
          </cell>
          <cell r="E25">
            <v>955</v>
          </cell>
          <cell r="F25">
            <v>577</v>
          </cell>
          <cell r="G25">
            <v>0</v>
          </cell>
          <cell r="H25">
            <v>0.35</v>
          </cell>
          <cell r="I25">
            <v>45</v>
          </cell>
          <cell r="J25">
            <v>1092</v>
          </cell>
          <cell r="K25">
            <v>-137</v>
          </cell>
          <cell r="L25">
            <v>150</v>
          </cell>
          <cell r="M25">
            <v>150</v>
          </cell>
          <cell r="W25">
            <v>191</v>
          </cell>
          <cell r="X25">
            <v>300</v>
          </cell>
          <cell r="Y25">
            <v>6.162303664921466</v>
          </cell>
          <cell r="Z25">
            <v>3.0209424083769632</v>
          </cell>
          <cell r="AD25">
            <v>0</v>
          </cell>
          <cell r="AE25">
            <v>184.6</v>
          </cell>
          <cell r="AF25">
            <v>184.6</v>
          </cell>
          <cell r="AG25">
            <v>189</v>
          </cell>
          <cell r="AH25">
            <v>242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259.36599999999999</v>
          </cell>
          <cell r="D26">
            <v>1028.3599999999999</v>
          </cell>
          <cell r="E26">
            <v>526.51499999999999</v>
          </cell>
          <cell r="F26">
            <v>323.18</v>
          </cell>
          <cell r="G26">
            <v>0</v>
          </cell>
          <cell r="H26">
            <v>1</v>
          </cell>
          <cell r="I26">
            <v>50</v>
          </cell>
          <cell r="J26">
            <v>500.14800000000002</v>
          </cell>
          <cell r="K26">
            <v>26.366999999999962</v>
          </cell>
          <cell r="L26">
            <v>100</v>
          </cell>
          <cell r="M26">
            <v>100</v>
          </cell>
          <cell r="W26">
            <v>105.303</v>
          </cell>
          <cell r="X26">
            <v>100</v>
          </cell>
          <cell r="Y26">
            <v>5.9179700483367057</v>
          </cell>
          <cell r="Z26">
            <v>3.0690483651937743</v>
          </cell>
          <cell r="AD26">
            <v>0</v>
          </cell>
          <cell r="AE26">
            <v>89.321400000000011</v>
          </cell>
          <cell r="AF26">
            <v>89.321400000000011</v>
          </cell>
          <cell r="AG26">
            <v>98.803200000000004</v>
          </cell>
          <cell r="AH26">
            <v>120.843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3387.0749999999998</v>
          </cell>
          <cell r="D27">
            <v>15126.825000000001</v>
          </cell>
          <cell r="E27">
            <v>5715.4189999999999</v>
          </cell>
          <cell r="F27">
            <v>3545.5880000000002</v>
          </cell>
          <cell r="G27">
            <v>0</v>
          </cell>
          <cell r="H27">
            <v>1</v>
          </cell>
          <cell r="I27">
            <v>50</v>
          </cell>
          <cell r="J27">
            <v>5804.65</v>
          </cell>
          <cell r="K27">
            <v>-89.230999999999767</v>
          </cell>
          <cell r="L27">
            <v>1500</v>
          </cell>
          <cell r="M27">
            <v>1700</v>
          </cell>
          <cell r="W27">
            <v>1143.0837999999999</v>
          </cell>
          <cell r="Y27">
            <v>5.9012191407139181</v>
          </cell>
          <cell r="Z27">
            <v>3.1017743406039</v>
          </cell>
          <cell r="AD27">
            <v>0</v>
          </cell>
          <cell r="AE27">
            <v>1129.6415999999999</v>
          </cell>
          <cell r="AF27">
            <v>1129.6415999999999</v>
          </cell>
          <cell r="AG27">
            <v>1094.1597999999999</v>
          </cell>
          <cell r="AH27">
            <v>1218.027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211.97</v>
          </cell>
          <cell r="D28">
            <v>416.28500000000003</v>
          </cell>
          <cell r="E28">
            <v>387.61099999999999</v>
          </cell>
          <cell r="F28">
            <v>235.316</v>
          </cell>
          <cell r="G28">
            <v>0</v>
          </cell>
          <cell r="H28">
            <v>1</v>
          </cell>
          <cell r="I28">
            <v>50</v>
          </cell>
          <cell r="J28">
            <v>378.76799999999997</v>
          </cell>
          <cell r="K28">
            <v>8.8430000000000177</v>
          </cell>
          <cell r="L28">
            <v>90</v>
          </cell>
          <cell r="M28">
            <v>100</v>
          </cell>
          <cell r="W28">
            <v>77.522199999999998</v>
          </cell>
          <cell r="X28">
            <v>30</v>
          </cell>
          <cell r="Y28">
            <v>5.8733627270639897</v>
          </cell>
          <cell r="Z28">
            <v>3.0354659697480209</v>
          </cell>
          <cell r="AD28">
            <v>0</v>
          </cell>
          <cell r="AE28">
            <v>82.321400000000011</v>
          </cell>
          <cell r="AF28">
            <v>82.321400000000011</v>
          </cell>
          <cell r="AG28">
            <v>76.069800000000001</v>
          </cell>
          <cell r="AH28">
            <v>89.289000000000001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366.32</v>
          </cell>
          <cell r="D29">
            <v>980.8</v>
          </cell>
          <cell r="E29">
            <v>671.59500000000003</v>
          </cell>
          <cell r="F29">
            <v>740</v>
          </cell>
          <cell r="G29">
            <v>0</v>
          </cell>
          <cell r="H29">
            <v>1</v>
          </cell>
          <cell r="I29">
            <v>50</v>
          </cell>
          <cell r="J29">
            <v>658.06299999999999</v>
          </cell>
          <cell r="K29">
            <v>13.532000000000039</v>
          </cell>
          <cell r="L29">
            <v>300</v>
          </cell>
          <cell r="M29">
            <v>350</v>
          </cell>
          <cell r="W29">
            <v>134.31900000000002</v>
          </cell>
          <cell r="Y29">
            <v>10.348498723188825</v>
          </cell>
          <cell r="Z29">
            <v>5.5092727015537628</v>
          </cell>
          <cell r="AD29">
            <v>0</v>
          </cell>
          <cell r="AE29">
            <v>107.8</v>
          </cell>
          <cell r="AF29">
            <v>107.8</v>
          </cell>
          <cell r="AG29">
            <v>116.452</v>
          </cell>
          <cell r="AH29">
            <v>162.84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226.45400000000001</v>
          </cell>
          <cell r="D30">
            <v>274.37</v>
          </cell>
          <cell r="E30">
            <v>229.13</v>
          </cell>
          <cell r="F30">
            <v>269.26400000000001</v>
          </cell>
          <cell r="G30">
            <v>0</v>
          </cell>
          <cell r="H30">
            <v>1</v>
          </cell>
          <cell r="I30">
            <v>60</v>
          </cell>
          <cell r="J30">
            <v>282.339</v>
          </cell>
          <cell r="K30">
            <v>-53.209000000000003</v>
          </cell>
          <cell r="L30">
            <v>50</v>
          </cell>
          <cell r="M30">
            <v>50</v>
          </cell>
          <cell r="W30">
            <v>45.826000000000001</v>
          </cell>
          <cell r="Y30">
            <v>8.0579583642473711</v>
          </cell>
          <cell r="Z30">
            <v>5.8757910356566141</v>
          </cell>
          <cell r="AD30">
            <v>0</v>
          </cell>
          <cell r="AE30">
            <v>53.622</v>
          </cell>
          <cell r="AF30">
            <v>53.622</v>
          </cell>
          <cell r="AG30">
            <v>51.840400000000002</v>
          </cell>
          <cell r="AH30">
            <v>3.24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417.47899999999998</v>
          </cell>
          <cell r="D31">
            <v>722.04499999999996</v>
          </cell>
          <cell r="E31">
            <v>698.4</v>
          </cell>
          <cell r="F31">
            <v>430.50799999999998</v>
          </cell>
          <cell r="G31">
            <v>0</v>
          </cell>
          <cell r="H31">
            <v>1</v>
          </cell>
          <cell r="I31">
            <v>50</v>
          </cell>
          <cell r="J31">
            <v>665.471</v>
          </cell>
          <cell r="K31">
            <v>32.928999999999974</v>
          </cell>
          <cell r="L31">
            <v>140</v>
          </cell>
          <cell r="M31">
            <v>150</v>
          </cell>
          <cell r="W31">
            <v>139.68</v>
          </cell>
          <cell r="X31">
            <v>90</v>
          </cell>
          <cell r="Y31">
            <v>5.8026059564719361</v>
          </cell>
          <cell r="Z31">
            <v>3.0821019473081326</v>
          </cell>
          <cell r="AD31">
            <v>0</v>
          </cell>
          <cell r="AE31">
            <v>122.89059999999999</v>
          </cell>
          <cell r="AF31">
            <v>122.89059999999999</v>
          </cell>
          <cell r="AG31">
            <v>136.30279999999999</v>
          </cell>
          <cell r="AH31">
            <v>172.572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3070.2370000000001</v>
          </cell>
          <cell r="D32">
            <v>5457.4669999999996</v>
          </cell>
          <cell r="E32">
            <v>3510.05</v>
          </cell>
          <cell r="F32">
            <v>-23.29</v>
          </cell>
          <cell r="G32">
            <v>0</v>
          </cell>
          <cell r="H32">
            <v>0</v>
          </cell>
          <cell r="I32">
            <v>60</v>
          </cell>
          <cell r="J32">
            <v>3484.1509999999998</v>
          </cell>
          <cell r="K32">
            <v>25.899000000000342</v>
          </cell>
          <cell r="L32">
            <v>0</v>
          </cell>
          <cell r="M32">
            <v>0</v>
          </cell>
          <cell r="W32">
            <v>702.01</v>
          </cell>
          <cell r="Y32">
            <v>-3.3176165581686873E-2</v>
          </cell>
          <cell r="Z32">
            <v>-3.3176165581686873E-2</v>
          </cell>
          <cell r="AD32">
            <v>0</v>
          </cell>
          <cell r="AE32">
            <v>1120.5999999999999</v>
          </cell>
          <cell r="AF32">
            <v>1120.5999999999999</v>
          </cell>
          <cell r="AG32">
            <v>1078.25</v>
          </cell>
          <cell r="AH32">
            <v>34.874000000000002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221.648</v>
          </cell>
          <cell r="D33">
            <v>335.84399999999999</v>
          </cell>
          <cell r="E33">
            <v>346.94600000000003</v>
          </cell>
          <cell r="F33">
            <v>208.41</v>
          </cell>
          <cell r="G33">
            <v>0</v>
          </cell>
          <cell r="H33">
            <v>1</v>
          </cell>
          <cell r="I33">
            <v>60</v>
          </cell>
          <cell r="J33">
            <v>329.654</v>
          </cell>
          <cell r="K33">
            <v>17.29200000000003</v>
          </cell>
          <cell r="L33">
            <v>70</v>
          </cell>
          <cell r="M33">
            <v>60</v>
          </cell>
          <cell r="W33">
            <v>69.389200000000002</v>
          </cell>
          <cell r="X33">
            <v>60</v>
          </cell>
          <cell r="Y33">
            <v>5.7416716146028479</v>
          </cell>
          <cell r="Z33">
            <v>3.0034933390210581</v>
          </cell>
          <cell r="AD33">
            <v>0</v>
          </cell>
          <cell r="AE33">
            <v>60.919200000000004</v>
          </cell>
          <cell r="AF33">
            <v>60.919200000000004</v>
          </cell>
          <cell r="AG33">
            <v>65.764800000000008</v>
          </cell>
          <cell r="AH33">
            <v>81.236000000000004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178.28299999999999</v>
          </cell>
          <cell r="D34">
            <v>301.21800000000002</v>
          </cell>
          <cell r="E34">
            <v>275.98500000000001</v>
          </cell>
          <cell r="F34">
            <v>202.631</v>
          </cell>
          <cell r="G34">
            <v>0</v>
          </cell>
          <cell r="H34">
            <v>1</v>
          </cell>
          <cell r="I34">
            <v>60</v>
          </cell>
          <cell r="J34">
            <v>268.834</v>
          </cell>
          <cell r="K34">
            <v>7.1510000000000105</v>
          </cell>
          <cell r="L34">
            <v>60</v>
          </cell>
          <cell r="M34">
            <v>60</v>
          </cell>
          <cell r="W34">
            <v>55.197000000000003</v>
          </cell>
          <cell r="Y34">
            <v>5.845082160262332</v>
          </cell>
          <cell r="Z34">
            <v>3.6710509629146508</v>
          </cell>
          <cell r="AD34">
            <v>0</v>
          </cell>
          <cell r="AE34">
            <v>55.556600000000003</v>
          </cell>
          <cell r="AF34">
            <v>55.556600000000003</v>
          </cell>
          <cell r="AG34">
            <v>56.088999999999999</v>
          </cell>
          <cell r="AH34">
            <v>48.674999999999997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20.248000000000001</v>
          </cell>
          <cell r="D35">
            <v>68.945999999999998</v>
          </cell>
          <cell r="E35">
            <v>35.052</v>
          </cell>
          <cell r="F35">
            <v>51.237000000000002</v>
          </cell>
          <cell r="G35">
            <v>0</v>
          </cell>
          <cell r="H35">
            <v>1</v>
          </cell>
          <cell r="I35">
            <v>180</v>
          </cell>
          <cell r="J35">
            <v>33.414999999999999</v>
          </cell>
          <cell r="K35">
            <v>1.6370000000000005</v>
          </cell>
          <cell r="L35">
            <v>0</v>
          </cell>
          <cell r="M35">
            <v>30</v>
          </cell>
          <cell r="W35">
            <v>7.0103999999999997</v>
          </cell>
          <cell r="Y35">
            <v>11.588069154399179</v>
          </cell>
          <cell r="Z35">
            <v>7.3087127695994525</v>
          </cell>
          <cell r="AD35">
            <v>0</v>
          </cell>
          <cell r="AE35">
            <v>6.0031999999999996</v>
          </cell>
          <cell r="AF35">
            <v>6.0031999999999996</v>
          </cell>
          <cell r="AG35">
            <v>6.5531999999999995</v>
          </cell>
          <cell r="AH35">
            <v>3.81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334.62900000000002</v>
          </cell>
          <cell r="D36">
            <v>859.70100000000002</v>
          </cell>
          <cell r="E36">
            <v>739.93</v>
          </cell>
          <cell r="F36">
            <v>441.16399999999999</v>
          </cell>
          <cell r="G36">
            <v>0</v>
          </cell>
          <cell r="H36">
            <v>1</v>
          </cell>
          <cell r="I36">
            <v>60</v>
          </cell>
          <cell r="J36">
            <v>711.91200000000003</v>
          </cell>
          <cell r="K36">
            <v>28.017999999999915</v>
          </cell>
          <cell r="L36">
            <v>150</v>
          </cell>
          <cell r="M36">
            <v>140</v>
          </cell>
          <cell r="W36">
            <v>147.98599999999999</v>
          </cell>
          <cell r="X36">
            <v>110</v>
          </cell>
          <cell r="Y36">
            <v>5.6840782236157477</v>
          </cell>
          <cell r="Z36">
            <v>2.9811198356601301</v>
          </cell>
          <cell r="AD36">
            <v>0</v>
          </cell>
          <cell r="AE36">
            <v>136.35679999999999</v>
          </cell>
          <cell r="AF36">
            <v>136.35679999999999</v>
          </cell>
          <cell r="AG36">
            <v>139.16379999999998</v>
          </cell>
          <cell r="AH36">
            <v>197.99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74.551000000000002</v>
          </cell>
          <cell r="D37">
            <v>265.654</v>
          </cell>
          <cell r="E37">
            <v>174.74199999999999</v>
          </cell>
          <cell r="F37">
            <v>155.74700000000001</v>
          </cell>
          <cell r="G37">
            <v>0</v>
          </cell>
          <cell r="H37">
            <v>1</v>
          </cell>
          <cell r="I37">
            <v>30</v>
          </cell>
          <cell r="J37">
            <v>173.85599999999999</v>
          </cell>
          <cell r="K37">
            <v>0.88599999999999568</v>
          </cell>
          <cell r="L37">
            <v>40</v>
          </cell>
          <cell r="M37">
            <v>40</v>
          </cell>
          <cell r="W37">
            <v>34.948399999999999</v>
          </cell>
          <cell r="Y37">
            <v>6.745573474036008</v>
          </cell>
          <cell r="Z37">
            <v>4.4564844170262452</v>
          </cell>
          <cell r="AD37">
            <v>0</v>
          </cell>
          <cell r="AE37">
            <v>28.316000000000003</v>
          </cell>
          <cell r="AF37">
            <v>28.316000000000003</v>
          </cell>
          <cell r="AG37">
            <v>35.762999999999998</v>
          </cell>
          <cell r="AH37">
            <v>48.67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183.572</v>
          </cell>
          <cell r="D38">
            <v>178.339</v>
          </cell>
          <cell r="E38">
            <v>195.22800000000001</v>
          </cell>
          <cell r="F38">
            <v>165.32300000000001</v>
          </cell>
          <cell r="G38" t="str">
            <v>н</v>
          </cell>
          <cell r="H38">
            <v>1</v>
          </cell>
          <cell r="I38">
            <v>30</v>
          </cell>
          <cell r="J38">
            <v>189.762</v>
          </cell>
          <cell r="K38">
            <v>5.4660000000000082</v>
          </cell>
          <cell r="L38">
            <v>0</v>
          </cell>
          <cell r="M38">
            <v>0</v>
          </cell>
          <cell r="W38">
            <v>39.0456</v>
          </cell>
          <cell r="X38">
            <v>50</v>
          </cell>
          <cell r="Y38">
            <v>5.5146546601921855</v>
          </cell>
          <cell r="Z38">
            <v>4.2341006413014526</v>
          </cell>
          <cell r="AD38">
            <v>0</v>
          </cell>
          <cell r="AE38">
            <v>37.382799999999996</v>
          </cell>
          <cell r="AF38">
            <v>37.382799999999996</v>
          </cell>
          <cell r="AG38">
            <v>31.229000000000003</v>
          </cell>
          <cell r="AH38">
            <v>46.24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783.36199999999997</v>
          </cell>
          <cell r="D39">
            <v>1480.9580000000001</v>
          </cell>
          <cell r="E39">
            <v>1493.289</v>
          </cell>
          <cell r="F39">
            <v>730.38900000000001</v>
          </cell>
          <cell r="G39">
            <v>0</v>
          </cell>
          <cell r="H39">
            <v>1</v>
          </cell>
          <cell r="I39">
            <v>30</v>
          </cell>
          <cell r="J39">
            <v>1468.37</v>
          </cell>
          <cell r="K39">
            <v>24.919000000000096</v>
          </cell>
          <cell r="L39">
            <v>300</v>
          </cell>
          <cell r="M39">
            <v>300</v>
          </cell>
          <cell r="W39">
            <v>298.65780000000001</v>
          </cell>
          <cell r="X39">
            <v>380</v>
          </cell>
          <cell r="Y39">
            <v>5.7269189018334696</v>
          </cell>
          <cell r="Z39">
            <v>2.4455714868320868</v>
          </cell>
          <cell r="AD39">
            <v>0</v>
          </cell>
          <cell r="AE39">
            <v>239.44239999999999</v>
          </cell>
          <cell r="AF39">
            <v>239.44239999999999</v>
          </cell>
          <cell r="AG39">
            <v>283.82479999999998</v>
          </cell>
          <cell r="AH39">
            <v>363.61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92.784999999999997</v>
          </cell>
          <cell r="D40">
            <v>142.63300000000001</v>
          </cell>
          <cell r="E40">
            <v>120.471</v>
          </cell>
          <cell r="F40">
            <v>110.88800000000001</v>
          </cell>
          <cell r="G40">
            <v>0</v>
          </cell>
          <cell r="H40">
            <v>1</v>
          </cell>
          <cell r="I40">
            <v>40</v>
          </cell>
          <cell r="J40">
            <v>131.214</v>
          </cell>
          <cell r="K40">
            <v>-10.742999999999995</v>
          </cell>
          <cell r="L40">
            <v>20</v>
          </cell>
          <cell r="M40">
            <v>20</v>
          </cell>
          <cell r="W40">
            <v>24.094200000000001</v>
          </cell>
          <cell r="Y40">
            <v>6.2624200014941351</v>
          </cell>
          <cell r="Z40">
            <v>4.6022694258369237</v>
          </cell>
          <cell r="AD40">
            <v>0</v>
          </cell>
          <cell r="AE40">
            <v>26.252600000000001</v>
          </cell>
          <cell r="AF40">
            <v>26.252600000000001</v>
          </cell>
          <cell r="AG40">
            <v>24.892800000000001</v>
          </cell>
          <cell r="AH40">
            <v>21.701000000000001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219.62899999999999</v>
          </cell>
          <cell r="D41">
            <v>309.517</v>
          </cell>
          <cell r="E41">
            <v>316.49099999999999</v>
          </cell>
          <cell r="F41">
            <v>212.17500000000001</v>
          </cell>
          <cell r="G41" t="str">
            <v>н</v>
          </cell>
          <cell r="H41">
            <v>1</v>
          </cell>
          <cell r="I41">
            <v>35</v>
          </cell>
          <cell r="J41">
            <v>311.94299999999998</v>
          </cell>
          <cell r="K41">
            <v>4.5480000000000018</v>
          </cell>
          <cell r="L41">
            <v>60</v>
          </cell>
          <cell r="M41">
            <v>60</v>
          </cell>
          <cell r="W41">
            <v>63.298199999999994</v>
          </cell>
          <cell r="X41">
            <v>30</v>
          </cell>
          <cell r="Y41">
            <v>5.7217266841711147</v>
          </cell>
          <cell r="Z41">
            <v>3.3519910518782527</v>
          </cell>
          <cell r="AD41">
            <v>0</v>
          </cell>
          <cell r="AE41">
            <v>39.8688</v>
          </cell>
          <cell r="AF41">
            <v>39.8688</v>
          </cell>
          <cell r="AG41">
            <v>61.212599999999995</v>
          </cell>
          <cell r="AH41">
            <v>155.74600000000001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215.54</v>
          </cell>
          <cell r="D42">
            <v>48.625</v>
          </cell>
          <cell r="E42">
            <v>187.95400000000001</v>
          </cell>
          <cell r="F42">
            <v>73.521000000000001</v>
          </cell>
          <cell r="G42">
            <v>0</v>
          </cell>
          <cell r="H42">
            <v>1</v>
          </cell>
          <cell r="I42">
            <v>30</v>
          </cell>
          <cell r="J42">
            <v>185.41300000000001</v>
          </cell>
          <cell r="K42">
            <v>2.5409999999999968</v>
          </cell>
          <cell r="L42">
            <v>0</v>
          </cell>
          <cell r="M42">
            <v>20</v>
          </cell>
          <cell r="W42">
            <v>37.590800000000002</v>
          </cell>
          <cell r="X42">
            <v>80</v>
          </cell>
          <cell r="Y42">
            <v>4.6160496717281889</v>
          </cell>
          <cell r="Z42">
            <v>1.9558242974344786</v>
          </cell>
          <cell r="AD42">
            <v>0</v>
          </cell>
          <cell r="AE42">
            <v>33.012999999999998</v>
          </cell>
          <cell r="AF42">
            <v>33.012999999999998</v>
          </cell>
          <cell r="AG42">
            <v>27.975999999999999</v>
          </cell>
          <cell r="AH42">
            <v>37.659999999999997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170.363</v>
          </cell>
          <cell r="D43">
            <v>435.36900000000003</v>
          </cell>
          <cell r="E43">
            <v>277.41500000000002</v>
          </cell>
          <cell r="F43">
            <v>320.464</v>
          </cell>
          <cell r="G43" t="str">
            <v>н</v>
          </cell>
          <cell r="H43">
            <v>1</v>
          </cell>
          <cell r="I43">
            <v>45</v>
          </cell>
          <cell r="J43">
            <v>283.47899999999998</v>
          </cell>
          <cell r="K43">
            <v>-6.0639999999999645</v>
          </cell>
          <cell r="L43">
            <v>80</v>
          </cell>
          <cell r="M43">
            <v>80</v>
          </cell>
          <cell r="W43">
            <v>55.483000000000004</v>
          </cell>
          <cell r="Y43">
            <v>8.6596615179424319</v>
          </cell>
          <cell r="Z43">
            <v>5.7758953192869882</v>
          </cell>
          <cell r="AD43">
            <v>0</v>
          </cell>
          <cell r="AE43">
            <v>63.189399999999999</v>
          </cell>
          <cell r="AF43">
            <v>63.189399999999999</v>
          </cell>
          <cell r="AG43">
            <v>73.690799999999996</v>
          </cell>
          <cell r="AH43">
            <v>53.64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183.11600000000001</v>
          </cell>
          <cell r="D44">
            <v>314.28199999999998</v>
          </cell>
          <cell r="E44">
            <v>289.33600000000001</v>
          </cell>
          <cell r="F44">
            <v>201.57900000000001</v>
          </cell>
          <cell r="G44" t="str">
            <v>н</v>
          </cell>
          <cell r="H44">
            <v>1</v>
          </cell>
          <cell r="I44">
            <v>45</v>
          </cell>
          <cell r="J44">
            <v>298.30700000000002</v>
          </cell>
          <cell r="K44">
            <v>-8.9710000000000036</v>
          </cell>
          <cell r="L44">
            <v>60</v>
          </cell>
          <cell r="M44">
            <v>60</v>
          </cell>
          <cell r="W44">
            <v>57.867200000000004</v>
          </cell>
          <cell r="Y44">
            <v>5.5571895650731324</v>
          </cell>
          <cell r="Z44">
            <v>3.483475958746924</v>
          </cell>
          <cell r="AD44">
            <v>0</v>
          </cell>
          <cell r="AE44">
            <v>58.442799999999998</v>
          </cell>
          <cell r="AF44">
            <v>58.442799999999998</v>
          </cell>
          <cell r="AG44">
            <v>57.870600000000003</v>
          </cell>
          <cell r="AH44">
            <v>58.177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145.614</v>
          </cell>
          <cell r="D45">
            <v>357.02699999999999</v>
          </cell>
          <cell r="E45">
            <v>264.94200000000001</v>
          </cell>
          <cell r="F45">
            <v>231.24100000000001</v>
          </cell>
          <cell r="G45" t="str">
            <v>н</v>
          </cell>
          <cell r="H45">
            <v>1</v>
          </cell>
          <cell r="I45">
            <v>45</v>
          </cell>
          <cell r="J45">
            <v>277.69900000000001</v>
          </cell>
          <cell r="K45">
            <v>-12.757000000000005</v>
          </cell>
          <cell r="L45">
            <v>70</v>
          </cell>
          <cell r="M45">
            <v>60</v>
          </cell>
          <cell r="W45">
            <v>52.988399999999999</v>
          </cell>
          <cell r="Y45">
            <v>6.8173600259679477</v>
          </cell>
          <cell r="Z45">
            <v>4.3639928739120268</v>
          </cell>
          <cell r="AD45">
            <v>0</v>
          </cell>
          <cell r="AE45">
            <v>59.727200000000003</v>
          </cell>
          <cell r="AF45">
            <v>59.727200000000003</v>
          </cell>
          <cell r="AG45">
            <v>60.311999999999998</v>
          </cell>
          <cell r="AH45">
            <v>53.85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1964</v>
          </cell>
          <cell r="D46">
            <v>3834</v>
          </cell>
          <cell r="E46">
            <v>1864</v>
          </cell>
          <cell r="F46">
            <v>1708</v>
          </cell>
          <cell r="G46" t="str">
            <v>акк</v>
          </cell>
          <cell r="H46">
            <v>0.35</v>
          </cell>
          <cell r="I46">
            <v>40</v>
          </cell>
          <cell r="J46">
            <v>1397</v>
          </cell>
          <cell r="K46">
            <v>467</v>
          </cell>
          <cell r="L46">
            <v>500</v>
          </cell>
          <cell r="M46">
            <v>500</v>
          </cell>
          <cell r="W46">
            <v>372.8</v>
          </cell>
          <cell r="X46">
            <v>300</v>
          </cell>
          <cell r="Y46">
            <v>8.0686695278969953</v>
          </cell>
          <cell r="Z46">
            <v>4.5815450643776821</v>
          </cell>
          <cell r="AD46">
            <v>0</v>
          </cell>
          <cell r="AE46">
            <v>360.4</v>
          </cell>
          <cell r="AF46">
            <v>360.4</v>
          </cell>
          <cell r="AG46">
            <v>353.6</v>
          </cell>
          <cell r="AH46">
            <v>343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5043</v>
          </cell>
          <cell r="D47">
            <v>13442</v>
          </cell>
          <cell r="E47">
            <v>5992</v>
          </cell>
          <cell r="F47">
            <v>2873</v>
          </cell>
          <cell r="G47" t="str">
            <v>акк</v>
          </cell>
          <cell r="H47">
            <v>0.4</v>
          </cell>
          <cell r="I47">
            <v>40</v>
          </cell>
          <cell r="J47">
            <v>4424</v>
          </cell>
          <cell r="K47">
            <v>1568</v>
          </cell>
          <cell r="L47">
            <v>1000</v>
          </cell>
          <cell r="M47">
            <v>900</v>
          </cell>
          <cell r="T47">
            <v>1056</v>
          </cell>
          <cell r="W47">
            <v>942.8</v>
          </cell>
          <cell r="X47">
            <v>600</v>
          </cell>
          <cell r="Y47">
            <v>5.6989817564700891</v>
          </cell>
          <cell r="Z47">
            <v>3.047305897327111</v>
          </cell>
          <cell r="AD47">
            <v>1278</v>
          </cell>
          <cell r="AE47">
            <v>1102.8</v>
          </cell>
          <cell r="AF47">
            <v>1102.8</v>
          </cell>
          <cell r="AG47">
            <v>902</v>
          </cell>
          <cell r="AH47">
            <v>719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3220</v>
          </cell>
          <cell r="D48">
            <v>11102</v>
          </cell>
          <cell r="E48">
            <v>8850</v>
          </cell>
          <cell r="F48">
            <v>4759</v>
          </cell>
          <cell r="G48">
            <v>0</v>
          </cell>
          <cell r="H48">
            <v>0.45</v>
          </cell>
          <cell r="I48">
            <v>45</v>
          </cell>
          <cell r="J48">
            <v>9554</v>
          </cell>
          <cell r="K48">
            <v>-704</v>
          </cell>
          <cell r="L48">
            <v>1400</v>
          </cell>
          <cell r="M48">
            <v>1200</v>
          </cell>
          <cell r="W48">
            <v>1040</v>
          </cell>
          <cell r="Y48">
            <v>7.0759615384615389</v>
          </cell>
          <cell r="Z48">
            <v>4.5759615384615389</v>
          </cell>
          <cell r="AD48">
            <v>3650</v>
          </cell>
          <cell r="AE48">
            <v>1226.8</v>
          </cell>
          <cell r="AF48">
            <v>1226.8</v>
          </cell>
          <cell r="AG48">
            <v>1234.5999999999999</v>
          </cell>
          <cell r="AH48">
            <v>1310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579.31799999999998</v>
          </cell>
          <cell r="D49">
            <v>743.62800000000004</v>
          </cell>
          <cell r="E49">
            <v>782.67700000000002</v>
          </cell>
          <cell r="F49">
            <v>519.21600000000001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741.00599999999997</v>
          </cell>
          <cell r="K49">
            <v>41.671000000000049</v>
          </cell>
          <cell r="L49">
            <v>180</v>
          </cell>
          <cell r="M49">
            <v>170</v>
          </cell>
          <cell r="W49">
            <v>156.53540000000001</v>
          </cell>
          <cell r="Y49">
            <v>5.552839804925914</v>
          </cell>
          <cell r="Z49">
            <v>3.3169238395915555</v>
          </cell>
          <cell r="AD49">
            <v>0</v>
          </cell>
          <cell r="AE49">
            <v>150.8682</v>
          </cell>
          <cell r="AF49">
            <v>150.8682</v>
          </cell>
          <cell r="AG49">
            <v>164.1506</v>
          </cell>
          <cell r="AH49">
            <v>237.96100000000001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728</v>
          </cell>
          <cell r="D50">
            <v>1230</v>
          </cell>
          <cell r="E50">
            <v>721</v>
          </cell>
          <cell r="F50">
            <v>1214</v>
          </cell>
          <cell r="G50">
            <v>0</v>
          </cell>
          <cell r="H50">
            <v>0.1</v>
          </cell>
          <cell r="I50">
            <v>730</v>
          </cell>
          <cell r="J50">
            <v>745</v>
          </cell>
          <cell r="K50">
            <v>-24</v>
          </cell>
          <cell r="L50">
            <v>0</v>
          </cell>
          <cell r="M50">
            <v>500</v>
          </cell>
          <cell r="W50">
            <v>144.19999999999999</v>
          </cell>
          <cell r="Y50">
            <v>11.886269070735091</v>
          </cell>
          <cell r="Z50">
            <v>8.4188626907073516</v>
          </cell>
          <cell r="AD50">
            <v>0</v>
          </cell>
          <cell r="AE50">
            <v>124.6</v>
          </cell>
          <cell r="AF50">
            <v>124.6</v>
          </cell>
          <cell r="AG50">
            <v>134.4</v>
          </cell>
          <cell r="AH50">
            <v>170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873</v>
          </cell>
          <cell r="D51">
            <v>1468</v>
          </cell>
          <cell r="E51">
            <v>1559</v>
          </cell>
          <cell r="F51">
            <v>751</v>
          </cell>
          <cell r="G51">
            <v>0</v>
          </cell>
          <cell r="H51">
            <v>0.35</v>
          </cell>
          <cell r="I51">
            <v>40</v>
          </cell>
          <cell r="J51">
            <v>1574</v>
          </cell>
          <cell r="K51">
            <v>-15</v>
          </cell>
          <cell r="L51">
            <v>300</v>
          </cell>
          <cell r="M51">
            <v>250</v>
          </cell>
          <cell r="W51">
            <v>311.8</v>
          </cell>
          <cell r="X51">
            <v>450</v>
          </cell>
          <cell r="Y51">
            <v>5.6157793457344454</v>
          </cell>
          <cell r="Z51">
            <v>2.408595253367543</v>
          </cell>
          <cell r="AD51">
            <v>0</v>
          </cell>
          <cell r="AE51">
            <v>250.6</v>
          </cell>
          <cell r="AF51">
            <v>250.6</v>
          </cell>
          <cell r="AG51">
            <v>273.2</v>
          </cell>
          <cell r="AH51">
            <v>401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293.76600000000002</v>
          </cell>
          <cell r="D52">
            <v>229.619</v>
          </cell>
          <cell r="E52">
            <v>306.07100000000003</v>
          </cell>
          <cell r="F52">
            <v>214.41900000000001</v>
          </cell>
          <cell r="G52">
            <v>0</v>
          </cell>
          <cell r="H52">
            <v>1</v>
          </cell>
          <cell r="I52">
            <v>40</v>
          </cell>
          <cell r="J52">
            <v>297.88400000000001</v>
          </cell>
          <cell r="K52">
            <v>8.1870000000000118</v>
          </cell>
          <cell r="L52">
            <v>60</v>
          </cell>
          <cell r="M52">
            <v>50</v>
          </cell>
          <cell r="W52">
            <v>61.214200000000005</v>
          </cell>
          <cell r="X52">
            <v>30</v>
          </cell>
          <cell r="Y52">
            <v>5.7898167418670825</v>
          </cell>
          <cell r="Z52">
            <v>3.5027656981550033</v>
          </cell>
          <cell r="AD52">
            <v>0</v>
          </cell>
          <cell r="AE52">
            <v>48.421199999999999</v>
          </cell>
          <cell r="AF52">
            <v>48.421199999999999</v>
          </cell>
          <cell r="AG52">
            <v>59.753599999999992</v>
          </cell>
          <cell r="AH52">
            <v>56.854999999999997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1359</v>
          </cell>
          <cell r="D53">
            <v>6390</v>
          </cell>
          <cell r="E53">
            <v>2606</v>
          </cell>
          <cell r="F53">
            <v>1661</v>
          </cell>
          <cell r="G53">
            <v>0</v>
          </cell>
          <cell r="H53">
            <v>0.4</v>
          </cell>
          <cell r="I53">
            <v>35</v>
          </cell>
          <cell r="J53">
            <v>2704</v>
          </cell>
          <cell r="K53">
            <v>-98</v>
          </cell>
          <cell r="L53">
            <v>600</v>
          </cell>
          <cell r="M53">
            <v>500</v>
          </cell>
          <cell r="W53">
            <v>521.20000000000005</v>
          </cell>
          <cell r="X53">
            <v>200</v>
          </cell>
          <cell r="Y53">
            <v>5.6811204911742132</v>
          </cell>
          <cell r="Z53">
            <v>3.1868764389869528</v>
          </cell>
          <cell r="AD53">
            <v>0</v>
          </cell>
          <cell r="AE53">
            <v>559.4</v>
          </cell>
          <cell r="AF53">
            <v>559.4</v>
          </cell>
          <cell r="AG53">
            <v>506.2</v>
          </cell>
          <cell r="AH53">
            <v>650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2271</v>
          </cell>
          <cell r="D54">
            <v>11264</v>
          </cell>
          <cell r="E54">
            <v>4251</v>
          </cell>
          <cell r="F54">
            <v>2662</v>
          </cell>
          <cell r="G54">
            <v>0</v>
          </cell>
          <cell r="H54">
            <v>0.4</v>
          </cell>
          <cell r="I54">
            <v>40</v>
          </cell>
          <cell r="J54">
            <v>4248</v>
          </cell>
          <cell r="K54">
            <v>3</v>
          </cell>
          <cell r="L54">
            <v>1000</v>
          </cell>
          <cell r="M54">
            <v>800</v>
          </cell>
          <cell r="W54">
            <v>850.2</v>
          </cell>
          <cell r="X54">
            <v>400</v>
          </cell>
          <cell r="Y54">
            <v>5.7186544342507641</v>
          </cell>
          <cell r="Z54">
            <v>3.1310279934133143</v>
          </cell>
          <cell r="AD54">
            <v>0</v>
          </cell>
          <cell r="AE54">
            <v>833.6</v>
          </cell>
          <cell r="AF54">
            <v>833.6</v>
          </cell>
          <cell r="AG54">
            <v>852</v>
          </cell>
          <cell r="AH54">
            <v>1126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85.527000000000001</v>
          </cell>
          <cell r="D55">
            <v>63.935000000000002</v>
          </cell>
          <cell r="E55">
            <v>77.066999999999993</v>
          </cell>
          <cell r="F55">
            <v>70.224000000000004</v>
          </cell>
          <cell r="G55" t="str">
            <v>лид, я</v>
          </cell>
          <cell r="H55">
            <v>1</v>
          </cell>
          <cell r="I55">
            <v>40</v>
          </cell>
          <cell r="J55">
            <v>90.909000000000006</v>
          </cell>
          <cell r="K55">
            <v>-13.842000000000013</v>
          </cell>
          <cell r="L55">
            <v>30</v>
          </cell>
          <cell r="M55">
            <v>20</v>
          </cell>
          <cell r="W55">
            <v>15.413399999999999</v>
          </cell>
          <cell r="Y55">
            <v>7.7999662631216999</v>
          </cell>
          <cell r="Z55">
            <v>4.5560356572852196</v>
          </cell>
          <cell r="AD55">
            <v>0</v>
          </cell>
          <cell r="AE55">
            <v>16.317</v>
          </cell>
          <cell r="AF55">
            <v>16.317</v>
          </cell>
          <cell r="AG55">
            <v>17.786999999999999</v>
          </cell>
          <cell r="AH55">
            <v>18.004000000000001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662.68399999999997</v>
          </cell>
          <cell r="D56">
            <v>706.89499999999998</v>
          </cell>
          <cell r="E56">
            <v>331</v>
          </cell>
          <cell r="F56">
            <v>391</v>
          </cell>
          <cell r="G56" t="str">
            <v>оконч</v>
          </cell>
          <cell r="H56">
            <v>1</v>
          </cell>
          <cell r="I56">
            <v>40</v>
          </cell>
          <cell r="J56">
            <v>180.19200000000001</v>
          </cell>
          <cell r="K56">
            <v>150.80799999999999</v>
          </cell>
          <cell r="L56">
            <v>30</v>
          </cell>
          <cell r="M56">
            <v>70</v>
          </cell>
          <cell r="W56">
            <v>66.2</v>
          </cell>
          <cell r="Y56">
            <v>7.4169184290030206</v>
          </cell>
          <cell r="Z56">
            <v>5.9063444108761329</v>
          </cell>
          <cell r="AD56">
            <v>0</v>
          </cell>
          <cell r="AE56">
            <v>112.2</v>
          </cell>
          <cell r="AF56">
            <v>112.2</v>
          </cell>
          <cell r="AG56">
            <v>83.6</v>
          </cell>
          <cell r="AH56">
            <v>34.825000000000003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790</v>
          </cell>
          <cell r="D57">
            <v>1646</v>
          </cell>
          <cell r="E57">
            <v>1520</v>
          </cell>
          <cell r="F57">
            <v>879</v>
          </cell>
          <cell r="G57" t="str">
            <v>лид, я</v>
          </cell>
          <cell r="H57">
            <v>0.35</v>
          </cell>
          <cell r="I57">
            <v>40</v>
          </cell>
          <cell r="J57">
            <v>1546</v>
          </cell>
          <cell r="K57">
            <v>-26</v>
          </cell>
          <cell r="L57">
            <v>300</v>
          </cell>
          <cell r="M57">
            <v>280</v>
          </cell>
          <cell r="W57">
            <v>304</v>
          </cell>
          <cell r="X57">
            <v>300</v>
          </cell>
          <cell r="Y57">
            <v>5.7861842105263159</v>
          </cell>
          <cell r="Z57">
            <v>2.8914473684210527</v>
          </cell>
          <cell r="AD57">
            <v>0</v>
          </cell>
          <cell r="AE57">
            <v>260.2</v>
          </cell>
          <cell r="AF57">
            <v>260.2</v>
          </cell>
          <cell r="AG57">
            <v>284.2</v>
          </cell>
          <cell r="AH57">
            <v>377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1032</v>
          </cell>
          <cell r="D58">
            <v>2073</v>
          </cell>
          <cell r="E58">
            <v>2068</v>
          </cell>
          <cell r="F58">
            <v>992</v>
          </cell>
          <cell r="G58" t="str">
            <v>неакк</v>
          </cell>
          <cell r="H58">
            <v>0.35</v>
          </cell>
          <cell r="I58">
            <v>40</v>
          </cell>
          <cell r="J58">
            <v>2117</v>
          </cell>
          <cell r="K58">
            <v>-49</v>
          </cell>
          <cell r="L58">
            <v>400</v>
          </cell>
          <cell r="M58">
            <v>380</v>
          </cell>
          <cell r="W58">
            <v>413.6</v>
          </cell>
          <cell r="X58">
            <v>600</v>
          </cell>
          <cell r="Y58">
            <v>5.7350096711798839</v>
          </cell>
          <cell r="Z58">
            <v>2.3984526112185685</v>
          </cell>
          <cell r="AD58">
            <v>0</v>
          </cell>
          <cell r="AE58">
            <v>347.4</v>
          </cell>
          <cell r="AF58">
            <v>347.4</v>
          </cell>
          <cell r="AG58">
            <v>367.2</v>
          </cell>
          <cell r="AH58">
            <v>530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436</v>
          </cell>
          <cell r="D59">
            <v>1465</v>
          </cell>
          <cell r="E59">
            <v>1289</v>
          </cell>
          <cell r="F59">
            <v>567</v>
          </cell>
          <cell r="G59">
            <v>0</v>
          </cell>
          <cell r="H59">
            <v>0.4</v>
          </cell>
          <cell r="I59">
            <v>35</v>
          </cell>
          <cell r="J59">
            <v>1402</v>
          </cell>
          <cell r="K59">
            <v>-113</v>
          </cell>
          <cell r="L59">
            <v>300</v>
          </cell>
          <cell r="M59">
            <v>210</v>
          </cell>
          <cell r="W59">
            <v>257.8</v>
          </cell>
          <cell r="X59">
            <v>400</v>
          </cell>
          <cell r="Y59">
            <v>5.7292474786656324</v>
          </cell>
          <cell r="Z59">
            <v>2.1993793638479442</v>
          </cell>
          <cell r="AD59">
            <v>0</v>
          </cell>
          <cell r="AE59">
            <v>209.2</v>
          </cell>
          <cell r="AF59">
            <v>209.2</v>
          </cell>
          <cell r="AG59">
            <v>229.6</v>
          </cell>
          <cell r="AH59">
            <v>349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220.60400000000001</v>
          </cell>
          <cell r="D60">
            <v>556.55100000000004</v>
          </cell>
          <cell r="E60">
            <v>366.66</v>
          </cell>
          <cell r="F60">
            <v>373.82900000000001</v>
          </cell>
          <cell r="G60">
            <v>0</v>
          </cell>
          <cell r="H60">
            <v>1</v>
          </cell>
          <cell r="I60">
            <v>50</v>
          </cell>
          <cell r="J60">
            <v>387.26499999999999</v>
          </cell>
          <cell r="K60">
            <v>-20.604999999999961</v>
          </cell>
          <cell r="L60">
            <v>100</v>
          </cell>
          <cell r="M60">
            <v>80</v>
          </cell>
          <cell r="W60">
            <v>73.332000000000008</v>
          </cell>
          <cell r="Y60">
            <v>7.5523509518354865</v>
          </cell>
          <cell r="Z60">
            <v>5.0977608683794244</v>
          </cell>
          <cell r="AD60">
            <v>0</v>
          </cell>
          <cell r="AE60">
            <v>83.868799999999993</v>
          </cell>
          <cell r="AF60">
            <v>83.868799999999993</v>
          </cell>
          <cell r="AG60">
            <v>87.671599999999998</v>
          </cell>
          <cell r="AH60">
            <v>94.853999999999999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855.47199999999998</v>
          </cell>
          <cell r="D61">
            <v>1235.48</v>
          </cell>
          <cell r="E61">
            <v>1103.4380000000001</v>
          </cell>
          <cell r="F61">
            <v>832.55799999999999</v>
          </cell>
          <cell r="G61" t="str">
            <v>н</v>
          </cell>
          <cell r="H61">
            <v>1</v>
          </cell>
          <cell r="I61">
            <v>50</v>
          </cell>
          <cell r="J61">
            <v>1218.038</v>
          </cell>
          <cell r="K61">
            <v>-114.59999999999991</v>
          </cell>
          <cell r="L61">
            <v>300</v>
          </cell>
          <cell r="M61">
            <v>250</v>
          </cell>
          <cell r="W61">
            <v>220.68760000000003</v>
          </cell>
          <cell r="Y61">
            <v>6.2647742782104645</v>
          </cell>
          <cell r="Z61">
            <v>3.7725635694982405</v>
          </cell>
          <cell r="AD61">
            <v>0</v>
          </cell>
          <cell r="AE61">
            <v>267.21120000000002</v>
          </cell>
          <cell r="AF61">
            <v>267.21120000000002</v>
          </cell>
          <cell r="AG61">
            <v>252.76280000000003</v>
          </cell>
          <cell r="AH61">
            <v>253.892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94.094999999999999</v>
          </cell>
          <cell r="D62">
            <v>88.406999999999996</v>
          </cell>
          <cell r="E62">
            <v>93.123999999999995</v>
          </cell>
          <cell r="F62">
            <v>72.855999999999995</v>
          </cell>
          <cell r="G62">
            <v>0</v>
          </cell>
          <cell r="H62">
            <v>1</v>
          </cell>
          <cell r="I62">
            <v>50</v>
          </cell>
          <cell r="J62">
            <v>108.63</v>
          </cell>
          <cell r="K62">
            <v>-15.506</v>
          </cell>
          <cell r="L62">
            <v>30</v>
          </cell>
          <cell r="M62">
            <v>20</v>
          </cell>
          <cell r="W62">
            <v>18.6248</v>
          </cell>
          <cell r="Y62">
            <v>6.5963661354752796</v>
          </cell>
          <cell r="Z62">
            <v>3.911773549246166</v>
          </cell>
          <cell r="AD62">
            <v>0</v>
          </cell>
          <cell r="AE62">
            <v>17.9328</v>
          </cell>
          <cell r="AF62">
            <v>17.9328</v>
          </cell>
          <cell r="AG62">
            <v>16.822399999999998</v>
          </cell>
          <cell r="AH62">
            <v>24.032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1357.1690000000001</v>
          </cell>
          <cell r="D63">
            <v>3228.3890000000001</v>
          </cell>
          <cell r="E63">
            <v>2766.085</v>
          </cell>
          <cell r="F63">
            <v>1776.2729999999999</v>
          </cell>
          <cell r="G63">
            <v>0</v>
          </cell>
          <cell r="H63">
            <v>1</v>
          </cell>
          <cell r="I63">
            <v>40</v>
          </cell>
          <cell r="J63">
            <v>2684.6219999999998</v>
          </cell>
          <cell r="K63">
            <v>81.463000000000193</v>
          </cell>
          <cell r="L63">
            <v>500</v>
          </cell>
          <cell r="M63">
            <v>550</v>
          </cell>
          <cell r="W63">
            <v>553.21699999999998</v>
          </cell>
          <cell r="X63">
            <v>400</v>
          </cell>
          <cell r="Y63">
            <v>5.8318399470732105</v>
          </cell>
          <cell r="Z63">
            <v>3.2108069708631515</v>
          </cell>
          <cell r="AD63">
            <v>0</v>
          </cell>
          <cell r="AE63">
            <v>509.31959999999998</v>
          </cell>
          <cell r="AF63">
            <v>509.31959999999998</v>
          </cell>
          <cell r="AG63">
            <v>533.07219999999995</v>
          </cell>
          <cell r="AH63">
            <v>560.904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2827</v>
          </cell>
          <cell r="D64">
            <v>4432</v>
          </cell>
          <cell r="E64">
            <v>5255</v>
          </cell>
          <cell r="F64">
            <v>1945.92</v>
          </cell>
          <cell r="G64">
            <v>0</v>
          </cell>
          <cell r="H64">
            <v>0.45</v>
          </cell>
          <cell r="I64">
            <v>50</v>
          </cell>
          <cell r="J64">
            <v>5282</v>
          </cell>
          <cell r="K64">
            <v>-27</v>
          </cell>
          <cell r="L64">
            <v>800</v>
          </cell>
          <cell r="M64">
            <v>700</v>
          </cell>
          <cell r="T64">
            <v>2480</v>
          </cell>
          <cell r="W64">
            <v>847</v>
          </cell>
          <cell r="X64">
            <v>1400</v>
          </cell>
          <cell r="Y64">
            <v>5.7212750885478156</v>
          </cell>
          <cell r="Z64">
            <v>2.2974262101534828</v>
          </cell>
          <cell r="AD64">
            <v>1020</v>
          </cell>
          <cell r="AE64">
            <v>771.6</v>
          </cell>
          <cell r="AF64">
            <v>771.6</v>
          </cell>
          <cell r="AG64">
            <v>741.2</v>
          </cell>
          <cell r="AH64">
            <v>1144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2134</v>
          </cell>
          <cell r="D65">
            <v>3927</v>
          </cell>
          <cell r="E65">
            <v>4187</v>
          </cell>
          <cell r="F65">
            <v>1818</v>
          </cell>
          <cell r="G65" t="str">
            <v>акяб</v>
          </cell>
          <cell r="H65">
            <v>0.45</v>
          </cell>
          <cell r="I65">
            <v>50</v>
          </cell>
          <cell r="J65">
            <v>4222</v>
          </cell>
          <cell r="K65">
            <v>-35</v>
          </cell>
          <cell r="L65">
            <v>500</v>
          </cell>
          <cell r="M65">
            <v>600</v>
          </cell>
          <cell r="T65">
            <v>2470</v>
          </cell>
          <cell r="W65">
            <v>611.4</v>
          </cell>
          <cell r="X65">
            <v>600</v>
          </cell>
          <cell r="Y65">
            <v>5.7540071965979722</v>
          </cell>
          <cell r="Z65">
            <v>2.9735034347399414</v>
          </cell>
          <cell r="AD65">
            <v>1130</v>
          </cell>
          <cell r="AE65">
            <v>547.4</v>
          </cell>
          <cell r="AF65">
            <v>547.4</v>
          </cell>
          <cell r="AG65">
            <v>565</v>
          </cell>
          <cell r="AH65">
            <v>799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995</v>
          </cell>
          <cell r="D66">
            <v>1942</v>
          </cell>
          <cell r="E66">
            <v>1650</v>
          </cell>
          <cell r="F66">
            <v>1260</v>
          </cell>
          <cell r="G66">
            <v>0</v>
          </cell>
          <cell r="H66">
            <v>0.45</v>
          </cell>
          <cell r="I66">
            <v>50</v>
          </cell>
          <cell r="J66">
            <v>1641</v>
          </cell>
          <cell r="K66">
            <v>9</v>
          </cell>
          <cell r="L66">
            <v>400</v>
          </cell>
          <cell r="M66">
            <v>350</v>
          </cell>
          <cell r="W66">
            <v>330</v>
          </cell>
          <cell r="Y66">
            <v>6.0909090909090908</v>
          </cell>
          <cell r="Z66">
            <v>3.8181818181818183</v>
          </cell>
          <cell r="AD66">
            <v>0</v>
          </cell>
          <cell r="AE66">
            <v>368</v>
          </cell>
          <cell r="AF66">
            <v>368</v>
          </cell>
          <cell r="AG66">
            <v>376.6</v>
          </cell>
          <cell r="AH66">
            <v>351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258</v>
          </cell>
          <cell r="D67">
            <v>635</v>
          </cell>
          <cell r="E67">
            <v>590</v>
          </cell>
          <cell r="F67">
            <v>298</v>
          </cell>
          <cell r="G67">
            <v>0</v>
          </cell>
          <cell r="H67">
            <v>0.4</v>
          </cell>
          <cell r="I67">
            <v>40</v>
          </cell>
          <cell r="J67">
            <v>627</v>
          </cell>
          <cell r="K67">
            <v>-37</v>
          </cell>
          <cell r="L67">
            <v>120</v>
          </cell>
          <cell r="M67">
            <v>110</v>
          </cell>
          <cell r="W67">
            <v>118</v>
          </cell>
          <cell r="X67">
            <v>150</v>
          </cell>
          <cell r="Y67">
            <v>5.7457627118644066</v>
          </cell>
          <cell r="Z67">
            <v>2.5254237288135593</v>
          </cell>
          <cell r="AD67">
            <v>0</v>
          </cell>
          <cell r="AE67">
            <v>99</v>
          </cell>
          <cell r="AF67">
            <v>99</v>
          </cell>
          <cell r="AG67">
            <v>107.2</v>
          </cell>
          <cell r="AH67">
            <v>164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162</v>
          </cell>
          <cell r="D68">
            <v>1201</v>
          </cell>
          <cell r="E68">
            <v>488</v>
          </cell>
          <cell r="F68">
            <v>318</v>
          </cell>
          <cell r="G68">
            <v>0</v>
          </cell>
          <cell r="H68">
            <v>0.4</v>
          </cell>
          <cell r="I68">
            <v>40</v>
          </cell>
          <cell r="J68">
            <v>519</v>
          </cell>
          <cell r="K68">
            <v>-31</v>
          </cell>
          <cell r="L68">
            <v>100</v>
          </cell>
          <cell r="M68">
            <v>100</v>
          </cell>
          <cell r="W68">
            <v>97.6</v>
          </cell>
          <cell r="X68">
            <v>40</v>
          </cell>
          <cell r="Y68">
            <v>5.7172131147540988</v>
          </cell>
          <cell r="Z68">
            <v>3.2581967213114758</v>
          </cell>
          <cell r="AD68">
            <v>0</v>
          </cell>
          <cell r="AE68">
            <v>88.2</v>
          </cell>
          <cell r="AF68">
            <v>88.2</v>
          </cell>
          <cell r="AG68">
            <v>95.2</v>
          </cell>
          <cell r="AH68">
            <v>138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1765.1410000000001</v>
          </cell>
          <cell r="D69">
            <v>3094.0839999999998</v>
          </cell>
          <cell r="E69">
            <v>1429</v>
          </cell>
          <cell r="F69">
            <v>1316</v>
          </cell>
          <cell r="G69" t="str">
            <v>ак апр</v>
          </cell>
          <cell r="H69">
            <v>1</v>
          </cell>
          <cell r="I69">
            <v>50</v>
          </cell>
          <cell r="J69">
            <v>990.01900000000001</v>
          </cell>
          <cell r="K69">
            <v>438.98099999999999</v>
          </cell>
          <cell r="L69">
            <v>300</v>
          </cell>
          <cell r="M69">
            <v>400</v>
          </cell>
          <cell r="W69">
            <v>285.8</v>
          </cell>
          <cell r="X69">
            <v>200</v>
          </cell>
          <cell r="Y69">
            <v>7.7536738978306508</v>
          </cell>
          <cell r="Z69">
            <v>4.6046186144156751</v>
          </cell>
          <cell r="AD69">
            <v>0</v>
          </cell>
          <cell r="AE69">
            <v>348</v>
          </cell>
          <cell r="AF69">
            <v>348</v>
          </cell>
          <cell r="AG69">
            <v>286.8</v>
          </cell>
          <cell r="AH69">
            <v>297.28199999999998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238.52799999999999</v>
          </cell>
          <cell r="D70">
            <v>198.28800000000001</v>
          </cell>
          <cell r="E70">
            <v>293.05200000000002</v>
          </cell>
          <cell r="F70">
            <v>134.88499999999999</v>
          </cell>
          <cell r="G70">
            <v>0</v>
          </cell>
          <cell r="H70">
            <v>1</v>
          </cell>
          <cell r="I70">
            <v>50</v>
          </cell>
          <cell r="J70">
            <v>284.86900000000003</v>
          </cell>
          <cell r="K70">
            <v>8.1829999999999927</v>
          </cell>
          <cell r="L70">
            <v>60</v>
          </cell>
          <cell r="M70">
            <v>50</v>
          </cell>
          <cell r="W70">
            <v>58.610400000000006</v>
          </cell>
          <cell r="X70">
            <v>90</v>
          </cell>
          <cell r="Y70">
            <v>5.7137470483054198</v>
          </cell>
          <cell r="Z70">
            <v>2.3013833722342789</v>
          </cell>
          <cell r="AD70">
            <v>0</v>
          </cell>
          <cell r="AE70">
            <v>44.272000000000006</v>
          </cell>
          <cell r="AF70">
            <v>44.272000000000006</v>
          </cell>
          <cell r="AG70">
            <v>50.082999999999998</v>
          </cell>
          <cell r="AH70">
            <v>77.274000000000001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1278</v>
          </cell>
          <cell r="D71">
            <v>4979</v>
          </cell>
          <cell r="E71">
            <v>4413</v>
          </cell>
          <cell r="F71">
            <v>1792</v>
          </cell>
          <cell r="G71">
            <v>0</v>
          </cell>
          <cell r="H71">
            <v>0.4</v>
          </cell>
          <cell r="I71">
            <v>40</v>
          </cell>
          <cell r="J71">
            <v>4397</v>
          </cell>
          <cell r="K71">
            <v>16</v>
          </cell>
          <cell r="L71">
            <v>700</v>
          </cell>
          <cell r="M71">
            <v>600</v>
          </cell>
          <cell r="T71">
            <v>1608</v>
          </cell>
          <cell r="W71">
            <v>624.6</v>
          </cell>
          <cell r="X71">
            <v>450</v>
          </cell>
          <cell r="Y71">
            <v>5.6708293307716939</v>
          </cell>
          <cell r="Z71">
            <v>2.8690361831572204</v>
          </cell>
          <cell r="AD71">
            <v>1290</v>
          </cell>
          <cell r="AE71">
            <v>514.4</v>
          </cell>
          <cell r="AF71">
            <v>514.4</v>
          </cell>
          <cell r="AG71">
            <v>598</v>
          </cell>
          <cell r="AH71">
            <v>869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1131</v>
          </cell>
          <cell r="D72">
            <v>3272</v>
          </cell>
          <cell r="E72">
            <v>2883</v>
          </cell>
          <cell r="F72">
            <v>1471</v>
          </cell>
          <cell r="G72">
            <v>0</v>
          </cell>
          <cell r="H72">
            <v>0.4</v>
          </cell>
          <cell r="I72">
            <v>40</v>
          </cell>
          <cell r="J72">
            <v>2895</v>
          </cell>
          <cell r="K72">
            <v>-12</v>
          </cell>
          <cell r="L72">
            <v>600</v>
          </cell>
          <cell r="M72">
            <v>600</v>
          </cell>
          <cell r="W72">
            <v>576.6</v>
          </cell>
          <cell r="X72">
            <v>600</v>
          </cell>
          <cell r="Y72">
            <v>5.6729101630246266</v>
          </cell>
          <cell r="Z72">
            <v>2.551161984044398</v>
          </cell>
          <cell r="AD72">
            <v>0</v>
          </cell>
          <cell r="AE72">
            <v>440.2</v>
          </cell>
          <cell r="AF72">
            <v>440.2</v>
          </cell>
          <cell r="AG72">
            <v>535.4</v>
          </cell>
          <cell r="AH72">
            <v>790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315.00099999999998</v>
          </cell>
          <cell r="D73">
            <v>957.91099999999994</v>
          </cell>
          <cell r="E73">
            <v>540.654</v>
          </cell>
          <cell r="F73">
            <v>259.20400000000001</v>
          </cell>
          <cell r="G73" t="str">
            <v>ябл</v>
          </cell>
          <cell r="H73">
            <v>1</v>
          </cell>
          <cell r="I73">
            <v>40</v>
          </cell>
          <cell r="J73">
            <v>545.16099999999994</v>
          </cell>
          <cell r="K73">
            <v>-4.5069999999999482</v>
          </cell>
          <cell r="L73">
            <v>110</v>
          </cell>
          <cell r="M73">
            <v>100</v>
          </cell>
          <cell r="W73">
            <v>108.13079999999999</v>
          </cell>
          <cell r="X73">
            <v>150</v>
          </cell>
          <cell r="Y73">
            <v>5.7264350212890314</v>
          </cell>
          <cell r="Z73">
            <v>2.3971338416066468</v>
          </cell>
          <cell r="AD73">
            <v>0</v>
          </cell>
          <cell r="AE73">
            <v>91.057199999999995</v>
          </cell>
          <cell r="AF73">
            <v>91.057199999999995</v>
          </cell>
          <cell r="AG73">
            <v>102.11280000000001</v>
          </cell>
          <cell r="AH73">
            <v>128.001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214.529</v>
          </cell>
          <cell r="D74">
            <v>702.88</v>
          </cell>
          <cell r="E74">
            <v>381.072</v>
          </cell>
          <cell r="F74">
            <v>250.18</v>
          </cell>
          <cell r="G74">
            <v>0</v>
          </cell>
          <cell r="H74">
            <v>1</v>
          </cell>
          <cell r="I74">
            <v>40</v>
          </cell>
          <cell r="J74">
            <v>376.12799999999999</v>
          </cell>
          <cell r="K74">
            <v>4.9440000000000168</v>
          </cell>
          <cell r="L74">
            <v>90</v>
          </cell>
          <cell r="M74">
            <v>70</v>
          </cell>
          <cell r="W74">
            <v>76.214399999999998</v>
          </cell>
          <cell r="X74">
            <v>30</v>
          </cell>
          <cell r="Y74">
            <v>5.7755489776210274</v>
          </cell>
          <cell r="Z74">
            <v>3.2825817693244321</v>
          </cell>
          <cell r="AD74">
            <v>0</v>
          </cell>
          <cell r="AE74">
            <v>61.191600000000008</v>
          </cell>
          <cell r="AF74">
            <v>61.191600000000008</v>
          </cell>
          <cell r="AG74">
            <v>71.1404</v>
          </cell>
          <cell r="AH74">
            <v>85.68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357.702</v>
          </cell>
          <cell r="D75">
            <v>1495.3710000000001</v>
          </cell>
          <cell r="E75">
            <v>785.05499999999995</v>
          </cell>
          <cell r="F75">
            <v>524.65800000000002</v>
          </cell>
          <cell r="G75" t="str">
            <v>ябл</v>
          </cell>
          <cell r="H75">
            <v>1</v>
          </cell>
          <cell r="I75">
            <v>40</v>
          </cell>
          <cell r="J75">
            <v>769.63300000000004</v>
          </cell>
          <cell r="K75">
            <v>15.421999999999912</v>
          </cell>
          <cell r="L75">
            <v>160</v>
          </cell>
          <cell r="M75">
            <v>150</v>
          </cell>
          <cell r="W75">
            <v>157.011</v>
          </cell>
          <cell r="X75">
            <v>70</v>
          </cell>
          <cell r="Y75">
            <v>5.7617491768092686</v>
          </cell>
          <cell r="Z75">
            <v>3.3415365802396013</v>
          </cell>
          <cell r="AD75">
            <v>0</v>
          </cell>
          <cell r="AE75">
            <v>131.0162</v>
          </cell>
          <cell r="AF75">
            <v>131.0162</v>
          </cell>
          <cell r="AG75">
            <v>143.20160000000001</v>
          </cell>
          <cell r="AH75">
            <v>162.22200000000001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281.96499999999997</v>
          </cell>
          <cell r="D76">
            <v>761.33500000000004</v>
          </cell>
          <cell r="E76">
            <v>462.46</v>
          </cell>
          <cell r="F76">
            <v>245.42599999999999</v>
          </cell>
          <cell r="G76">
            <v>0</v>
          </cell>
          <cell r="H76">
            <v>1</v>
          </cell>
          <cell r="I76">
            <v>40</v>
          </cell>
          <cell r="J76">
            <v>496.06900000000002</v>
          </cell>
          <cell r="K76">
            <v>-33.609000000000037</v>
          </cell>
          <cell r="L76">
            <v>100</v>
          </cell>
          <cell r="M76">
            <v>100</v>
          </cell>
          <cell r="W76">
            <v>92.49199999999999</v>
          </cell>
          <cell r="X76">
            <v>90</v>
          </cell>
          <cell r="Y76">
            <v>5.7888898499329668</v>
          </cell>
          <cell r="Z76">
            <v>2.6534835445227696</v>
          </cell>
          <cell r="AD76">
            <v>0</v>
          </cell>
          <cell r="AE76">
            <v>95.770200000000003</v>
          </cell>
          <cell r="AF76">
            <v>95.770200000000003</v>
          </cell>
          <cell r="AG76">
            <v>90.665999999999997</v>
          </cell>
          <cell r="AH76">
            <v>105.76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99</v>
          </cell>
          <cell r="D77">
            <v>84</v>
          </cell>
          <cell r="E77">
            <v>121</v>
          </cell>
          <cell r="F77">
            <v>61</v>
          </cell>
          <cell r="G77" t="str">
            <v>дк</v>
          </cell>
          <cell r="H77">
            <v>0.6</v>
          </cell>
          <cell r="I77">
            <v>60</v>
          </cell>
          <cell r="J77">
            <v>124</v>
          </cell>
          <cell r="K77">
            <v>-3</v>
          </cell>
          <cell r="L77">
            <v>20</v>
          </cell>
          <cell r="M77">
            <v>20</v>
          </cell>
          <cell r="W77">
            <v>24.2</v>
          </cell>
          <cell r="X77">
            <v>40</v>
          </cell>
          <cell r="Y77">
            <v>5.8264462809917354</v>
          </cell>
          <cell r="Z77">
            <v>2.5206611570247937</v>
          </cell>
          <cell r="AD77">
            <v>0</v>
          </cell>
          <cell r="AE77">
            <v>20.2</v>
          </cell>
          <cell r="AF77">
            <v>20.2</v>
          </cell>
          <cell r="AG77">
            <v>17.2</v>
          </cell>
          <cell r="AH77">
            <v>15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139</v>
          </cell>
          <cell r="D78">
            <v>184</v>
          </cell>
          <cell r="E78">
            <v>200</v>
          </cell>
          <cell r="F78">
            <v>120</v>
          </cell>
          <cell r="G78" t="str">
            <v>ябл</v>
          </cell>
          <cell r="H78">
            <v>0.6</v>
          </cell>
          <cell r="I78">
            <v>60</v>
          </cell>
          <cell r="J78">
            <v>214</v>
          </cell>
          <cell r="K78">
            <v>-14</v>
          </cell>
          <cell r="L78">
            <v>100</v>
          </cell>
          <cell r="M78">
            <v>60</v>
          </cell>
          <cell r="W78">
            <v>40</v>
          </cell>
          <cell r="Y78">
            <v>7</v>
          </cell>
          <cell r="Z78">
            <v>3</v>
          </cell>
          <cell r="AD78">
            <v>0</v>
          </cell>
          <cell r="AE78">
            <v>40.799999999999997</v>
          </cell>
          <cell r="AF78">
            <v>40.799999999999997</v>
          </cell>
          <cell r="AG78">
            <v>34.6</v>
          </cell>
          <cell r="AH78">
            <v>49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319</v>
          </cell>
          <cell r="D79">
            <v>1420</v>
          </cell>
          <cell r="E79">
            <v>405</v>
          </cell>
          <cell r="F79">
            <v>519</v>
          </cell>
          <cell r="G79" t="str">
            <v>ябл</v>
          </cell>
          <cell r="H79">
            <v>0.6</v>
          </cell>
          <cell r="I79">
            <v>60</v>
          </cell>
          <cell r="J79">
            <v>415</v>
          </cell>
          <cell r="K79">
            <v>-10</v>
          </cell>
          <cell r="L79">
            <v>100</v>
          </cell>
          <cell r="M79">
            <v>100</v>
          </cell>
          <cell r="W79">
            <v>81</v>
          </cell>
          <cell r="Y79">
            <v>8.8765432098765427</v>
          </cell>
          <cell r="Z79">
            <v>6.4074074074074074</v>
          </cell>
          <cell r="AD79">
            <v>0</v>
          </cell>
          <cell r="AE79">
            <v>67</v>
          </cell>
          <cell r="AF79">
            <v>67</v>
          </cell>
          <cell r="AG79">
            <v>76.2</v>
          </cell>
          <cell r="AH79">
            <v>85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101.006</v>
          </cell>
          <cell r="D80">
            <v>382.15199999999999</v>
          </cell>
          <cell r="E80">
            <v>288.55599999999998</v>
          </cell>
          <cell r="F80">
            <v>187.77199999999999</v>
          </cell>
          <cell r="G80">
            <v>0</v>
          </cell>
          <cell r="H80">
            <v>1</v>
          </cell>
          <cell r="I80">
            <v>30</v>
          </cell>
          <cell r="J80">
            <v>290.798</v>
          </cell>
          <cell r="K80">
            <v>-2.2420000000000186</v>
          </cell>
          <cell r="L80">
            <v>60</v>
          </cell>
          <cell r="M80">
            <v>60</v>
          </cell>
          <cell r="W80">
            <v>57.711199999999998</v>
          </cell>
          <cell r="X80">
            <v>20</v>
          </cell>
          <cell r="Y80">
            <v>5.6795214793662234</v>
          </cell>
          <cell r="Z80">
            <v>3.2536492050070005</v>
          </cell>
          <cell r="AD80">
            <v>0</v>
          </cell>
          <cell r="AE80">
            <v>62.285199999999996</v>
          </cell>
          <cell r="AF80">
            <v>62.285199999999996</v>
          </cell>
          <cell r="AG80">
            <v>58.840800000000002</v>
          </cell>
          <cell r="AH80">
            <v>102.28400000000001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479</v>
          </cell>
          <cell r="D81">
            <v>635</v>
          </cell>
          <cell r="E81">
            <v>678</v>
          </cell>
          <cell r="F81">
            <v>419</v>
          </cell>
          <cell r="G81" t="str">
            <v>ябл,дк</v>
          </cell>
          <cell r="H81">
            <v>0.6</v>
          </cell>
          <cell r="I81">
            <v>60</v>
          </cell>
          <cell r="J81">
            <v>675</v>
          </cell>
          <cell r="K81">
            <v>3</v>
          </cell>
          <cell r="L81">
            <v>170</v>
          </cell>
          <cell r="M81">
            <v>130</v>
          </cell>
          <cell r="W81">
            <v>135.6</v>
          </cell>
          <cell r="X81">
            <v>60</v>
          </cell>
          <cell r="Y81">
            <v>5.7448377581120944</v>
          </cell>
          <cell r="Z81">
            <v>3.0899705014749266</v>
          </cell>
          <cell r="AD81">
            <v>0</v>
          </cell>
          <cell r="AE81">
            <v>114.6</v>
          </cell>
          <cell r="AF81">
            <v>114.6</v>
          </cell>
          <cell r="AG81">
            <v>135.4</v>
          </cell>
          <cell r="AH81">
            <v>156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408</v>
          </cell>
          <cell r="D82">
            <v>690</v>
          </cell>
          <cell r="E82">
            <v>674</v>
          </cell>
          <cell r="F82">
            <v>420</v>
          </cell>
          <cell r="G82" t="str">
            <v>ябл,дк</v>
          </cell>
          <cell r="H82">
            <v>0.6</v>
          </cell>
          <cell r="I82">
            <v>60</v>
          </cell>
          <cell r="J82">
            <v>670</v>
          </cell>
          <cell r="K82">
            <v>4</v>
          </cell>
          <cell r="L82">
            <v>160</v>
          </cell>
          <cell r="M82">
            <v>140</v>
          </cell>
          <cell r="W82">
            <v>134.80000000000001</v>
          </cell>
          <cell r="X82">
            <v>60</v>
          </cell>
          <cell r="Y82">
            <v>5.7863501483679523</v>
          </cell>
          <cell r="Z82">
            <v>3.1157270029673589</v>
          </cell>
          <cell r="AD82">
            <v>0</v>
          </cell>
          <cell r="AE82">
            <v>127.8</v>
          </cell>
          <cell r="AF82">
            <v>127.8</v>
          </cell>
          <cell r="AG82">
            <v>137.4</v>
          </cell>
          <cell r="AH82">
            <v>177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769</v>
          </cell>
          <cell r="D83">
            <v>3047</v>
          </cell>
          <cell r="E83">
            <v>1977</v>
          </cell>
          <cell r="F83">
            <v>1783</v>
          </cell>
          <cell r="G83">
            <v>0</v>
          </cell>
          <cell r="H83">
            <v>0.28000000000000003</v>
          </cell>
          <cell r="I83">
            <v>35</v>
          </cell>
          <cell r="J83">
            <v>2025</v>
          </cell>
          <cell r="K83">
            <v>-48</v>
          </cell>
          <cell r="L83">
            <v>700</v>
          </cell>
          <cell r="M83">
            <v>700</v>
          </cell>
          <cell r="W83">
            <v>395.4</v>
          </cell>
          <cell r="X83">
            <v>300</v>
          </cell>
          <cell r="Y83">
            <v>8.8088012139605461</v>
          </cell>
          <cell r="Z83">
            <v>4.5093576125442594</v>
          </cell>
          <cell r="AD83">
            <v>0</v>
          </cell>
          <cell r="AE83">
            <v>348</v>
          </cell>
          <cell r="AF83">
            <v>348</v>
          </cell>
          <cell r="AG83">
            <v>402</v>
          </cell>
          <cell r="AH83">
            <v>445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480</v>
          </cell>
          <cell r="D84">
            <v>307</v>
          </cell>
          <cell r="E84">
            <v>670</v>
          </cell>
          <cell r="F84">
            <v>102</v>
          </cell>
          <cell r="G84">
            <v>0</v>
          </cell>
          <cell r="H84">
            <v>0.4</v>
          </cell>
          <cell r="I84" t="e">
            <v>#N/A</v>
          </cell>
          <cell r="J84">
            <v>753</v>
          </cell>
          <cell r="K84">
            <v>-83</v>
          </cell>
          <cell r="L84">
            <v>130</v>
          </cell>
          <cell r="M84">
            <v>110</v>
          </cell>
          <cell r="W84">
            <v>134</v>
          </cell>
          <cell r="X84">
            <v>300</v>
          </cell>
          <cell r="Y84">
            <v>4.7910447761194028</v>
          </cell>
          <cell r="Z84">
            <v>0.76119402985074625</v>
          </cell>
          <cell r="AD84">
            <v>0</v>
          </cell>
          <cell r="AE84">
            <v>123.8</v>
          </cell>
          <cell r="AF84">
            <v>123.8</v>
          </cell>
          <cell r="AG84">
            <v>131.80000000000001</v>
          </cell>
          <cell r="AH84">
            <v>115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387</v>
          </cell>
          <cell r="D85">
            <v>1001</v>
          </cell>
          <cell r="E85">
            <v>911</v>
          </cell>
          <cell r="F85">
            <v>460</v>
          </cell>
          <cell r="G85">
            <v>0</v>
          </cell>
          <cell r="H85">
            <v>0.33</v>
          </cell>
          <cell r="I85">
            <v>60</v>
          </cell>
          <cell r="J85">
            <v>924</v>
          </cell>
          <cell r="K85">
            <v>-13</v>
          </cell>
          <cell r="L85">
            <v>150</v>
          </cell>
          <cell r="M85">
            <v>150</v>
          </cell>
          <cell r="W85">
            <v>182.2</v>
          </cell>
          <cell r="X85">
            <v>250</v>
          </cell>
          <cell r="Y85">
            <v>5.5433589462129529</v>
          </cell>
          <cell r="Z85">
            <v>2.5246981339187706</v>
          </cell>
          <cell r="AD85">
            <v>0</v>
          </cell>
          <cell r="AE85">
            <v>149.80000000000001</v>
          </cell>
          <cell r="AF85">
            <v>149.80000000000001</v>
          </cell>
          <cell r="AG85">
            <v>155.80000000000001</v>
          </cell>
          <cell r="AH85">
            <v>247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333</v>
          </cell>
          <cell r="D86">
            <v>503</v>
          </cell>
          <cell r="E86">
            <v>437</v>
          </cell>
          <cell r="F86">
            <v>382</v>
          </cell>
          <cell r="G86">
            <v>0</v>
          </cell>
          <cell r="H86">
            <v>0.35</v>
          </cell>
          <cell r="I86" t="e">
            <v>#N/A</v>
          </cell>
          <cell r="J86">
            <v>486</v>
          </cell>
          <cell r="K86">
            <v>-49</v>
          </cell>
          <cell r="L86">
            <v>100</v>
          </cell>
          <cell r="M86">
            <v>90</v>
          </cell>
          <cell r="W86">
            <v>87.4</v>
          </cell>
          <cell r="X86">
            <v>80</v>
          </cell>
          <cell r="Y86">
            <v>7.4599542334096105</v>
          </cell>
          <cell r="Z86">
            <v>4.3707093821510297</v>
          </cell>
          <cell r="AD86">
            <v>0</v>
          </cell>
          <cell r="AE86">
            <v>90</v>
          </cell>
          <cell r="AF86">
            <v>90</v>
          </cell>
          <cell r="AG86">
            <v>95.4</v>
          </cell>
          <cell r="AH86">
            <v>111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233</v>
          </cell>
          <cell r="D87">
            <v>568</v>
          </cell>
          <cell r="E87">
            <v>386</v>
          </cell>
          <cell r="F87">
            <v>401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420</v>
          </cell>
          <cell r="K87">
            <v>-34</v>
          </cell>
          <cell r="L87">
            <v>100</v>
          </cell>
          <cell r="M87">
            <v>100</v>
          </cell>
          <cell r="W87">
            <v>77.2</v>
          </cell>
          <cell r="X87">
            <v>50</v>
          </cell>
          <cell r="Y87">
            <v>8.4326424870466319</v>
          </cell>
          <cell r="Z87">
            <v>5.1943005181347148</v>
          </cell>
          <cell r="AD87">
            <v>0</v>
          </cell>
          <cell r="AE87">
            <v>61.4</v>
          </cell>
          <cell r="AF87">
            <v>61.4</v>
          </cell>
          <cell r="AG87">
            <v>65.8</v>
          </cell>
          <cell r="AH87">
            <v>78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2164</v>
          </cell>
          <cell r="D88">
            <v>15437</v>
          </cell>
          <cell r="E88">
            <v>6038</v>
          </cell>
          <cell r="F88">
            <v>2967</v>
          </cell>
          <cell r="G88">
            <v>0</v>
          </cell>
          <cell r="H88">
            <v>0.35</v>
          </cell>
          <cell r="I88">
            <v>40</v>
          </cell>
          <cell r="J88">
            <v>6001</v>
          </cell>
          <cell r="K88">
            <v>37</v>
          </cell>
          <cell r="L88">
            <v>1200</v>
          </cell>
          <cell r="M88">
            <v>1200</v>
          </cell>
          <cell r="T88">
            <v>1272</v>
          </cell>
          <cell r="W88">
            <v>941.2</v>
          </cell>
          <cell r="X88">
            <v>1000</v>
          </cell>
          <cell r="Y88">
            <v>6.7647683807904802</v>
          </cell>
          <cell r="Z88">
            <v>3.1523586910327239</v>
          </cell>
          <cell r="AD88">
            <v>1332</v>
          </cell>
          <cell r="AE88">
            <v>817.8</v>
          </cell>
          <cell r="AF88">
            <v>817.8</v>
          </cell>
          <cell r="AG88">
            <v>863.6</v>
          </cell>
          <cell r="AH88">
            <v>1228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3926</v>
          </cell>
          <cell r="D89">
            <v>27811</v>
          </cell>
          <cell r="E89">
            <v>11083</v>
          </cell>
          <cell r="F89">
            <v>4489</v>
          </cell>
          <cell r="G89">
            <v>0</v>
          </cell>
          <cell r="H89">
            <v>0.35</v>
          </cell>
          <cell r="I89">
            <v>45</v>
          </cell>
          <cell r="J89">
            <v>11162</v>
          </cell>
          <cell r="K89">
            <v>-79</v>
          </cell>
          <cell r="L89">
            <v>1700</v>
          </cell>
          <cell r="M89">
            <v>1500</v>
          </cell>
          <cell r="T89">
            <v>1308</v>
          </cell>
          <cell r="W89">
            <v>1627.4</v>
          </cell>
          <cell r="X89">
            <v>1000</v>
          </cell>
          <cell r="Y89">
            <v>5.3391913481627133</v>
          </cell>
          <cell r="Z89">
            <v>2.7583876121420667</v>
          </cell>
          <cell r="AD89">
            <v>2946</v>
          </cell>
          <cell r="AE89">
            <v>1505.6</v>
          </cell>
          <cell r="AF89">
            <v>1505.6</v>
          </cell>
          <cell r="AG89">
            <v>1665</v>
          </cell>
          <cell r="AH89">
            <v>1803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291</v>
          </cell>
          <cell r="D90">
            <v>186</v>
          </cell>
          <cell r="E90">
            <v>119</v>
          </cell>
          <cell r="F90">
            <v>352</v>
          </cell>
          <cell r="G90" t="str">
            <v>лидер</v>
          </cell>
          <cell r="H90">
            <v>0.11</v>
          </cell>
          <cell r="I90">
            <v>120</v>
          </cell>
          <cell r="J90">
            <v>125</v>
          </cell>
          <cell r="K90">
            <v>-6</v>
          </cell>
          <cell r="L90">
            <v>0</v>
          </cell>
          <cell r="M90">
            <v>0</v>
          </cell>
          <cell r="W90">
            <v>23.8</v>
          </cell>
          <cell r="Y90">
            <v>14.789915966386554</v>
          </cell>
          <cell r="Z90">
            <v>14.789915966386554</v>
          </cell>
          <cell r="AD90">
            <v>0</v>
          </cell>
          <cell r="AE90">
            <v>0.4</v>
          </cell>
          <cell r="AF90">
            <v>0.4</v>
          </cell>
          <cell r="AG90">
            <v>24.2</v>
          </cell>
          <cell r="AH90">
            <v>16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228</v>
          </cell>
          <cell r="D91">
            <v>184</v>
          </cell>
          <cell r="E91">
            <v>131</v>
          </cell>
          <cell r="F91">
            <v>276</v>
          </cell>
          <cell r="G91" t="str">
            <v>лидер</v>
          </cell>
          <cell r="H91">
            <v>0.11</v>
          </cell>
          <cell r="I91">
            <v>120</v>
          </cell>
          <cell r="J91">
            <v>142</v>
          </cell>
          <cell r="K91">
            <v>-11</v>
          </cell>
          <cell r="L91">
            <v>50</v>
          </cell>
          <cell r="M91">
            <v>0</v>
          </cell>
          <cell r="W91">
            <v>26.2</v>
          </cell>
          <cell r="Y91">
            <v>12.442748091603054</v>
          </cell>
          <cell r="Z91">
            <v>10.534351145038169</v>
          </cell>
          <cell r="AD91">
            <v>0</v>
          </cell>
          <cell r="AE91">
            <v>1.2</v>
          </cell>
          <cell r="AF91">
            <v>1.2</v>
          </cell>
          <cell r="AG91">
            <v>33.4</v>
          </cell>
          <cell r="AH91">
            <v>18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280</v>
          </cell>
          <cell r="D92">
            <v>514</v>
          </cell>
          <cell r="E92">
            <v>386</v>
          </cell>
          <cell r="F92">
            <v>397</v>
          </cell>
          <cell r="G92" t="str">
            <v>лидер</v>
          </cell>
          <cell r="H92">
            <v>0.06</v>
          </cell>
          <cell r="I92">
            <v>60</v>
          </cell>
          <cell r="J92">
            <v>488</v>
          </cell>
          <cell r="K92">
            <v>-102</v>
          </cell>
          <cell r="L92">
            <v>100</v>
          </cell>
          <cell r="M92">
            <v>100</v>
          </cell>
          <cell r="W92">
            <v>77.2</v>
          </cell>
          <cell r="X92">
            <v>100</v>
          </cell>
          <cell r="Y92">
            <v>9.028497409326425</v>
          </cell>
          <cell r="Z92">
            <v>5.142487046632124</v>
          </cell>
          <cell r="AD92">
            <v>0</v>
          </cell>
          <cell r="AE92">
            <v>5.4</v>
          </cell>
          <cell r="AF92">
            <v>5.4</v>
          </cell>
          <cell r="AG92">
            <v>88</v>
          </cell>
          <cell r="AH92">
            <v>94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350</v>
          </cell>
          <cell r="D93">
            <v>375</v>
          </cell>
          <cell r="E93">
            <v>356</v>
          </cell>
          <cell r="F93">
            <v>352</v>
          </cell>
          <cell r="G93">
            <v>0</v>
          </cell>
          <cell r="H93">
            <v>0.06</v>
          </cell>
          <cell r="I93">
            <v>0</v>
          </cell>
          <cell r="J93">
            <v>444</v>
          </cell>
          <cell r="K93">
            <v>-88</v>
          </cell>
          <cell r="L93">
            <v>50</v>
          </cell>
          <cell r="M93">
            <v>100</v>
          </cell>
          <cell r="W93">
            <v>71.2</v>
          </cell>
          <cell r="X93">
            <v>100</v>
          </cell>
          <cell r="Y93">
            <v>8.4550561797752799</v>
          </cell>
          <cell r="Z93">
            <v>4.9438202247191008</v>
          </cell>
          <cell r="AD93">
            <v>0</v>
          </cell>
          <cell r="AE93">
            <v>40.4</v>
          </cell>
          <cell r="AF93">
            <v>40.4</v>
          </cell>
          <cell r="AG93">
            <v>60.2</v>
          </cell>
          <cell r="AH93">
            <v>82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385</v>
          </cell>
          <cell r="D94">
            <v>627</v>
          </cell>
          <cell r="E94">
            <v>567</v>
          </cell>
          <cell r="F94">
            <v>426</v>
          </cell>
          <cell r="G94" t="str">
            <v>лидер</v>
          </cell>
          <cell r="H94">
            <v>0.06</v>
          </cell>
          <cell r="I94">
            <v>60</v>
          </cell>
          <cell r="J94">
            <v>637</v>
          </cell>
          <cell r="K94">
            <v>-70</v>
          </cell>
          <cell r="L94">
            <v>150</v>
          </cell>
          <cell r="M94">
            <v>100</v>
          </cell>
          <cell r="W94">
            <v>113.4</v>
          </cell>
          <cell r="X94">
            <v>200</v>
          </cell>
          <cell r="Y94">
            <v>7.7248677248677247</v>
          </cell>
          <cell r="Z94">
            <v>3.7566137566137563</v>
          </cell>
          <cell r="AD94">
            <v>0</v>
          </cell>
          <cell r="AE94">
            <v>82.8</v>
          </cell>
          <cell r="AF94">
            <v>82.8</v>
          </cell>
          <cell r="AG94">
            <v>112</v>
          </cell>
          <cell r="AH94">
            <v>151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496</v>
          </cell>
          <cell r="D95">
            <v>522</v>
          </cell>
          <cell r="E95">
            <v>613</v>
          </cell>
          <cell r="F95">
            <v>383</v>
          </cell>
          <cell r="G95" t="str">
            <v>лид, я</v>
          </cell>
          <cell r="H95">
            <v>0.33</v>
          </cell>
          <cell r="I95">
            <v>40</v>
          </cell>
          <cell r="J95">
            <v>612</v>
          </cell>
          <cell r="K95">
            <v>1</v>
          </cell>
          <cell r="L95">
            <v>150</v>
          </cell>
          <cell r="M95">
            <v>120</v>
          </cell>
          <cell r="W95">
            <v>122.6</v>
          </cell>
          <cell r="X95">
            <v>60</v>
          </cell>
          <cell r="Y95">
            <v>5.8156606851549757</v>
          </cell>
          <cell r="Z95">
            <v>3.1239804241435563</v>
          </cell>
          <cell r="AD95">
            <v>0</v>
          </cell>
          <cell r="AE95">
            <v>115.6</v>
          </cell>
          <cell r="AF95">
            <v>115.6</v>
          </cell>
          <cell r="AG95">
            <v>119.2</v>
          </cell>
          <cell r="AH95">
            <v>168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185</v>
          </cell>
          <cell r="D96">
            <v>236</v>
          </cell>
          <cell r="E96">
            <v>189</v>
          </cell>
          <cell r="F96">
            <v>217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299</v>
          </cell>
          <cell r="K96">
            <v>-110</v>
          </cell>
          <cell r="L96">
            <v>50</v>
          </cell>
          <cell r="M96">
            <v>80</v>
          </cell>
          <cell r="W96">
            <v>37.799999999999997</v>
          </cell>
          <cell r="X96">
            <v>80</v>
          </cell>
          <cell r="Y96">
            <v>11.296296296296298</v>
          </cell>
          <cell r="Z96">
            <v>5.7407407407407414</v>
          </cell>
          <cell r="AD96">
            <v>0</v>
          </cell>
          <cell r="AE96">
            <v>40.6</v>
          </cell>
          <cell r="AF96">
            <v>40.6</v>
          </cell>
          <cell r="AG96">
            <v>47.6</v>
          </cell>
          <cell r="AH96">
            <v>47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315</v>
          </cell>
          <cell r="D97">
            <v>427</v>
          </cell>
          <cell r="E97">
            <v>457</v>
          </cell>
          <cell r="F97">
            <v>281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457</v>
          </cell>
          <cell r="K97">
            <v>0</v>
          </cell>
          <cell r="L97">
            <v>130</v>
          </cell>
          <cell r="M97">
            <v>100</v>
          </cell>
          <cell r="W97">
            <v>91.4</v>
          </cell>
          <cell r="Y97">
            <v>5.5908096280087527</v>
          </cell>
          <cell r="Z97">
            <v>3.0743982494529538</v>
          </cell>
          <cell r="AD97">
            <v>0</v>
          </cell>
          <cell r="AE97">
            <v>95.6</v>
          </cell>
          <cell r="AF97">
            <v>95.6</v>
          </cell>
          <cell r="AG97">
            <v>94.8</v>
          </cell>
          <cell r="AH97">
            <v>77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273.13600000000002</v>
          </cell>
          <cell r="D98">
            <v>424.02100000000002</v>
          </cell>
          <cell r="E98">
            <v>392.67899999999997</v>
          </cell>
          <cell r="F98">
            <v>298.68200000000002</v>
          </cell>
          <cell r="G98" t="str">
            <v>н</v>
          </cell>
          <cell r="H98">
            <v>1</v>
          </cell>
          <cell r="I98" t="e">
            <v>#N/A</v>
          </cell>
          <cell r="J98">
            <v>394.06900000000002</v>
          </cell>
          <cell r="K98">
            <v>-1.3900000000000432</v>
          </cell>
          <cell r="L98">
            <v>110</v>
          </cell>
          <cell r="M98">
            <v>90</v>
          </cell>
          <cell r="W98">
            <v>78.535799999999995</v>
          </cell>
          <cell r="Y98">
            <v>6.3497411371629253</v>
          </cell>
          <cell r="Z98">
            <v>3.8031318201380775</v>
          </cell>
          <cell r="AD98">
            <v>0</v>
          </cell>
          <cell r="AE98">
            <v>72.45</v>
          </cell>
          <cell r="AF98">
            <v>72.45</v>
          </cell>
          <cell r="AG98">
            <v>78.246000000000009</v>
          </cell>
          <cell r="AH98">
            <v>55.061999999999998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300</v>
          </cell>
          <cell r="D99">
            <v>507</v>
          </cell>
          <cell r="E99">
            <v>480</v>
          </cell>
          <cell r="F99">
            <v>310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496</v>
          </cell>
          <cell r="K99">
            <v>-16</v>
          </cell>
          <cell r="L99">
            <v>80</v>
          </cell>
          <cell r="M99">
            <v>90</v>
          </cell>
          <cell r="W99">
            <v>96</v>
          </cell>
          <cell r="X99">
            <v>100</v>
          </cell>
          <cell r="Y99">
            <v>6.041666666666667</v>
          </cell>
          <cell r="Z99">
            <v>3.2291666666666665</v>
          </cell>
          <cell r="AD99">
            <v>0</v>
          </cell>
          <cell r="AE99">
            <v>88.8</v>
          </cell>
          <cell r="AF99">
            <v>88.8</v>
          </cell>
          <cell r="AG99">
            <v>92.2</v>
          </cell>
          <cell r="AH99">
            <v>138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479</v>
          </cell>
          <cell r="D100">
            <v>549</v>
          </cell>
          <cell r="E100">
            <v>574</v>
          </cell>
          <cell r="F100">
            <v>444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584</v>
          </cell>
          <cell r="K100">
            <v>-10</v>
          </cell>
          <cell r="L100">
            <v>140</v>
          </cell>
          <cell r="M100">
            <v>120</v>
          </cell>
          <cell r="W100">
            <v>114.8</v>
          </cell>
          <cell r="Y100">
            <v>6.1324041811846692</v>
          </cell>
          <cell r="Z100">
            <v>3.8675958188153312</v>
          </cell>
          <cell r="AD100">
            <v>0</v>
          </cell>
          <cell r="AE100">
            <v>154.4</v>
          </cell>
          <cell r="AF100">
            <v>154.4</v>
          </cell>
          <cell r="AG100">
            <v>124.6</v>
          </cell>
          <cell r="AH100">
            <v>147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306.54000000000002</v>
          </cell>
          <cell r="D101">
            <v>546.02</v>
          </cell>
          <cell r="E101">
            <v>469.8</v>
          </cell>
          <cell r="F101">
            <v>345.06</v>
          </cell>
          <cell r="G101" t="str">
            <v>н</v>
          </cell>
          <cell r="H101">
            <v>1</v>
          </cell>
          <cell r="I101" t="e">
            <v>#N/A</v>
          </cell>
          <cell r="J101">
            <v>477.27</v>
          </cell>
          <cell r="K101">
            <v>-7.4699999999999704</v>
          </cell>
          <cell r="L101">
            <v>100</v>
          </cell>
          <cell r="M101">
            <v>80</v>
          </cell>
          <cell r="W101">
            <v>93.960000000000008</v>
          </cell>
          <cell r="Y101">
            <v>5.5881226053639832</v>
          </cell>
          <cell r="Z101">
            <v>3.672413793103448</v>
          </cell>
          <cell r="AD101">
            <v>0</v>
          </cell>
          <cell r="AE101">
            <v>107.88</v>
          </cell>
          <cell r="AF101">
            <v>107.88</v>
          </cell>
          <cell r="AG101">
            <v>89.61</v>
          </cell>
          <cell r="AH101">
            <v>164.876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136</v>
          </cell>
          <cell r="D102">
            <v>224</v>
          </cell>
          <cell r="E102">
            <v>202</v>
          </cell>
          <cell r="F102">
            <v>155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242</v>
          </cell>
          <cell r="K102">
            <v>-40</v>
          </cell>
          <cell r="L102">
            <v>50</v>
          </cell>
          <cell r="M102">
            <v>40</v>
          </cell>
          <cell r="W102">
            <v>40.4</v>
          </cell>
          <cell r="Y102">
            <v>6.0643564356435649</v>
          </cell>
          <cell r="Z102">
            <v>3.8366336633663369</v>
          </cell>
          <cell r="AD102">
            <v>0</v>
          </cell>
          <cell r="AE102">
            <v>33.4</v>
          </cell>
          <cell r="AF102">
            <v>33.4</v>
          </cell>
          <cell r="AG102">
            <v>42.6</v>
          </cell>
          <cell r="AH102">
            <v>69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112.97199999999999</v>
          </cell>
          <cell r="D103">
            <v>399.79</v>
          </cell>
          <cell r="E103">
            <v>337.85</v>
          </cell>
          <cell r="F103">
            <v>173.46199999999999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342.858</v>
          </cell>
          <cell r="K103">
            <v>-5.0079999999999814</v>
          </cell>
          <cell r="L103">
            <v>100</v>
          </cell>
          <cell r="M103">
            <v>60</v>
          </cell>
          <cell r="W103">
            <v>67.570000000000007</v>
          </cell>
          <cell r="X103">
            <v>60</v>
          </cell>
          <cell r="Y103">
            <v>5.823027970993043</v>
          </cell>
          <cell r="Z103">
            <v>2.5671451827734195</v>
          </cell>
          <cell r="AD103">
            <v>0</v>
          </cell>
          <cell r="AE103">
            <v>62.931600000000003</v>
          </cell>
          <cell r="AF103">
            <v>62.931600000000003</v>
          </cell>
          <cell r="AG103">
            <v>71.05</v>
          </cell>
          <cell r="AH103">
            <v>129.05000000000001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119</v>
          </cell>
          <cell r="D104">
            <v>114</v>
          </cell>
          <cell r="E104">
            <v>120</v>
          </cell>
          <cell r="F104">
            <v>93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155</v>
          </cell>
          <cell r="K104">
            <v>-35</v>
          </cell>
          <cell r="L104">
            <v>20</v>
          </cell>
          <cell r="M104">
            <v>20</v>
          </cell>
          <cell r="W104">
            <v>24</v>
          </cell>
          <cell r="Y104">
            <v>5.541666666666667</v>
          </cell>
          <cell r="Z104">
            <v>3.875</v>
          </cell>
          <cell r="AD104">
            <v>0</v>
          </cell>
          <cell r="AE104">
            <v>36.200000000000003</v>
          </cell>
          <cell r="AF104">
            <v>36.200000000000003</v>
          </cell>
          <cell r="AG104">
            <v>22.2</v>
          </cell>
          <cell r="AH104">
            <v>35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234</v>
          </cell>
          <cell r="D105">
            <v>277</v>
          </cell>
          <cell r="E105">
            <v>220</v>
          </cell>
          <cell r="F105">
            <v>283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231</v>
          </cell>
          <cell r="K105">
            <v>-11</v>
          </cell>
          <cell r="L105">
            <v>50</v>
          </cell>
          <cell r="M105">
            <v>50</v>
          </cell>
          <cell r="W105">
            <v>44</v>
          </cell>
          <cell r="Y105">
            <v>8.704545454545455</v>
          </cell>
          <cell r="Z105">
            <v>6.4318181818181817</v>
          </cell>
          <cell r="AD105">
            <v>0</v>
          </cell>
          <cell r="AE105">
            <v>50.2</v>
          </cell>
          <cell r="AF105">
            <v>50.2</v>
          </cell>
          <cell r="AG105">
            <v>47.2</v>
          </cell>
          <cell r="AH105">
            <v>49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284</v>
          </cell>
          <cell r="D106">
            <v>273</v>
          </cell>
          <cell r="E106">
            <v>220</v>
          </cell>
          <cell r="F106">
            <v>328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237</v>
          </cell>
          <cell r="K106">
            <v>-17</v>
          </cell>
          <cell r="L106">
            <v>50</v>
          </cell>
          <cell r="M106">
            <v>40</v>
          </cell>
          <cell r="W106">
            <v>44</v>
          </cell>
          <cell r="Y106">
            <v>9.5</v>
          </cell>
          <cell r="Z106">
            <v>7.4545454545454541</v>
          </cell>
          <cell r="AD106">
            <v>0</v>
          </cell>
          <cell r="AE106">
            <v>56</v>
          </cell>
          <cell r="AF106">
            <v>56</v>
          </cell>
          <cell r="AG106">
            <v>46.8</v>
          </cell>
          <cell r="AH106">
            <v>61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356</v>
          </cell>
          <cell r="D107">
            <v>541</v>
          </cell>
          <cell r="E107">
            <v>542</v>
          </cell>
          <cell r="F107">
            <v>340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643</v>
          </cell>
          <cell r="K107">
            <v>-101</v>
          </cell>
          <cell r="L107">
            <v>150</v>
          </cell>
          <cell r="M107">
            <v>150</v>
          </cell>
          <cell r="W107">
            <v>108.4</v>
          </cell>
          <cell r="Y107">
            <v>5.9040590405904059</v>
          </cell>
          <cell r="Z107">
            <v>3.1365313653136528</v>
          </cell>
          <cell r="AD107">
            <v>0</v>
          </cell>
          <cell r="AE107">
            <v>70.2</v>
          </cell>
          <cell r="AF107">
            <v>70.2</v>
          </cell>
          <cell r="AG107">
            <v>105</v>
          </cell>
          <cell r="AH107">
            <v>124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32</v>
          </cell>
          <cell r="D108">
            <v>137</v>
          </cell>
          <cell r="E108">
            <v>64</v>
          </cell>
          <cell r="F108">
            <v>102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132</v>
          </cell>
          <cell r="K108">
            <v>-68</v>
          </cell>
          <cell r="L108">
            <v>0</v>
          </cell>
          <cell r="M108">
            <v>20</v>
          </cell>
          <cell r="W108">
            <v>12.8</v>
          </cell>
          <cell r="Y108">
            <v>9.53125</v>
          </cell>
          <cell r="Z108">
            <v>7.96875</v>
          </cell>
          <cell r="AD108">
            <v>0</v>
          </cell>
          <cell r="AE108">
            <v>16.2</v>
          </cell>
          <cell r="AF108">
            <v>16.2</v>
          </cell>
          <cell r="AG108">
            <v>15.2</v>
          </cell>
          <cell r="AH108">
            <v>21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83.191000000000003</v>
          </cell>
          <cell r="E109">
            <v>0.84799999999999998</v>
          </cell>
          <cell r="F109">
            <v>82.343000000000004</v>
          </cell>
          <cell r="G109" t="str">
            <v>рот</v>
          </cell>
          <cell r="H109">
            <v>0</v>
          </cell>
          <cell r="I109" t="e">
            <v>#N/A</v>
          </cell>
          <cell r="J109">
            <v>18.651</v>
          </cell>
          <cell r="K109">
            <v>-17.803000000000001</v>
          </cell>
          <cell r="L109">
            <v>0</v>
          </cell>
          <cell r="M109">
            <v>0</v>
          </cell>
          <cell r="W109">
            <v>0.1696</v>
          </cell>
          <cell r="Y109">
            <v>485.51297169811323</v>
          </cell>
          <cell r="Z109">
            <v>485.51297169811323</v>
          </cell>
          <cell r="AD109">
            <v>0</v>
          </cell>
          <cell r="AE109">
            <v>0.1696</v>
          </cell>
          <cell r="AF109">
            <v>0.1696</v>
          </cell>
          <cell r="AG109">
            <v>0.50880000000000003</v>
          </cell>
          <cell r="AH109">
            <v>0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4321.4920000000002</v>
          </cell>
          <cell r="D110">
            <v>11363.245000000001</v>
          </cell>
          <cell r="E110">
            <v>4312.5370000000003</v>
          </cell>
          <cell r="F110">
            <v>1841.502</v>
          </cell>
          <cell r="G110">
            <v>0</v>
          </cell>
          <cell r="H110">
            <v>1</v>
          </cell>
          <cell r="I110" t="e">
            <v>#N/A</v>
          </cell>
          <cell r="J110">
            <v>4562.2759999999998</v>
          </cell>
          <cell r="K110">
            <v>-249.73899999999958</v>
          </cell>
          <cell r="L110">
            <v>700</v>
          </cell>
          <cell r="M110">
            <v>850</v>
          </cell>
          <cell r="W110">
            <v>862.50740000000008</v>
          </cell>
          <cell r="X110">
            <v>1400</v>
          </cell>
          <cell r="Y110">
            <v>5.5553169746717534</v>
          </cell>
          <cell r="Z110">
            <v>2.1350564644430876</v>
          </cell>
          <cell r="AD110">
            <v>0</v>
          </cell>
          <cell r="AE110">
            <v>938.22</v>
          </cell>
          <cell r="AF110">
            <v>938.22</v>
          </cell>
          <cell r="AG110">
            <v>784.851</v>
          </cell>
          <cell r="AH110">
            <v>1118.0640000000001</v>
          </cell>
          <cell r="AI110" t="str">
            <v>оконч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B111" t="str">
            <v>кг</v>
          </cell>
          <cell r="C111">
            <v>2191.0419999999999</v>
          </cell>
          <cell r="D111">
            <v>4127.9340000000002</v>
          </cell>
          <cell r="E111">
            <v>8158</v>
          </cell>
          <cell r="F111">
            <v>5311</v>
          </cell>
          <cell r="G111">
            <v>0</v>
          </cell>
          <cell r="H111">
            <v>1</v>
          </cell>
          <cell r="I111" t="e">
            <v>#N/A</v>
          </cell>
          <cell r="J111">
            <v>2770.5810000000001</v>
          </cell>
          <cell r="K111">
            <v>5387.4189999999999</v>
          </cell>
          <cell r="L111">
            <v>1600</v>
          </cell>
          <cell r="M111">
            <v>1700</v>
          </cell>
          <cell r="W111">
            <v>1631.6</v>
          </cell>
          <cell r="X111">
            <v>1100</v>
          </cell>
          <cell r="Y111">
            <v>5.9518264280460897</v>
          </cell>
          <cell r="Z111">
            <v>3.2550870311350821</v>
          </cell>
          <cell r="AD111">
            <v>0</v>
          </cell>
          <cell r="AE111">
            <v>1718</v>
          </cell>
          <cell r="AF111">
            <v>1718</v>
          </cell>
          <cell r="AG111">
            <v>1517.8</v>
          </cell>
          <cell r="AH111">
            <v>20.276</v>
          </cell>
          <cell r="AI111" t="str">
            <v>акиюльяб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B112" t="str">
            <v>кг</v>
          </cell>
          <cell r="C112">
            <v>3132.6979999999999</v>
          </cell>
          <cell r="D112">
            <v>13975.218999999999</v>
          </cell>
          <cell r="E112">
            <v>5570.5950000000003</v>
          </cell>
          <cell r="F112">
            <v>5255.9669999999996</v>
          </cell>
          <cell r="G112">
            <v>0</v>
          </cell>
          <cell r="H112">
            <v>0</v>
          </cell>
          <cell r="I112" t="e">
            <v>#N/A</v>
          </cell>
          <cell r="J112">
            <v>5643.99</v>
          </cell>
          <cell r="K112">
            <v>-73.394999999999527</v>
          </cell>
          <cell r="L112">
            <v>0</v>
          </cell>
          <cell r="M112">
            <v>0</v>
          </cell>
          <cell r="W112">
            <v>1114.1190000000001</v>
          </cell>
          <cell r="Y112">
            <v>4.7175992869702421</v>
          </cell>
          <cell r="Z112">
            <v>4.7175992869702421</v>
          </cell>
          <cell r="AD112">
            <v>0</v>
          </cell>
          <cell r="AE112">
            <v>171.97639999999998</v>
          </cell>
          <cell r="AF112">
            <v>171.97639999999998</v>
          </cell>
          <cell r="AG112">
            <v>499.87439999999998</v>
          </cell>
          <cell r="AH112">
            <v>2274.8000000000002</v>
          </cell>
          <cell r="AI112" t="e">
            <v>#N/A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B113" t="str">
            <v>кг</v>
          </cell>
          <cell r="C113">
            <v>688.88</v>
          </cell>
          <cell r="D113">
            <v>9269.0640000000003</v>
          </cell>
          <cell r="E113">
            <v>5887</v>
          </cell>
          <cell r="F113">
            <v>3863</v>
          </cell>
          <cell r="G113">
            <v>0</v>
          </cell>
          <cell r="H113">
            <v>1</v>
          </cell>
          <cell r="I113" t="e">
            <v>#N/A</v>
          </cell>
          <cell r="J113">
            <v>2358.17</v>
          </cell>
          <cell r="K113">
            <v>3528.83</v>
          </cell>
          <cell r="L113">
            <v>1400</v>
          </cell>
          <cell r="M113">
            <v>1300</v>
          </cell>
          <cell r="W113">
            <v>1177.4000000000001</v>
          </cell>
          <cell r="X113">
            <v>300</v>
          </cell>
          <cell r="Y113">
            <v>5.8289451333446571</v>
          </cell>
          <cell r="Z113">
            <v>3.2809580431459144</v>
          </cell>
          <cell r="AD113">
            <v>0</v>
          </cell>
          <cell r="AE113">
            <v>1121</v>
          </cell>
          <cell r="AF113">
            <v>1121</v>
          </cell>
          <cell r="AG113">
            <v>1265.8</v>
          </cell>
          <cell r="AH113">
            <v>1071.77</v>
          </cell>
          <cell r="AI113" t="str">
            <v>оконч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B114" t="str">
            <v>шт</v>
          </cell>
          <cell r="C114">
            <v>234</v>
          </cell>
          <cell r="D114">
            <v>368</v>
          </cell>
          <cell r="E114">
            <v>227</v>
          </cell>
          <cell r="F114">
            <v>246</v>
          </cell>
          <cell r="G114">
            <v>0</v>
          </cell>
          <cell r="H114">
            <v>0.5</v>
          </cell>
          <cell r="I114" t="e">
            <v>#N/A</v>
          </cell>
          <cell r="J114">
            <v>239</v>
          </cell>
          <cell r="K114">
            <v>-12</v>
          </cell>
          <cell r="L114">
            <v>50</v>
          </cell>
          <cell r="M114">
            <v>40</v>
          </cell>
          <cell r="W114">
            <v>45.4</v>
          </cell>
          <cell r="Y114">
            <v>7.4008810572687231</v>
          </cell>
          <cell r="Z114">
            <v>5.4185022026431717</v>
          </cell>
          <cell r="AD114">
            <v>0</v>
          </cell>
          <cell r="AE114">
            <v>51</v>
          </cell>
          <cell r="AF114">
            <v>51</v>
          </cell>
          <cell r="AG114">
            <v>54</v>
          </cell>
          <cell r="AH114">
            <v>52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-2085</v>
          </cell>
          <cell r="D115">
            <v>2940</v>
          </cell>
          <cell r="E115">
            <v>1546</v>
          </cell>
          <cell r="F115">
            <v>-704</v>
          </cell>
          <cell r="G115" t="str">
            <v>ак</v>
          </cell>
          <cell r="H115">
            <v>0</v>
          </cell>
          <cell r="I115">
            <v>0</v>
          </cell>
          <cell r="J115">
            <v>1558</v>
          </cell>
          <cell r="K115">
            <v>-12</v>
          </cell>
          <cell r="L115">
            <v>0</v>
          </cell>
          <cell r="M115">
            <v>0</v>
          </cell>
          <cell r="W115">
            <v>309.2</v>
          </cell>
          <cell r="Y115">
            <v>-2.2768434670116431</v>
          </cell>
          <cell r="Z115">
            <v>-2.2768434670116431</v>
          </cell>
          <cell r="AD115">
            <v>0</v>
          </cell>
          <cell r="AE115">
            <v>365.8</v>
          </cell>
          <cell r="AF115">
            <v>365.8</v>
          </cell>
          <cell r="AG115">
            <v>306.2</v>
          </cell>
          <cell r="AH115">
            <v>452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-296.92899999999997</v>
          </cell>
          <cell r="D116">
            <v>436.04899999999998</v>
          </cell>
          <cell r="E116">
            <v>149.47999999999999</v>
          </cell>
          <cell r="F116">
            <v>-11.84</v>
          </cell>
          <cell r="G116" t="str">
            <v>оконч</v>
          </cell>
          <cell r="H116">
            <v>0</v>
          </cell>
          <cell r="I116" t="e">
            <v>#N/A</v>
          </cell>
          <cell r="J116">
            <v>144.68899999999999</v>
          </cell>
          <cell r="K116">
            <v>4.7909999999999968</v>
          </cell>
          <cell r="L116">
            <v>0</v>
          </cell>
          <cell r="M116">
            <v>0</v>
          </cell>
          <cell r="W116">
            <v>29.895999999999997</v>
          </cell>
          <cell r="Y116">
            <v>-0.39603960396039606</v>
          </cell>
          <cell r="Z116">
            <v>-0.39603960396039606</v>
          </cell>
          <cell r="AD116">
            <v>0</v>
          </cell>
          <cell r="AE116">
            <v>84.699600000000004</v>
          </cell>
          <cell r="AF116">
            <v>84.699600000000004</v>
          </cell>
          <cell r="AG116">
            <v>46.941600000000001</v>
          </cell>
          <cell r="AH116">
            <v>6.66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-628.75</v>
          </cell>
          <cell r="D117">
            <v>865.875</v>
          </cell>
          <cell r="E117">
            <v>459.34500000000003</v>
          </cell>
          <cell r="F117">
            <v>-223.57499999999999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446.89499999999998</v>
          </cell>
          <cell r="K117">
            <v>12.450000000000045</v>
          </cell>
          <cell r="L117">
            <v>0</v>
          </cell>
          <cell r="M117">
            <v>0</v>
          </cell>
          <cell r="W117">
            <v>91.869</v>
          </cell>
          <cell r="Y117">
            <v>-2.4336283185840708</v>
          </cell>
          <cell r="Z117">
            <v>-2.4336283185840708</v>
          </cell>
          <cell r="AD117">
            <v>0</v>
          </cell>
          <cell r="AE117">
            <v>137.11199999999999</v>
          </cell>
          <cell r="AF117">
            <v>137.11199999999999</v>
          </cell>
          <cell r="AG117">
            <v>95.929999999999993</v>
          </cell>
          <cell r="AH117">
            <v>136.85499999999999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-653</v>
          </cell>
          <cell r="D118">
            <v>924</v>
          </cell>
          <cell r="E118">
            <v>480</v>
          </cell>
          <cell r="F118">
            <v>-215</v>
          </cell>
          <cell r="G118" t="str">
            <v>ак</v>
          </cell>
          <cell r="H118">
            <v>0</v>
          </cell>
          <cell r="I118">
            <v>0</v>
          </cell>
          <cell r="J118">
            <v>486</v>
          </cell>
          <cell r="K118">
            <v>-6</v>
          </cell>
          <cell r="L118">
            <v>0</v>
          </cell>
          <cell r="M118">
            <v>0</v>
          </cell>
          <cell r="W118">
            <v>96</v>
          </cell>
          <cell r="Y118">
            <v>-2.2395833333333335</v>
          </cell>
          <cell r="Z118">
            <v>-2.2395833333333335</v>
          </cell>
          <cell r="AD118">
            <v>0</v>
          </cell>
          <cell r="AE118">
            <v>113.4</v>
          </cell>
          <cell r="AF118">
            <v>113.4</v>
          </cell>
          <cell r="AG118">
            <v>92.8</v>
          </cell>
          <cell r="AH118">
            <v>129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28.06.2024 - 04.07.2024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2.024</v>
          </cell>
          <cell r="F8">
            <v>638.43700000000001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7.9059999999999997</v>
          </cell>
          <cell r="F10">
            <v>649.72199999999998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18.399999999999999</v>
          </cell>
          <cell r="F11">
            <v>1800.924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211.65600000000001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348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1771</v>
          </cell>
          <cell r="F14">
            <v>4053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1284</v>
          </cell>
          <cell r="F15">
            <v>4611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1138</v>
          </cell>
          <cell r="F16">
            <v>6653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370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133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12</v>
          </cell>
          <cell r="F19">
            <v>274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5</v>
          </cell>
          <cell r="F20">
            <v>149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418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38</v>
          </cell>
          <cell r="F25">
            <v>1512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317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21</v>
          </cell>
          <cell r="F27">
            <v>1170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109</v>
          </cell>
          <cell r="F28">
            <v>436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137</v>
          </cell>
          <cell r="F29">
            <v>718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18</v>
          </cell>
          <cell r="F30">
            <v>1149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</v>
          </cell>
          <cell r="F31">
            <v>524.84100000000001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80.584000000000003</v>
          </cell>
          <cell r="F32">
            <v>5870.94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366.255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670.88300000000004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310.74799999999999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0.49399999999999999</v>
          </cell>
          <cell r="F36">
            <v>20.494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</v>
          </cell>
          <cell r="F37">
            <v>9.8040000000000003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1.6</v>
          </cell>
          <cell r="F38">
            <v>677.47799999999995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15.206</v>
          </cell>
          <cell r="F39">
            <v>2984.6170000000002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</v>
          </cell>
          <cell r="F40">
            <v>12.5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337.80799999999999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2.4</v>
          </cell>
          <cell r="F42">
            <v>259.34399999999999</v>
          </cell>
        </row>
        <row r="43">
          <cell r="A43" t="str">
            <v xml:space="preserve"> 240  Колбаса Салями охотничья, ВЕС. ПОКОМ</v>
          </cell>
          <cell r="D43">
            <v>5.16</v>
          </cell>
          <cell r="F43">
            <v>33.737000000000002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1.6</v>
          </cell>
          <cell r="F44">
            <v>690.99300000000005</v>
          </cell>
        </row>
        <row r="45">
          <cell r="A45" t="str">
            <v xml:space="preserve"> 247  Сардельки Нежные, ВЕС.  ПОКОМ</v>
          </cell>
          <cell r="F45">
            <v>195.90600000000001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243.44399999999999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5.23</v>
          </cell>
          <cell r="F47">
            <v>1445.944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128.41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279.72500000000002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177.71199999999999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4.9409999999999998</v>
          </cell>
          <cell r="F51">
            <v>296.959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4.9000000000000004</v>
          </cell>
          <cell r="F52">
            <v>311.17200000000003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</v>
          </cell>
          <cell r="F53">
            <v>270.14299999999997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12</v>
          </cell>
          <cell r="F54">
            <v>1382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1320</v>
          </cell>
          <cell r="F55">
            <v>4465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3708</v>
          </cell>
          <cell r="F56">
            <v>9483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5.2</v>
          </cell>
          <cell r="F58">
            <v>768.91399999999999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</v>
          </cell>
          <cell r="F59">
            <v>821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1638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2.1</v>
          </cell>
          <cell r="F61">
            <v>298.46800000000002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45</v>
          </cell>
          <cell r="F62">
            <v>2690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</v>
          </cell>
          <cell r="F63">
            <v>4166</v>
          </cell>
        </row>
        <row r="64">
          <cell r="A64" t="str">
            <v xml:space="preserve"> 303  Колбаса Мясорубская ТМ Стародворье с рубленой грудинкой в/у 0,4 кг срез  ПОКОМ</v>
          </cell>
          <cell r="F64">
            <v>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2.1</v>
          </cell>
          <cell r="F65">
            <v>86.165999999999997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2.1</v>
          </cell>
          <cell r="F66">
            <v>176.376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21</v>
          </cell>
          <cell r="F67">
            <v>1575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23</v>
          </cell>
          <cell r="F68">
            <v>2180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30</v>
          </cell>
          <cell r="F69">
            <v>1488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13</v>
          </cell>
          <cell r="F70">
            <v>398.166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12.522</v>
          </cell>
          <cell r="F71">
            <v>1221.4390000000001</v>
          </cell>
        </row>
        <row r="72">
          <cell r="A72" t="str">
            <v xml:space="preserve"> 316  Колбаса Нежная ТМ Зареченские ВЕС  ПОКОМ</v>
          </cell>
          <cell r="F72">
            <v>102.628</v>
          </cell>
        </row>
        <row r="73">
          <cell r="A73" t="str">
            <v xml:space="preserve"> 318  Сосиски Датские ТМ Зареченские, ВЕС  ПОКОМ</v>
          </cell>
          <cell r="D73">
            <v>134.5</v>
          </cell>
          <cell r="F73">
            <v>2539.2359999999999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1089</v>
          </cell>
          <cell r="F74">
            <v>5534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1153</v>
          </cell>
          <cell r="F75">
            <v>4353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26</v>
          </cell>
          <cell r="F76">
            <v>1696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13</v>
          </cell>
          <cell r="F77">
            <v>626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13</v>
          </cell>
          <cell r="F78">
            <v>526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16.538</v>
          </cell>
          <cell r="F79">
            <v>958.21500000000003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</v>
          </cell>
        </row>
        <row r="81">
          <cell r="A81" t="str">
            <v xml:space="preserve"> 335  Колбаса Сливушка ТМ Вязанка. ВЕС.  ПОКОМ </v>
          </cell>
          <cell r="F81">
            <v>291.42099999999999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0.8</v>
          </cell>
          <cell r="F82">
            <v>0.8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1341</v>
          </cell>
          <cell r="F83">
            <v>4478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43</v>
          </cell>
          <cell r="F84">
            <v>2899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5.6</v>
          </cell>
          <cell r="F85">
            <v>554.64599999999996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</v>
          </cell>
          <cell r="F86">
            <v>380.00599999999997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9.4</v>
          </cell>
          <cell r="F87">
            <v>809.12300000000005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7.8</v>
          </cell>
          <cell r="F88">
            <v>509.67399999999998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  <cell r="F89">
            <v>130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8</v>
          </cell>
          <cell r="F90">
            <v>232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10</v>
          </cell>
          <cell r="F91">
            <v>435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2.6</v>
          </cell>
          <cell r="F92">
            <v>299.04700000000003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</v>
          </cell>
          <cell r="F93">
            <v>708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14</v>
          </cell>
          <cell r="F94">
            <v>706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13</v>
          </cell>
          <cell r="F95">
            <v>2033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12</v>
          </cell>
          <cell r="F96">
            <v>761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12</v>
          </cell>
          <cell r="F97">
            <v>972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3</v>
          </cell>
          <cell r="F98">
            <v>478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13</v>
          </cell>
          <cell r="F99">
            <v>429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1374</v>
          </cell>
          <cell r="F100">
            <v>6161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3023</v>
          </cell>
          <cell r="F101">
            <v>11303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</v>
          </cell>
          <cell r="F102">
            <v>105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10</v>
          </cell>
          <cell r="F103">
            <v>135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26</v>
          </cell>
          <cell r="F104">
            <v>495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17</v>
          </cell>
          <cell r="F105">
            <v>460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37</v>
          </cell>
          <cell r="F106">
            <v>683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2</v>
          </cell>
          <cell r="F107">
            <v>652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  <cell r="F108">
            <v>287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8</v>
          </cell>
          <cell r="F109">
            <v>454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1.3</v>
          </cell>
          <cell r="F110">
            <v>366.36900000000003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20</v>
          </cell>
          <cell r="F111">
            <v>521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9</v>
          </cell>
          <cell r="F112">
            <v>563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2.6</v>
          </cell>
          <cell r="F113">
            <v>482.77499999999998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10</v>
          </cell>
          <cell r="F114">
            <v>262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2.6</v>
          </cell>
          <cell r="F115">
            <v>335.51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174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206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4</v>
          </cell>
          <cell r="F118">
            <v>238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12</v>
          </cell>
          <cell r="F119">
            <v>641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8</v>
          </cell>
          <cell r="F120">
            <v>128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18.651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27.501000000000001</v>
          </cell>
          <cell r="F122">
            <v>4623.0860000000002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D123">
            <v>2.5</v>
          </cell>
          <cell r="F123">
            <v>1876.6959999999999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55.1</v>
          </cell>
          <cell r="F124">
            <v>6662.9570000000003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37.500999999999998</v>
          </cell>
          <cell r="F125">
            <v>2872.6320000000001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D126">
            <v>6</v>
          </cell>
          <cell r="F126">
            <v>245</v>
          </cell>
        </row>
        <row r="127">
          <cell r="A127" t="str">
            <v>3215 ВЕТЧ.МЯСНАЯ Папа может п/о 0.4кг 8шт.    ОСТАНКИНО</v>
          </cell>
          <cell r="D127">
            <v>372</v>
          </cell>
          <cell r="F127">
            <v>372</v>
          </cell>
        </row>
        <row r="128">
          <cell r="A128" t="str">
            <v>3297 СЫТНЫЕ Папа может сар б/о мгс 1*3 СНГ  ОСТАНКИНО</v>
          </cell>
          <cell r="D128">
            <v>191.1</v>
          </cell>
          <cell r="F128">
            <v>191.1</v>
          </cell>
        </row>
        <row r="129">
          <cell r="A129" t="str">
            <v>3717 СОЧНЫЕ сос п/о мгс 1*6 ОСТАНКИНО</v>
          </cell>
          <cell r="F129">
            <v>1.06</v>
          </cell>
        </row>
        <row r="130">
          <cell r="A130" t="str">
            <v>3812 СОЧНЫЕ сос п/о мгс 2*2  ОСТАНКИНО</v>
          </cell>
          <cell r="D130">
            <v>2321.4</v>
          </cell>
          <cell r="F130">
            <v>2321.4</v>
          </cell>
        </row>
        <row r="131">
          <cell r="A131" t="str">
            <v>4063 МЯСНАЯ Папа может вар п/о_Л   ОСТАНКИНО</v>
          </cell>
          <cell r="D131">
            <v>2449.15</v>
          </cell>
          <cell r="F131">
            <v>2449.15</v>
          </cell>
        </row>
        <row r="132">
          <cell r="A132" t="str">
            <v>4117 ЭКСТРА Папа может с/к в/у_Л   ОСТАНКИНО</v>
          </cell>
          <cell r="D132">
            <v>67.3</v>
          </cell>
          <cell r="F132">
            <v>67.3</v>
          </cell>
        </row>
        <row r="133">
          <cell r="A133" t="str">
            <v>4342 Салями Финская п/к в/у ОСТАНКИНО</v>
          </cell>
          <cell r="D133">
            <v>1.6</v>
          </cell>
          <cell r="F133">
            <v>1.6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140.5</v>
          </cell>
          <cell r="F134">
            <v>140.5</v>
          </cell>
        </row>
        <row r="135">
          <cell r="A135" t="str">
            <v>4574 Мясная со шпиком Папа может вар п/о ОСТАНКИНО</v>
          </cell>
          <cell r="D135">
            <v>1.4</v>
          </cell>
          <cell r="F135">
            <v>1.4</v>
          </cell>
        </row>
        <row r="136">
          <cell r="A136" t="str">
            <v>4813 ФИЛЕЙНАЯ Папа может вар п/о_Л   ОСТАНКИНО</v>
          </cell>
          <cell r="D136">
            <v>577.45000000000005</v>
          </cell>
          <cell r="F136">
            <v>577.45000000000005</v>
          </cell>
        </row>
        <row r="137">
          <cell r="A137" t="str">
            <v>4993 САЛЯМИ ИТАЛЬЯНСКАЯ с/к в/у 1/250*8_120c ОСТАНКИНО</v>
          </cell>
          <cell r="D137">
            <v>571</v>
          </cell>
          <cell r="F137">
            <v>571</v>
          </cell>
        </row>
        <row r="138">
          <cell r="A138" t="str">
            <v>5246 ДОКТОРСКАЯ ПРЕМИУМ вар б/о мгс_30с ОСТАНКИНО</v>
          </cell>
          <cell r="D138">
            <v>71.2</v>
          </cell>
          <cell r="F138">
            <v>71.2</v>
          </cell>
        </row>
        <row r="139">
          <cell r="A139" t="str">
            <v>5336 ОСОБАЯ вар п/о  ОСТАНКИНО</v>
          </cell>
          <cell r="D139">
            <v>2</v>
          </cell>
          <cell r="F139">
            <v>2</v>
          </cell>
        </row>
        <row r="140">
          <cell r="A140" t="str">
            <v>5337 ОСОБАЯ СО ШПИКОМ вар п/о  ОСТАНКИНО</v>
          </cell>
          <cell r="D140">
            <v>92.5</v>
          </cell>
          <cell r="F140">
            <v>92.5</v>
          </cell>
        </row>
        <row r="141">
          <cell r="A141" t="str">
            <v>5341 СЕРВЕЛАТ ОХОТНИЧИЙ в/к в/у  ОСТАНКИНО</v>
          </cell>
          <cell r="D141">
            <v>481.6</v>
          </cell>
          <cell r="F141">
            <v>481.6</v>
          </cell>
        </row>
        <row r="142">
          <cell r="A142" t="str">
            <v>5483 ЭКСТРА Папа может с/к в/у 1/250 8шт.   ОСТАНКИНО</v>
          </cell>
          <cell r="D142">
            <v>1099</v>
          </cell>
          <cell r="F142">
            <v>1099</v>
          </cell>
        </row>
        <row r="143">
          <cell r="A143" t="str">
            <v>5544 Сервелат Финский в/к в/у_45с НОВАЯ ОСТАНКИНО</v>
          </cell>
          <cell r="D143">
            <v>1211.2</v>
          </cell>
          <cell r="F143">
            <v>1211.2</v>
          </cell>
        </row>
        <row r="144">
          <cell r="A144" t="str">
            <v>5682 САЛЯМИ МЕЛКОЗЕРНЕНАЯ с/к в/у 1/120_60с   ОСТАНКИНО</v>
          </cell>
          <cell r="D144">
            <v>3549</v>
          </cell>
          <cell r="F144">
            <v>3549</v>
          </cell>
        </row>
        <row r="145">
          <cell r="A145" t="str">
            <v>5698 СЫТНЫЕ Папа может сар б/о мгс 1*3_Маяк  ОСТАНКИНО</v>
          </cell>
          <cell r="D145">
            <v>94</v>
          </cell>
          <cell r="F145">
            <v>94</v>
          </cell>
        </row>
        <row r="146">
          <cell r="A146" t="str">
            <v>5706 АРОМАТНАЯ Папа может с/к в/у 1/250 8шт.  ОСТАНКИНО</v>
          </cell>
          <cell r="D146">
            <v>1121</v>
          </cell>
          <cell r="F146">
            <v>1121</v>
          </cell>
        </row>
        <row r="147">
          <cell r="A147" t="str">
            <v>5708 ПОСОЛЬСКАЯ Папа может с/к в/у ОСТАНКИНО</v>
          </cell>
          <cell r="D147">
            <v>78.099999999999994</v>
          </cell>
          <cell r="F147">
            <v>78.099999999999994</v>
          </cell>
        </row>
        <row r="148">
          <cell r="A148" t="str">
            <v>5820 СЛИВОЧНЫЕ Папа может сос п/о мгс 2*2_45с   ОСТАНКИНО</v>
          </cell>
          <cell r="D148">
            <v>175.5</v>
          </cell>
          <cell r="F148">
            <v>175.5</v>
          </cell>
        </row>
        <row r="149">
          <cell r="A149" t="str">
            <v>5851 ЭКСТРА Папа может вар п/о   ОСТАНКИНО</v>
          </cell>
          <cell r="D149">
            <v>408.75</v>
          </cell>
          <cell r="F149">
            <v>408.75</v>
          </cell>
        </row>
        <row r="150">
          <cell r="A150" t="str">
            <v>5931 ОХОТНИЧЬЯ Папа может с/к в/у 1/220 8шт.   ОСТАНКИНО</v>
          </cell>
          <cell r="D150">
            <v>1111</v>
          </cell>
          <cell r="F150">
            <v>1111</v>
          </cell>
        </row>
        <row r="151">
          <cell r="A151" t="str">
            <v>5981 МОЛОЧНЫЕ ТРАДИЦ. сос п/о мгс 1*6_45с   ОСТАНКИНО</v>
          </cell>
          <cell r="D151">
            <v>124.3</v>
          </cell>
          <cell r="F151">
            <v>124.3</v>
          </cell>
        </row>
        <row r="152">
          <cell r="A152" t="str">
            <v>5982 МОЛОЧНЫЕ ТРАДИЦ. сос п/о мгс 0,6кг_СНГ  ОСТАНКИНО</v>
          </cell>
          <cell r="D152">
            <v>281</v>
          </cell>
          <cell r="F152">
            <v>281</v>
          </cell>
        </row>
        <row r="153">
          <cell r="A153" t="str">
            <v>5992 ВРЕМЯ ОКРОШКИ Папа может вар п/о 0.4кг   ОСТАНКИНО</v>
          </cell>
          <cell r="D153">
            <v>1217</v>
          </cell>
          <cell r="F153">
            <v>1217</v>
          </cell>
        </row>
        <row r="154">
          <cell r="A154" t="str">
            <v>6004 РАГУ СВИНОЕ 1кг 8шт.зам_120с ОСТАНКИНО</v>
          </cell>
          <cell r="D154">
            <v>2</v>
          </cell>
          <cell r="F154">
            <v>2</v>
          </cell>
        </row>
        <row r="155">
          <cell r="A155" t="str">
            <v>6069 ФИЛЕЙНЫЕ Папа может сос ц/о мгс 0.33кг  ОСТАНКИНО</v>
          </cell>
          <cell r="D155">
            <v>7</v>
          </cell>
          <cell r="F155">
            <v>7</v>
          </cell>
        </row>
        <row r="156">
          <cell r="A156" t="str">
            <v>6113 СОЧНЫЕ сос п/о мгс 1*6_Ашан  ОСТАНКИНО</v>
          </cell>
          <cell r="D156">
            <v>3247.9</v>
          </cell>
          <cell r="F156">
            <v>3247.9</v>
          </cell>
        </row>
        <row r="157">
          <cell r="A157" t="str">
            <v>6206 СВИНИНА ПО-ДОМАШНЕМУ к/в мл/к в/у 0.3кг  ОСТАНКИНО</v>
          </cell>
          <cell r="D157">
            <v>7</v>
          </cell>
          <cell r="F157">
            <v>7</v>
          </cell>
        </row>
        <row r="158">
          <cell r="A158" t="str">
            <v>6228 МЯСНОЕ АССОРТИ к/з с/н мгс 1/90 10шт.  ОСТАНКИНО</v>
          </cell>
          <cell r="D158">
            <v>382</v>
          </cell>
          <cell r="F158">
            <v>382</v>
          </cell>
        </row>
        <row r="159">
          <cell r="A159" t="str">
            <v>6247 ДОМАШНЯЯ Папа может вар п/о 0,4кг 8шт.  ОСТАНКИНО</v>
          </cell>
          <cell r="D159">
            <v>264</v>
          </cell>
          <cell r="F159">
            <v>264</v>
          </cell>
        </row>
        <row r="160">
          <cell r="A160" t="str">
            <v>6268 ГОВЯЖЬЯ Папа может вар п/о 0,4кг 8 шт.  ОСТАНКИНО</v>
          </cell>
          <cell r="D160">
            <v>462</v>
          </cell>
          <cell r="F160">
            <v>462</v>
          </cell>
        </row>
        <row r="161">
          <cell r="A161" t="str">
            <v>6281 СВИНИНА ДЕЛИКАТ. к/в мл/к в/у 0.3кг 45с  ОСТАНКИНО</v>
          </cell>
          <cell r="D161">
            <v>608</v>
          </cell>
          <cell r="F161">
            <v>608</v>
          </cell>
        </row>
        <row r="162">
          <cell r="A162" t="str">
            <v>6297 ФИЛЕЙНЫЕ сос ц/о в/у 1/270 12шт_45с  ОСТАНКИНО</v>
          </cell>
          <cell r="D162">
            <v>2516</v>
          </cell>
          <cell r="F162">
            <v>2516</v>
          </cell>
        </row>
        <row r="163">
          <cell r="A163" t="str">
            <v>6303 МЯСНЫЕ Папа может сос п/о мгс 1.5*3  ОСТАНКИНО</v>
          </cell>
          <cell r="D163">
            <v>593.5</v>
          </cell>
          <cell r="F163">
            <v>593.5</v>
          </cell>
        </row>
        <row r="164">
          <cell r="A164" t="str">
            <v>6325 ДОКТОРСКАЯ ПРЕМИУМ вар п/о 0.4кг 8шт.  ОСТАНКИНО</v>
          </cell>
          <cell r="D164">
            <v>1040</v>
          </cell>
          <cell r="F164">
            <v>1040</v>
          </cell>
        </row>
        <row r="165">
          <cell r="A165" t="str">
            <v>6332 МЯСНАЯ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6333 МЯСНАЯ Папа может вар п/о 0.4кг 8шт.  ОСТАНКИНО</v>
          </cell>
          <cell r="D166">
            <v>7214</v>
          </cell>
          <cell r="F166">
            <v>7214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2881</v>
          </cell>
          <cell r="F168">
            <v>2882</v>
          </cell>
        </row>
        <row r="169">
          <cell r="A169" t="str">
            <v>6392 ФИЛЕЙНАЯ Папа может вар п/о 0.4кг. ОСТАНКИНО</v>
          </cell>
          <cell r="D169">
            <v>5883</v>
          </cell>
          <cell r="F169">
            <v>5883</v>
          </cell>
        </row>
        <row r="170">
          <cell r="A170" t="str">
            <v>6426 КЛАССИЧЕСКАЯ ПМ вар п/о 0.3кг 8шт.  ОСТАНКИНО</v>
          </cell>
          <cell r="D170">
            <v>1694</v>
          </cell>
          <cell r="F170">
            <v>1694</v>
          </cell>
        </row>
        <row r="171">
          <cell r="A171" t="str">
            <v>6427 КЛАССИЧЕСКАЯ ПМ вар п/о 0.35кг 8шт. ОСТАНКИНО</v>
          </cell>
          <cell r="D171">
            <v>132</v>
          </cell>
          <cell r="F171">
            <v>132</v>
          </cell>
        </row>
        <row r="172">
          <cell r="A172" t="str">
            <v>6445 БЕКОН с/к с/н в/у 1/180 10шт.  ОСТАНКИНО</v>
          </cell>
          <cell r="D172">
            <v>310</v>
          </cell>
          <cell r="F172">
            <v>310</v>
          </cell>
        </row>
        <row r="173">
          <cell r="A173" t="str">
            <v>6453 ЭКСТРА Папа может с/к с/н в/у 1/100 14шт.   ОСТАНКИНО</v>
          </cell>
          <cell r="D173">
            <v>2249</v>
          </cell>
          <cell r="F173">
            <v>2249</v>
          </cell>
        </row>
        <row r="174">
          <cell r="A174" t="str">
            <v>6454 АРОМАТНАЯ с/к с/н в/у 1/100 14шт.  ОСТАНКИНО</v>
          </cell>
          <cell r="D174">
            <v>2222</v>
          </cell>
          <cell r="F174">
            <v>2222</v>
          </cell>
        </row>
        <row r="175">
          <cell r="A175" t="str">
            <v>6470 ВЕТЧ.МРАМОРНАЯ в/у_45с  ОСТАНКИНО</v>
          </cell>
          <cell r="D175">
            <v>15.7</v>
          </cell>
          <cell r="F175">
            <v>15.7</v>
          </cell>
        </row>
        <row r="176">
          <cell r="A176" t="str">
            <v>6475 С СЫРОМ Папа может сос ц/о мгс 0.4кг6шт  ОСТАНКИНО</v>
          </cell>
          <cell r="D176">
            <v>279</v>
          </cell>
          <cell r="F176">
            <v>279</v>
          </cell>
        </row>
        <row r="177">
          <cell r="A177" t="str">
            <v>6527 ШПИКАЧКИ СОЧНЫЕ ПМ сар б/о мгс 1*3 45с ОСТАНКИНО</v>
          </cell>
          <cell r="D177">
            <v>671.1</v>
          </cell>
          <cell r="F177">
            <v>671.1</v>
          </cell>
        </row>
        <row r="178">
          <cell r="A178" t="str">
            <v>6528 ШПИКАЧКИ СОЧНЫЕ ПМ сар б/о мгс 0.4кг 45с  ОСТАНКИНО</v>
          </cell>
          <cell r="D178">
            <v>566</v>
          </cell>
          <cell r="F178">
            <v>566</v>
          </cell>
        </row>
        <row r="179">
          <cell r="A179" t="str">
            <v>6555 ПОСОЛЬСКАЯ с/к с/н в/у 1/100 10шт.  ОСТАНКИНО</v>
          </cell>
          <cell r="D179">
            <v>759</v>
          </cell>
          <cell r="F179">
            <v>759</v>
          </cell>
        </row>
        <row r="180">
          <cell r="A180" t="str">
            <v>6586 МРАМОРНАЯ И БАЛЫКОВАЯ в/к с/н мгс 1/90 ОСТАНКИНО</v>
          </cell>
          <cell r="D180">
            <v>287</v>
          </cell>
          <cell r="F180">
            <v>287</v>
          </cell>
        </row>
        <row r="181">
          <cell r="A181" t="str">
            <v>6602 БАВАРСКИЕ ПМ сос ц/о мгс 0,35кг 8шт.  ОСТАНКИНО</v>
          </cell>
          <cell r="D181">
            <v>355</v>
          </cell>
          <cell r="F181">
            <v>355</v>
          </cell>
        </row>
        <row r="182">
          <cell r="A182" t="str">
            <v>6661 СОЧНЫЙ ГРИЛЬ ПМ сос п/о мгс 1.5*4_Маяк  ОСТАНКИНО</v>
          </cell>
          <cell r="D182">
            <v>81.099999999999994</v>
          </cell>
          <cell r="F182">
            <v>81.099999999999994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1741</v>
          </cell>
          <cell r="F183">
            <v>1741</v>
          </cell>
        </row>
        <row r="184">
          <cell r="A184" t="str">
            <v>6683 СЕРВЕЛАТ ЗЕРНИСТЫЙ ПМ в/к в/у 0,35кг  ОСТАНКИНО</v>
          </cell>
          <cell r="D184">
            <v>3459</v>
          </cell>
          <cell r="F184">
            <v>3460</v>
          </cell>
        </row>
        <row r="185">
          <cell r="A185" t="str">
            <v>6684 СЕРВЕЛАТ КАРЕЛЬСКИЙ ПМ в/к в/у 0.28кг  ОСТАНКИНО</v>
          </cell>
          <cell r="D185">
            <v>3524</v>
          </cell>
          <cell r="F185">
            <v>3529</v>
          </cell>
        </row>
        <row r="186">
          <cell r="A186" t="str">
            <v>6689 СЕРВЕЛАТ ОХОТНИЧИЙ ПМ в/к в/у 0,35кг 8шт  ОСТАНКИНО</v>
          </cell>
          <cell r="D186">
            <v>5186</v>
          </cell>
          <cell r="F186">
            <v>5186</v>
          </cell>
        </row>
        <row r="187">
          <cell r="A187" t="str">
            <v>6692 СЕРВЕЛАТ ПРИМА в/к в/у 0.28кг 8шт.  ОСТАНКИНО</v>
          </cell>
          <cell r="D187">
            <v>521</v>
          </cell>
          <cell r="F187">
            <v>521</v>
          </cell>
        </row>
        <row r="188">
          <cell r="A188" t="str">
            <v>6697 СЕРВЕЛАТ ФИНСКИЙ ПМ в/к в/у 0,35кг 8шт.  ОСТАНКИНО</v>
          </cell>
          <cell r="D188">
            <v>6343</v>
          </cell>
          <cell r="F188">
            <v>6345</v>
          </cell>
        </row>
        <row r="189">
          <cell r="A189" t="str">
            <v>6713 СОЧНЫЙ ГРИЛЬ ПМ сос п/о мгс 0.41кг 8шт.  ОСТАНКИНО</v>
          </cell>
          <cell r="D189">
            <v>2361</v>
          </cell>
          <cell r="F189">
            <v>2361</v>
          </cell>
        </row>
        <row r="190">
          <cell r="A190" t="str">
            <v>6716 ОСОБАЯ Коровино (в сетке) 0.5кг 8шт.  ОСТАНКИНО</v>
          </cell>
          <cell r="D190">
            <v>1344</v>
          </cell>
          <cell r="F190">
            <v>1344</v>
          </cell>
        </row>
        <row r="191">
          <cell r="A191" t="str">
            <v>6722 СОЧНЫЕ ПМ сос п/о мгс 0,41кг 10шт.  ОСТАНКИНО</v>
          </cell>
          <cell r="D191">
            <v>4199</v>
          </cell>
          <cell r="F191">
            <v>4204</v>
          </cell>
        </row>
        <row r="192">
          <cell r="A192" t="str">
            <v>6726 СЛИВОЧНЫЕ ПМ сос п/о мгс 0.41кг 10шт.  ОСТАНКИНО</v>
          </cell>
          <cell r="D192">
            <v>4336</v>
          </cell>
          <cell r="F192">
            <v>4336</v>
          </cell>
        </row>
        <row r="193">
          <cell r="A193" t="str">
            <v>6734 ОСОБАЯ СО ШПИКОМ Коровино (в сетке) 0,5кг ОСТАНКИНО</v>
          </cell>
          <cell r="D193">
            <v>147</v>
          </cell>
          <cell r="F193">
            <v>147</v>
          </cell>
        </row>
        <row r="194">
          <cell r="A194" t="str">
            <v>6747 РУССКАЯ ПРЕМИУМ ПМ вар ф/о в/у  ОСТАНКИНО</v>
          </cell>
          <cell r="D194">
            <v>64.3</v>
          </cell>
          <cell r="F194">
            <v>64.3</v>
          </cell>
        </row>
        <row r="195">
          <cell r="A195" t="str">
            <v>6759 МОЛОЧНЫЕ ГОСТ сос ц/о мгс 0.4кг 7шт.  ОСТАНКИНО</v>
          </cell>
          <cell r="D195">
            <v>60</v>
          </cell>
          <cell r="F195">
            <v>60</v>
          </cell>
        </row>
        <row r="196">
          <cell r="A196" t="str">
            <v>6761 МОЛОЧНЫЕ ГОСТ сос ц/о мгс 1*4  ОСТАНКИНО</v>
          </cell>
          <cell r="D196">
            <v>33</v>
          </cell>
          <cell r="F196">
            <v>33</v>
          </cell>
        </row>
        <row r="197">
          <cell r="A197" t="str">
            <v>6762 СЛИВОЧНЫЕ сос ц/о мгс 0.41кг 8шт.  ОСТАНКИНО</v>
          </cell>
          <cell r="D197">
            <v>130</v>
          </cell>
          <cell r="F197">
            <v>130</v>
          </cell>
        </row>
        <row r="198">
          <cell r="A198" t="str">
            <v>6764 СЛИВОЧНЫЕ сос ц/о мгс 1*4  ОСТАНКИНО</v>
          </cell>
          <cell r="D198">
            <v>27</v>
          </cell>
          <cell r="F198">
            <v>27</v>
          </cell>
        </row>
        <row r="199">
          <cell r="A199" t="str">
            <v>6765 РУБЛЕНЫЕ сос ц/о мгс 0.36кг 6шт.  ОСТАНКИНО</v>
          </cell>
          <cell r="D199">
            <v>738</v>
          </cell>
          <cell r="F199">
            <v>738</v>
          </cell>
        </row>
        <row r="200">
          <cell r="A200" t="str">
            <v>6767 РУБЛЕНЫЕ сос ц/о мгс 1*4  ОСТАНКИНО</v>
          </cell>
          <cell r="D200">
            <v>63.3</v>
          </cell>
          <cell r="F200">
            <v>65.433000000000007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6770 ИСПАНСКИЕ сос ц/о мгс 0.41кг 6шт.  ОСТАНКИНО</v>
          </cell>
          <cell r="D202">
            <v>13</v>
          </cell>
          <cell r="F202">
            <v>13</v>
          </cell>
        </row>
        <row r="203">
          <cell r="A203" t="str">
            <v>6773 САЛЯМИ Папа может п/к в/у 0,28кг 8шт.  ОСТАНКИНО</v>
          </cell>
          <cell r="D203">
            <v>577</v>
          </cell>
          <cell r="F203">
            <v>577</v>
          </cell>
        </row>
        <row r="204">
          <cell r="A204" t="str">
            <v>6776 ХОТ-ДОГ Папа может сос п/о мгс 0.35кг  ОСТАНКИНО</v>
          </cell>
          <cell r="D204">
            <v>262</v>
          </cell>
          <cell r="F204">
            <v>262</v>
          </cell>
        </row>
        <row r="205">
          <cell r="A205" t="str">
            <v>6777 МЯСНЫЕ С ГОВЯДИНОЙ ПМ сос п/о мгс 0.4кг  ОСТАНКИНО</v>
          </cell>
          <cell r="D205">
            <v>1789</v>
          </cell>
          <cell r="F205">
            <v>1789</v>
          </cell>
        </row>
        <row r="206">
          <cell r="A206" t="str">
            <v>6785 ВЕНСКАЯ САЛЯМИ п/к в/у 0.33кг 8шт.  ОСТАНКИНО</v>
          </cell>
          <cell r="D206">
            <v>471</v>
          </cell>
          <cell r="F206">
            <v>471</v>
          </cell>
        </row>
        <row r="207">
          <cell r="A207" t="str">
            <v>6786 ВЕНСКАЯ САЛЯМИ п/к в/у  ОСТАНКИНО</v>
          </cell>
          <cell r="D207">
            <v>1.5</v>
          </cell>
          <cell r="F207">
            <v>1.5</v>
          </cell>
        </row>
        <row r="208">
          <cell r="A208" t="str">
            <v>6787 СЕРВЕЛАТ КРЕМЛЕВСКИЙ в/к в/у 0,33кг 8шт.  ОСТАНКИНО</v>
          </cell>
          <cell r="D208">
            <v>329</v>
          </cell>
          <cell r="F208">
            <v>329</v>
          </cell>
        </row>
        <row r="209">
          <cell r="A209" t="str">
            <v>6788 СЕРВЕЛАТ КРЕМЛЕВСКИЙ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6795 ОСТАНКИНСКАЯ в/к в/у 0,33кг 8шт.  ОСТАНКИНО</v>
          </cell>
          <cell r="D210">
            <v>52</v>
          </cell>
          <cell r="F210">
            <v>52</v>
          </cell>
        </row>
        <row r="211">
          <cell r="A211" t="str">
            <v>6807 СЕРВЕЛАТ ЕВРОПЕЙСКИЙ в/к в/у 0,33кг 8шт.  ОСТАНКИНО</v>
          </cell>
          <cell r="D211">
            <v>237</v>
          </cell>
          <cell r="F211">
            <v>237</v>
          </cell>
        </row>
        <row r="212">
          <cell r="A212" t="str">
            <v>6822 ИЗ ОТБОРНОГО МЯСА ПМ сос п/о мгс 0,36кг  ОСТАНКИНО</v>
          </cell>
          <cell r="D212">
            <v>49</v>
          </cell>
          <cell r="F212">
            <v>49</v>
          </cell>
        </row>
        <row r="213">
          <cell r="A213" t="str">
            <v>6829 МОЛОЧНЫЕ КЛАССИЧЕСКИЕ сос п/о мгс 2*4_С  ОСТАНКИНО</v>
          </cell>
          <cell r="D213">
            <v>793.1</v>
          </cell>
          <cell r="F213">
            <v>793.1</v>
          </cell>
        </row>
        <row r="214">
          <cell r="A214" t="str">
            <v>6834 ПОСОЛЬСКАЯ ПМ с/к с/н в/у 1/100 10шт.  ОСТАНКИНО</v>
          </cell>
          <cell r="D214">
            <v>36</v>
          </cell>
          <cell r="F214">
            <v>36</v>
          </cell>
        </row>
        <row r="215">
          <cell r="A215" t="str">
            <v>6841 ДОМАШНЯЯ Папа может вар н/о мгс 1*3  ОСТАНКИНО</v>
          </cell>
          <cell r="D215">
            <v>12.7</v>
          </cell>
          <cell r="F215">
            <v>12.7</v>
          </cell>
        </row>
        <row r="216">
          <cell r="A216" t="str">
            <v>6852 МОЛОЧНЫЕ ПРЕМИУМ ПМ сос п/о в/ у 1/350  ОСТАНКИНО</v>
          </cell>
          <cell r="D216">
            <v>2550</v>
          </cell>
          <cell r="F216">
            <v>2550</v>
          </cell>
        </row>
        <row r="217">
          <cell r="A217" t="str">
            <v>6853 МОЛОЧНЫЕ ПРЕМИУМ ПМ сос п/о мгс 1*6  ОСТАНКИНО</v>
          </cell>
          <cell r="D217">
            <v>117.5</v>
          </cell>
          <cell r="F217">
            <v>117.5</v>
          </cell>
        </row>
        <row r="218">
          <cell r="A218" t="str">
            <v>6854 МОЛОЧНЫЕ ПРЕМИУМ ПМ сос п/о мгс 0.6кг  ОСТАНКИНО</v>
          </cell>
          <cell r="D218">
            <v>292</v>
          </cell>
          <cell r="F218">
            <v>292</v>
          </cell>
        </row>
        <row r="219">
          <cell r="A219" t="str">
            <v>6861 ДОМАШНИЙ РЕЦЕПТ Коровино вар п/о  ОСТАНКИНО</v>
          </cell>
          <cell r="D219">
            <v>708.9</v>
          </cell>
          <cell r="F219">
            <v>708.9</v>
          </cell>
        </row>
        <row r="220">
          <cell r="A220" t="str">
            <v>6865 ВЕТЧ.НЕЖНАЯ Коровино п/о  ОСТАНКИНО</v>
          </cell>
          <cell r="D220">
            <v>542.70000000000005</v>
          </cell>
          <cell r="F220">
            <v>542.70000000000005</v>
          </cell>
        </row>
        <row r="221">
          <cell r="A221" t="str">
            <v>6870 С ГОВЯДИНОЙ СН сос п/о мгс 1*6  ОСТАНКИНО</v>
          </cell>
          <cell r="D221">
            <v>114.8</v>
          </cell>
          <cell r="F221">
            <v>114.8</v>
          </cell>
        </row>
        <row r="222">
          <cell r="A222" t="str">
            <v>6903 СОЧНЫЕ ПМ сос п/о мгс 0.41кг_osu  ОСТАНКИНО</v>
          </cell>
          <cell r="D222">
            <v>3675</v>
          </cell>
          <cell r="F222">
            <v>3675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253</v>
          </cell>
          <cell r="F223">
            <v>253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494</v>
          </cell>
          <cell r="F224">
            <v>494</v>
          </cell>
        </row>
        <row r="225">
          <cell r="A225" t="str">
            <v>БОНУС Z-ОСОБАЯ Коровино вар п/о (5324)  ОСТАНКИНО</v>
          </cell>
          <cell r="D225">
            <v>44</v>
          </cell>
          <cell r="F225">
            <v>44</v>
          </cell>
        </row>
        <row r="226">
          <cell r="A226" t="str">
            <v>БОНУС Z-ОСОБАЯ Коровино вар п/о 0.5кг_СНГ (6305)  ОСТАНКИНО</v>
          </cell>
          <cell r="D226">
            <v>21</v>
          </cell>
          <cell r="F226">
            <v>21</v>
          </cell>
        </row>
        <row r="227">
          <cell r="A227" t="str">
            <v>БОНУС СОЧНЫЕ сос п/о мгс 0.41кг_UZ (6087)  ОСТАНКИНО</v>
          </cell>
          <cell r="D227">
            <v>633</v>
          </cell>
          <cell r="F227">
            <v>633</v>
          </cell>
        </row>
        <row r="228">
          <cell r="A228" t="str">
            <v>БОНУС СОЧНЫЕ сос п/о мгс 1*6_UZ (6088)  ОСТАНКИНО</v>
          </cell>
          <cell r="D228">
            <v>404</v>
          </cell>
          <cell r="F228">
            <v>404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1565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109.08</v>
          </cell>
        </row>
        <row r="231">
          <cell r="A231" t="str">
            <v>БОНУС_Колбаса вареная Филейская ТМ Вязанка. ВЕС  ПОКОМ</v>
          </cell>
          <cell r="F231">
            <v>425.64400000000001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492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44.2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452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73</v>
          </cell>
          <cell r="F235">
            <v>73</v>
          </cell>
        </row>
        <row r="236">
          <cell r="A236" t="str">
            <v>Бутербродная вареная 0,47 кг шт.  СПК</v>
          </cell>
          <cell r="D236">
            <v>162</v>
          </cell>
          <cell r="F236">
            <v>162</v>
          </cell>
        </row>
        <row r="237">
          <cell r="A237" t="str">
            <v>Вацлавская п/к (черева) 390 гр.шт. термоус.пак  СПК</v>
          </cell>
          <cell r="D237">
            <v>168</v>
          </cell>
          <cell r="F237">
            <v>168</v>
          </cell>
        </row>
        <row r="238">
          <cell r="A238" t="str">
            <v>Ветчина Вацлавская 400 гр.шт.  СПК</v>
          </cell>
          <cell r="D238">
            <v>2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445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567</v>
          </cell>
          <cell r="F240">
            <v>2806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311</v>
          </cell>
          <cell r="F241">
            <v>1779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15</v>
          </cell>
          <cell r="F242">
            <v>389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15</v>
          </cell>
          <cell r="F244">
            <v>15</v>
          </cell>
        </row>
        <row r="245">
          <cell r="A245" t="str">
            <v>Гуцульская с/к "КолбасГрад" 160 гр.шт. термоус. пак  СПК</v>
          </cell>
          <cell r="D245">
            <v>161</v>
          </cell>
          <cell r="F245">
            <v>161</v>
          </cell>
        </row>
        <row r="246">
          <cell r="A246" t="str">
            <v>Дельгаро с/в "Эликатессе" 140 гр.шт.  СПК</v>
          </cell>
          <cell r="D246">
            <v>87</v>
          </cell>
          <cell r="F246">
            <v>87</v>
          </cell>
        </row>
        <row r="247">
          <cell r="A247" t="str">
            <v>Деревенская рубленая вареная 350 гр.шт. термоус. пак.  СПК</v>
          </cell>
          <cell r="D247">
            <v>15</v>
          </cell>
          <cell r="F247">
            <v>15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288</v>
          </cell>
          <cell r="F248">
            <v>290</v>
          </cell>
        </row>
        <row r="249">
          <cell r="A249" t="str">
            <v>Докторская вареная в/с  СПК</v>
          </cell>
          <cell r="D249">
            <v>21</v>
          </cell>
          <cell r="F249">
            <v>21</v>
          </cell>
        </row>
        <row r="250">
          <cell r="A250" t="str">
            <v>Докторская вареная в/с 0,47 кг шт.  СПК</v>
          </cell>
          <cell r="D250">
            <v>130</v>
          </cell>
          <cell r="F250">
            <v>130</v>
          </cell>
        </row>
        <row r="251">
          <cell r="A251" t="str">
            <v>Докторская вареная термоус.пак. "Высокий вкус"  СПК</v>
          </cell>
          <cell r="D251">
            <v>226</v>
          </cell>
          <cell r="F251">
            <v>226</v>
          </cell>
        </row>
        <row r="252">
          <cell r="A252" t="str">
            <v>Жар-боллы с курочкой и сыром, ВЕС ТМ Зареченские  ПОКОМ</v>
          </cell>
          <cell r="D252">
            <v>6</v>
          </cell>
          <cell r="F252">
            <v>176.70099999999999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217.20099999999999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11.1</v>
          </cell>
        </row>
        <row r="256">
          <cell r="A256" t="str">
            <v>ЖАР-мени ВЕС ТМ Зареченские  ПОКОМ</v>
          </cell>
          <cell r="F256">
            <v>114.5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Классика с/к 235 гр.шт. "Высокий вкус"  СПК</v>
          </cell>
          <cell r="D258">
            <v>40</v>
          </cell>
          <cell r="F258">
            <v>40</v>
          </cell>
        </row>
        <row r="259">
          <cell r="A259" t="str">
            <v>Классическая вареная 400 гр.шт.  СПК</v>
          </cell>
          <cell r="D259">
            <v>13</v>
          </cell>
          <cell r="F259">
            <v>13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1159</v>
          </cell>
          <cell r="F260">
            <v>1164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1011</v>
          </cell>
          <cell r="F261">
            <v>1013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311</v>
          </cell>
          <cell r="F262">
            <v>316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16</v>
          </cell>
          <cell r="F263">
            <v>16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7</v>
          </cell>
          <cell r="F264">
            <v>464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 чесночным соусом ТМ Горячая штучка 0,25 кг зам  ПОКОМ</v>
          </cell>
          <cell r="F266">
            <v>1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1221</v>
          </cell>
          <cell r="F268">
            <v>2110</v>
          </cell>
        </row>
        <row r="269">
          <cell r="A269" t="str">
            <v>Ла Фаворте с/в "Эликатессе" 140 гр.шт.  СПК</v>
          </cell>
          <cell r="D269">
            <v>202</v>
          </cell>
          <cell r="F269">
            <v>202</v>
          </cell>
        </row>
        <row r="270">
          <cell r="A270" t="str">
            <v>Ливерная Печеночная "Просто выгодно" 0,3 кг.шт.  СПК</v>
          </cell>
          <cell r="D270">
            <v>226</v>
          </cell>
          <cell r="F270">
            <v>226</v>
          </cell>
        </row>
        <row r="271">
          <cell r="A271" t="str">
            <v>Любительская вареная термоус.пак. "Высокий вкус"  СПК</v>
          </cell>
          <cell r="D271">
            <v>111</v>
          </cell>
          <cell r="F271">
            <v>111</v>
          </cell>
        </row>
        <row r="272">
          <cell r="A272" t="str">
            <v>Мини-сосиски в тесте "Фрайпики" 1,8кг ВЕС, ТМ Зареченские  ПОКОМ</v>
          </cell>
          <cell r="D272">
            <v>1.8</v>
          </cell>
          <cell r="F272">
            <v>81.102999999999994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215.40100000000001</v>
          </cell>
        </row>
        <row r="274">
          <cell r="A274" t="str">
            <v>Мусульманская вареная "Просто выгодно"  СПК</v>
          </cell>
          <cell r="D274">
            <v>31</v>
          </cell>
          <cell r="F274">
            <v>31</v>
          </cell>
        </row>
        <row r="275">
          <cell r="A275" t="str">
            <v>Мусульманская п/к "Просто выгодно" термофор.пак.  СПК</v>
          </cell>
          <cell r="D275">
            <v>6.5</v>
          </cell>
          <cell r="F275">
            <v>6.5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27</v>
          </cell>
          <cell r="F276">
            <v>2665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43</v>
          </cell>
          <cell r="F277">
            <v>2008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32</v>
          </cell>
          <cell r="F278">
            <v>2293</v>
          </cell>
        </row>
        <row r="279">
          <cell r="A279" t="str">
            <v>Наггетсы с куриным филе и сыром ТМ Вязанка 0,25 кг ПОКОМ</v>
          </cell>
          <cell r="D279">
            <v>11</v>
          </cell>
          <cell r="F279">
            <v>691</v>
          </cell>
        </row>
        <row r="280">
          <cell r="A280" t="str">
            <v>Наггетсы Хрустящие ТМ Зареченские. ВЕС ПОКОМ</v>
          </cell>
          <cell r="D280">
            <v>6</v>
          </cell>
          <cell r="F280">
            <v>626.01099999999997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4</v>
          </cell>
          <cell r="F281">
            <v>4</v>
          </cell>
        </row>
        <row r="282">
          <cell r="A282" t="str">
            <v>Оригинальная с перцем с/к  СПК</v>
          </cell>
          <cell r="D282">
            <v>296.39999999999998</v>
          </cell>
          <cell r="F282">
            <v>296.39999999999998</v>
          </cell>
        </row>
        <row r="283">
          <cell r="A283" t="str">
            <v>Особая вареная  СПК</v>
          </cell>
          <cell r="D283">
            <v>11</v>
          </cell>
          <cell r="F283">
            <v>11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43</v>
          </cell>
          <cell r="F284">
            <v>43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8</v>
          </cell>
          <cell r="F285">
            <v>291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2</v>
          </cell>
          <cell r="F286">
            <v>139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32</v>
          </cell>
          <cell r="F287">
            <v>1346</v>
          </cell>
        </row>
        <row r="288">
          <cell r="A288" t="str">
            <v>Пельмени Бигбули с мясом, Горячая штучка 0,43кг  ПОКОМ</v>
          </cell>
          <cell r="D288">
            <v>2</v>
          </cell>
          <cell r="F288">
            <v>220</v>
          </cell>
        </row>
        <row r="289">
          <cell r="A289" t="str">
            <v>Пельмени Бигбули с мясом, Горячая штучка 0,9кг  ПОКОМ</v>
          </cell>
          <cell r="D289">
            <v>348</v>
          </cell>
          <cell r="F289">
            <v>753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3</v>
          </cell>
          <cell r="F290">
            <v>647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3</v>
          </cell>
          <cell r="F291">
            <v>337</v>
          </cell>
        </row>
        <row r="292">
          <cell r="A292" t="str">
            <v>Пельмени Бульмени Жюльен Горячая штучка 0,43  ПОКОМ</v>
          </cell>
          <cell r="F292">
            <v>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8</v>
          </cell>
          <cell r="F293">
            <v>487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2162</v>
          </cell>
          <cell r="F294">
            <v>4527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22</v>
          </cell>
          <cell r="F295">
            <v>1779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F296">
            <v>35.4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1426.001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1796</v>
          </cell>
          <cell r="F298">
            <v>4478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10</v>
          </cell>
          <cell r="F299">
            <v>1243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D300">
            <v>1</v>
          </cell>
          <cell r="F300">
            <v>33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D301">
            <v>1</v>
          </cell>
          <cell r="F301">
            <v>52</v>
          </cell>
        </row>
        <row r="302">
          <cell r="A302" t="str">
            <v>Пельмени Левантские ТМ Особый рецепт 0,8 кг  ПОКОМ</v>
          </cell>
          <cell r="F302">
            <v>13</v>
          </cell>
        </row>
        <row r="303">
          <cell r="A303" t="str">
            <v>Пельмени Медвежьи ушки с фермерскими сливками 0,7кг  ПОКОМ</v>
          </cell>
          <cell r="D303">
            <v>2</v>
          </cell>
          <cell r="F303">
            <v>111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1</v>
          </cell>
          <cell r="F304">
            <v>167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112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13</v>
          </cell>
          <cell r="F306">
            <v>1458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D307">
            <v>1</v>
          </cell>
          <cell r="F307">
            <v>263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600.00099999999998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672</v>
          </cell>
        </row>
        <row r="310">
          <cell r="A310" t="str">
            <v>Пельмени Сочные сфера 0,8 кг ТМ Стародворье  ПОКОМ</v>
          </cell>
          <cell r="F310">
            <v>81</v>
          </cell>
        </row>
        <row r="311">
          <cell r="A311" t="str">
            <v>Пипперони с/к "Эликатессе" 0,20 кг.шт.  СПК</v>
          </cell>
          <cell r="D311">
            <v>4</v>
          </cell>
          <cell r="F311">
            <v>4</v>
          </cell>
        </row>
        <row r="312">
          <cell r="A312" t="str">
            <v>Пирожки с мясом 0,3кг ТМ Зареченские  ПОКОМ</v>
          </cell>
          <cell r="F312">
            <v>21</v>
          </cell>
        </row>
        <row r="313">
          <cell r="A313" t="str">
            <v>Пирожки с яблоком и грушей 0,3кг ТМ Зареченские  ПОКОМ</v>
          </cell>
          <cell r="F313">
            <v>4</v>
          </cell>
        </row>
        <row r="314">
          <cell r="A314" t="str">
            <v>Плавленый сыр "Шоколадный" 30% 180 гр ТМ "ПАПА МОЖЕТ"  ОСТАНКИНО</v>
          </cell>
          <cell r="D314">
            <v>21</v>
          </cell>
          <cell r="F314">
            <v>21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9</v>
          </cell>
          <cell r="F315">
            <v>9</v>
          </cell>
        </row>
        <row r="316">
          <cell r="A316" t="str">
            <v>Плавленый Сыр 45% "С грибами" СТМ "ПапаМожет 180гр  ОСТАНКИНО</v>
          </cell>
          <cell r="D316">
            <v>7</v>
          </cell>
          <cell r="F316">
            <v>7</v>
          </cell>
        </row>
        <row r="317">
          <cell r="A317" t="str">
            <v>По-Австрийски с/к 260 гр.шт. "Высокий вкус"  СПК</v>
          </cell>
          <cell r="D317">
            <v>13</v>
          </cell>
          <cell r="F317">
            <v>13</v>
          </cell>
        </row>
        <row r="318">
          <cell r="A318" t="str">
            <v>Покровская вареная 0,47 кг шт.  СПК</v>
          </cell>
          <cell r="D318">
            <v>15</v>
          </cell>
          <cell r="F318">
            <v>15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11</v>
          </cell>
          <cell r="F319">
            <v>11</v>
          </cell>
        </row>
        <row r="320">
          <cell r="A320" t="str">
            <v>Ричеза с/к 230 гр.шт.  СПК</v>
          </cell>
          <cell r="D320">
            <v>256</v>
          </cell>
          <cell r="F320">
            <v>256</v>
          </cell>
        </row>
        <row r="321">
          <cell r="A321" t="str">
            <v>Сальчетти с/к 230 гр.шт.  СПК</v>
          </cell>
          <cell r="D321">
            <v>366</v>
          </cell>
          <cell r="F321">
            <v>366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178</v>
          </cell>
          <cell r="F322">
            <v>178</v>
          </cell>
        </row>
        <row r="323">
          <cell r="A323" t="str">
            <v>Салями Трюфель с/в "Эликатессе" 0,16 кг.шт.  СПК</v>
          </cell>
          <cell r="D323">
            <v>205</v>
          </cell>
          <cell r="F323">
            <v>205</v>
          </cell>
        </row>
        <row r="324">
          <cell r="A324" t="str">
            <v>Салями Финская с/к 235 гр.шт. "Высокий вкус"  СПК</v>
          </cell>
          <cell r="D324">
            <v>5</v>
          </cell>
          <cell r="F324">
            <v>5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271</v>
          </cell>
          <cell r="F325">
            <v>271</v>
          </cell>
        </row>
        <row r="326">
          <cell r="A326" t="str">
            <v>Сардельки "Необыкновенные" (в ср.защ.атм.)  СПК</v>
          </cell>
          <cell r="D326">
            <v>32</v>
          </cell>
          <cell r="F326">
            <v>32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110</v>
          </cell>
          <cell r="F327">
            <v>110</v>
          </cell>
        </row>
        <row r="328">
          <cell r="A328" t="str">
            <v>Сардельки из свинины (черева) ( в ср.защ.атм) "Высокий вкус"  СПК</v>
          </cell>
          <cell r="D328">
            <v>1</v>
          </cell>
          <cell r="F328">
            <v>1</v>
          </cell>
        </row>
        <row r="329">
          <cell r="A329" t="str">
            <v>Семейная с чесночком Экстра вареная  СПК</v>
          </cell>
          <cell r="D329">
            <v>50</v>
          </cell>
          <cell r="F329">
            <v>50</v>
          </cell>
        </row>
        <row r="330">
          <cell r="A330" t="str">
            <v>Семейная с чесночком Экстра вареная 0,5 кг.шт.  СПК</v>
          </cell>
          <cell r="D330">
            <v>17</v>
          </cell>
          <cell r="F330">
            <v>17</v>
          </cell>
        </row>
        <row r="331">
          <cell r="A331" t="str">
            <v>Сервелат Европейский в/к, в/с 0,38 кг.шт.термофор.пак  СПК</v>
          </cell>
          <cell r="D331">
            <v>59</v>
          </cell>
          <cell r="F331">
            <v>59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121</v>
          </cell>
          <cell r="F332">
            <v>121</v>
          </cell>
        </row>
        <row r="333">
          <cell r="A333" t="str">
            <v>Сервелат Финский в/к 0,38 кг.шт. термофор.пак.  СПК</v>
          </cell>
          <cell r="D333">
            <v>168</v>
          </cell>
          <cell r="F333">
            <v>168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110</v>
          </cell>
          <cell r="F334">
            <v>110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467</v>
          </cell>
          <cell r="F335">
            <v>467</v>
          </cell>
        </row>
        <row r="336">
          <cell r="A336" t="str">
            <v>Сибирская особая с/к 0,235 кг шт.  СПК</v>
          </cell>
          <cell r="D336">
            <v>326</v>
          </cell>
          <cell r="F336">
            <v>326</v>
          </cell>
        </row>
        <row r="337">
          <cell r="A337" t="str">
            <v>Славянская п/к 0,38 кг шт.термофор.пак.  СПК</v>
          </cell>
          <cell r="D337">
            <v>26</v>
          </cell>
          <cell r="F337">
            <v>26</v>
          </cell>
        </row>
        <row r="338">
          <cell r="A338" t="str">
            <v>Смак-мени с картофелем и сочной грудинкой 1кг ТМ Зареченские ПОКОМ</v>
          </cell>
          <cell r="F338">
            <v>11</v>
          </cell>
        </row>
        <row r="339">
          <cell r="A339" t="str">
            <v>Смаколадьи с яблоком и грушей ТМ Зареченские,0,9 кг ПОКОМ</v>
          </cell>
          <cell r="F339">
            <v>10</v>
          </cell>
        </row>
        <row r="340">
          <cell r="A340" t="str">
            <v>Сосиски "Баварские" 0,36 кг.шт. вак.упак.  СПК</v>
          </cell>
          <cell r="D340">
            <v>35</v>
          </cell>
          <cell r="F340">
            <v>35</v>
          </cell>
        </row>
        <row r="341">
          <cell r="A341" t="str">
            <v>Сосиски "БОЛЬШАЯ SOSиска" (в ср.защ.атм.) 1,0 кг  СПК</v>
          </cell>
          <cell r="D341">
            <v>2</v>
          </cell>
          <cell r="F341">
            <v>2</v>
          </cell>
        </row>
        <row r="342">
          <cell r="A342" t="str">
            <v>Сосиски "БОЛЬШАЯ SOSиска" Бекон (лоток с ср.защ.атм.)  СПК</v>
          </cell>
          <cell r="D342">
            <v>2</v>
          </cell>
          <cell r="F342">
            <v>2</v>
          </cell>
        </row>
        <row r="343">
          <cell r="A343" t="str">
            <v>Сосиски "Молочные" 0,36 кг.шт. вак.упак.  СПК</v>
          </cell>
          <cell r="D343">
            <v>48</v>
          </cell>
          <cell r="F343">
            <v>48</v>
          </cell>
        </row>
        <row r="344">
          <cell r="A344" t="str">
            <v>Сосиски Классические (в ср.защ.атм.) СПК</v>
          </cell>
          <cell r="D344">
            <v>5</v>
          </cell>
          <cell r="F344">
            <v>5</v>
          </cell>
        </row>
        <row r="345">
          <cell r="A345" t="str">
            <v>Сосиски Мусульманские "Просто выгодно" (в ср.защ.атм.)  СПК</v>
          </cell>
          <cell r="D345">
            <v>33</v>
          </cell>
          <cell r="F345">
            <v>33</v>
          </cell>
        </row>
        <row r="346">
          <cell r="A346" t="str">
            <v>Сосиски Хот-дог ВЕС (лоток с ср.защ.атм.)   СПК</v>
          </cell>
          <cell r="D346">
            <v>34</v>
          </cell>
          <cell r="F346">
            <v>34</v>
          </cell>
        </row>
        <row r="347">
          <cell r="A347" t="str">
            <v>Сосисоны в темпуре ВЕС  ПОКОМ</v>
          </cell>
          <cell r="F347">
            <v>15.6</v>
          </cell>
        </row>
        <row r="348">
          <cell r="A348" t="str">
            <v>Сочный мегачебурек ТМ Зареченские ВЕС ПОКОМ</v>
          </cell>
          <cell r="D348">
            <v>2.2400000000000002</v>
          </cell>
          <cell r="F348">
            <v>273.59399999999999</v>
          </cell>
        </row>
        <row r="349">
          <cell r="A349" t="str">
            <v>Сыр "Пармезан" 40% колотый 100 гр  ОСТАНКИНО</v>
          </cell>
          <cell r="D349">
            <v>56</v>
          </cell>
          <cell r="F349">
            <v>56</v>
          </cell>
        </row>
        <row r="350">
          <cell r="A350" t="str">
            <v>Сыр "Пармезан" 40% кусок 180 гр  ОСТАНКИНО</v>
          </cell>
          <cell r="D350">
            <v>95</v>
          </cell>
          <cell r="F350">
            <v>95</v>
          </cell>
        </row>
        <row r="351">
          <cell r="A351" t="str">
            <v>Сыр Боккончини копченый 40% 100 гр.  ОСТАНКИНО</v>
          </cell>
          <cell r="D351">
            <v>50</v>
          </cell>
          <cell r="F351">
            <v>50</v>
          </cell>
        </row>
        <row r="352">
          <cell r="A352" t="str">
            <v>Сыр Гауда 45% тм Папа Может, нарезанные ломтики 125г (МИНИ)  Останкино</v>
          </cell>
          <cell r="D352">
            <v>15</v>
          </cell>
          <cell r="F352">
            <v>15</v>
          </cell>
        </row>
        <row r="353">
          <cell r="A353" t="str">
            <v>Сыр колбасный копченый Папа Может 400 гр  ОСТАНКИНО</v>
          </cell>
          <cell r="D353">
            <v>11</v>
          </cell>
          <cell r="F353">
            <v>11</v>
          </cell>
        </row>
        <row r="354">
          <cell r="A354" t="str">
            <v>Сыр ПАПА МОЖЕТ "Гауда Голд" 45% 180 г  ОСТАНКИНО</v>
          </cell>
          <cell r="D354">
            <v>412</v>
          </cell>
          <cell r="F354">
            <v>412</v>
          </cell>
        </row>
        <row r="355">
          <cell r="A355" t="str">
            <v>Сыр Папа Может "Гауда Голд", 45% брусок ВЕС ОСТАНКИНО</v>
          </cell>
          <cell r="D355">
            <v>11.5</v>
          </cell>
          <cell r="F355">
            <v>11.5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904</v>
          </cell>
          <cell r="F356">
            <v>904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84</v>
          </cell>
          <cell r="F357">
            <v>84</v>
          </cell>
        </row>
        <row r="358">
          <cell r="A358" t="str">
            <v>Сыр ПАПА МОЖЕТ "Министерский" 180гр, 45 %  ОСТАНКИНО</v>
          </cell>
          <cell r="D358">
            <v>4</v>
          </cell>
          <cell r="F358">
            <v>4</v>
          </cell>
        </row>
        <row r="359">
          <cell r="A359" t="str">
            <v>Сыр ПАПА МОЖЕТ "Папин завтрак" 180гр, 45 %  ОСТАНКИНО</v>
          </cell>
          <cell r="D359">
            <v>11</v>
          </cell>
          <cell r="F359">
            <v>11</v>
          </cell>
        </row>
        <row r="360">
          <cell r="A360" t="str">
            <v>Сыр Папа Может "Пошехонский" 45% вес (= 3 кг)  ОСТАНКИНО</v>
          </cell>
          <cell r="D360">
            <v>3</v>
          </cell>
          <cell r="F360">
            <v>3</v>
          </cell>
        </row>
        <row r="361">
          <cell r="A361" t="str">
            <v>Сыр ПАПА МОЖЕТ "Российский традиционный" 45% 180 г  ОСТАНКИНО</v>
          </cell>
          <cell r="D361">
            <v>880</v>
          </cell>
          <cell r="F361">
            <v>880</v>
          </cell>
        </row>
        <row r="362">
          <cell r="A362" t="str">
            <v>Сыр Папа Может "Российский традиционный" ВЕС брусок массовая доля жира 50%  ОСТАНКИНО</v>
          </cell>
          <cell r="D362">
            <v>157.30000000000001</v>
          </cell>
          <cell r="F362">
            <v>157.30000000000001</v>
          </cell>
        </row>
        <row r="363">
          <cell r="A363" t="str">
            <v>Сыр Папа Может "Сметанковый" 50% вес (=3кг)  ОСТАНКИНО</v>
          </cell>
          <cell r="D363">
            <v>3</v>
          </cell>
          <cell r="F363">
            <v>3</v>
          </cell>
        </row>
        <row r="364">
          <cell r="A364" t="str">
            <v>Сыр ПАПА МОЖЕТ "Тильзитер" 45% 180 г  ОСТАНКИНО</v>
          </cell>
          <cell r="D364">
            <v>379</v>
          </cell>
          <cell r="F364">
            <v>379</v>
          </cell>
        </row>
        <row r="365">
          <cell r="A365" t="str">
            <v>Сыр Папа Может Голландский 45%, нарез, 125г (9 шт)  Останкино</v>
          </cell>
          <cell r="D365">
            <v>178</v>
          </cell>
          <cell r="F365">
            <v>178</v>
          </cell>
        </row>
        <row r="366">
          <cell r="A366" t="str">
            <v>Сыр Папа Может Министерский 45% 200г  Останкино</v>
          </cell>
          <cell r="D366">
            <v>60</v>
          </cell>
          <cell r="F366">
            <v>60</v>
          </cell>
        </row>
        <row r="367">
          <cell r="A367" t="str">
            <v>Сыр Папа Может Папин Завтрак 50% 200г  Останкино</v>
          </cell>
          <cell r="D367">
            <v>28</v>
          </cell>
          <cell r="F367">
            <v>28</v>
          </cell>
        </row>
        <row r="368">
          <cell r="A368" t="str">
            <v>Сыр Папа Может Российский 50%, нарезка 125г  Останкино</v>
          </cell>
          <cell r="D368">
            <v>121</v>
          </cell>
          <cell r="F368">
            <v>121</v>
          </cell>
        </row>
        <row r="369">
          <cell r="A369" t="str">
            <v>Сыр Папа Может Сливочный со вкусом.топл.молока 50% вес (=3,5кг)  Останкино</v>
          </cell>
          <cell r="D369">
            <v>106.66800000000001</v>
          </cell>
          <cell r="F369">
            <v>106.66800000000001</v>
          </cell>
        </row>
        <row r="370">
          <cell r="A370" t="str">
            <v>Сыр Папа Может Тильзитер   45% 200гр     Останкино</v>
          </cell>
          <cell r="D370">
            <v>3</v>
          </cell>
          <cell r="F370">
            <v>3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35</v>
          </cell>
          <cell r="F371">
            <v>35</v>
          </cell>
        </row>
        <row r="372">
          <cell r="A372" t="str">
            <v>Сыр полутвердый "Тильзитер" 45%, ВЕС брус ТМ "Папа может"  ОСТАНКИНО</v>
          </cell>
          <cell r="D372">
            <v>46.2</v>
          </cell>
          <cell r="F372">
            <v>46.2</v>
          </cell>
        </row>
        <row r="373">
          <cell r="A373" t="str">
            <v>Сыр рассольный жирный Чечил 45% 100 гр  ОСТАНКИНО</v>
          </cell>
          <cell r="D373">
            <v>171</v>
          </cell>
          <cell r="F373">
            <v>171</v>
          </cell>
        </row>
        <row r="374">
          <cell r="A374" t="str">
            <v>Сыр рассольный жирный Чечил копченый 45% 100 гр  ОСТАНКИНО</v>
          </cell>
          <cell r="D374">
            <v>110</v>
          </cell>
          <cell r="F374">
            <v>110</v>
          </cell>
        </row>
        <row r="375">
          <cell r="A375" t="str">
            <v>Сыр Скаморца свежий 40% 100 гр.  ОСТАНКИНО</v>
          </cell>
          <cell r="D375">
            <v>51</v>
          </cell>
          <cell r="F375">
            <v>51</v>
          </cell>
        </row>
        <row r="376">
          <cell r="A376" t="str">
            <v>Сыр творожный с зеленью 60% Папа может 140 гр.  ОСТАНКИНО</v>
          </cell>
          <cell r="D376">
            <v>11</v>
          </cell>
          <cell r="F376">
            <v>11</v>
          </cell>
        </row>
        <row r="377">
          <cell r="A377" t="str">
            <v>Сыч/Прод Коровино Российский 50% 200г СЗМЖ  ОСТАНКИНО</v>
          </cell>
          <cell r="D377">
            <v>155</v>
          </cell>
          <cell r="F377">
            <v>155</v>
          </cell>
        </row>
        <row r="378">
          <cell r="A378" t="str">
            <v>Сыч/Прод Коровино Российский Оригин 50% ВЕС (5 кг)  ОСТАНКИНО</v>
          </cell>
          <cell r="D378">
            <v>358.5</v>
          </cell>
          <cell r="F378">
            <v>358.5</v>
          </cell>
        </row>
        <row r="379">
          <cell r="A379" t="str">
            <v>Сыч/Прод Коровино Тильзитер 50% 200г СЗМЖ  ОСТАНКИНО</v>
          </cell>
          <cell r="D379">
            <v>161</v>
          </cell>
          <cell r="F379">
            <v>161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134.5</v>
          </cell>
          <cell r="F380">
            <v>134.5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106</v>
          </cell>
          <cell r="F382">
            <v>106</v>
          </cell>
        </row>
        <row r="383">
          <cell r="A383" t="str">
            <v>Торо Неро с/в "Эликатессе" 140 гр.шт.  СПК</v>
          </cell>
          <cell r="D383">
            <v>71</v>
          </cell>
          <cell r="F383">
            <v>71</v>
          </cell>
        </row>
        <row r="384">
          <cell r="A384" t="str">
            <v>Уши свиные копченые к пиву 0,15кг нар. д/ф шт.  СПК</v>
          </cell>
          <cell r="D384">
            <v>75</v>
          </cell>
          <cell r="F384">
            <v>75</v>
          </cell>
        </row>
        <row r="385">
          <cell r="A385" t="str">
            <v>Фестивальная пора с/к 100 гр.шт.нар. (лоток с ср.защ.атм.)  СПК</v>
          </cell>
          <cell r="D385">
            <v>503</v>
          </cell>
          <cell r="F385">
            <v>503</v>
          </cell>
        </row>
        <row r="386">
          <cell r="A386" t="str">
            <v>Фестивальная пора с/к 235 гр.шт.  СПК</v>
          </cell>
          <cell r="D386">
            <v>628</v>
          </cell>
          <cell r="F386">
            <v>638</v>
          </cell>
        </row>
        <row r="387">
          <cell r="A387" t="str">
            <v>Фестивальная пора с/к термоус.пак  СПК</v>
          </cell>
          <cell r="D387">
            <v>6.7</v>
          </cell>
          <cell r="F387">
            <v>6.7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15</v>
          </cell>
        </row>
        <row r="389">
          <cell r="A389" t="str">
            <v>Фуэт с/в "Эликатессе" 160 гр.шт.  СПК</v>
          </cell>
          <cell r="D389">
            <v>193</v>
          </cell>
          <cell r="F389">
            <v>203</v>
          </cell>
        </row>
        <row r="390">
          <cell r="A390" t="str">
            <v>Хинкали Классические ТМ Зареченские ВЕС ПОКОМ</v>
          </cell>
          <cell r="D390">
            <v>5</v>
          </cell>
          <cell r="F390">
            <v>80</v>
          </cell>
        </row>
        <row r="391">
          <cell r="A391" t="str">
            <v>Хотстеры ТМ Горячая штучка ТС Хотстеры 0,25 кг зам  ПОКОМ</v>
          </cell>
          <cell r="D391">
            <v>383</v>
          </cell>
          <cell r="F391">
            <v>1879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4</v>
          </cell>
          <cell r="F392">
            <v>383</v>
          </cell>
        </row>
        <row r="393">
          <cell r="A393" t="str">
            <v>Хрустящие крылышки ТМ Горячая штучка 0,3 кг зам  ПОКОМ</v>
          </cell>
          <cell r="D393">
            <v>6</v>
          </cell>
          <cell r="F393">
            <v>454</v>
          </cell>
        </row>
        <row r="394">
          <cell r="A394" t="str">
            <v>Чебупай брауни ТМ Горячая штучка 0,2 кг.  ПОКОМ</v>
          </cell>
          <cell r="D394">
            <v>5</v>
          </cell>
          <cell r="F394">
            <v>50</v>
          </cell>
        </row>
        <row r="395">
          <cell r="A395" t="str">
            <v>Чебупай сочное яблоко ТМ Горячая штучка 0,2 кг зам.  ПОКОМ</v>
          </cell>
          <cell r="D395">
            <v>4</v>
          </cell>
          <cell r="F395">
            <v>98</v>
          </cell>
        </row>
        <row r="396">
          <cell r="A396" t="str">
            <v>Чебупай спелая вишня ТМ Горячая штучка 0,2 кг зам.  ПОКОМ</v>
          </cell>
          <cell r="D396">
            <v>5</v>
          </cell>
          <cell r="F396">
            <v>211</v>
          </cell>
        </row>
        <row r="397">
          <cell r="A397" t="str">
            <v>Чебупели Курочка гриль ТМ Горячая штучка, 0,3 кг зам  ПОКОМ</v>
          </cell>
          <cell r="D397">
            <v>3</v>
          </cell>
          <cell r="F397">
            <v>257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2422</v>
          </cell>
          <cell r="F398">
            <v>3871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887</v>
          </cell>
          <cell r="F399">
            <v>4074</v>
          </cell>
        </row>
        <row r="400">
          <cell r="A400" t="str">
            <v>Чебуреки Мясные вес 2,7 кг ТМ Зареченские ВЕС ПОКОМ</v>
          </cell>
          <cell r="F400">
            <v>24.300999999999998</v>
          </cell>
        </row>
        <row r="401">
          <cell r="A401" t="str">
            <v>Чебуреки сочные ВЕС ТМ Зареченские  ПОКОМ</v>
          </cell>
          <cell r="F401">
            <v>451.00099999999998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174</v>
          </cell>
          <cell r="F402">
            <v>174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139</v>
          </cell>
          <cell r="F403">
            <v>139</v>
          </cell>
        </row>
        <row r="404">
          <cell r="A404" t="str">
            <v>Юбилейная с/к 0,10 кг.шт. нарезка (лоток с ср.защ.атм.)  СПК</v>
          </cell>
          <cell r="D404">
            <v>92</v>
          </cell>
          <cell r="F404">
            <v>92</v>
          </cell>
        </row>
        <row r="405">
          <cell r="A405" t="str">
            <v>Юбилейная с/к 0,235 кг.шт.  СПК</v>
          </cell>
          <cell r="D405">
            <v>1138</v>
          </cell>
          <cell r="F405">
            <v>1148</v>
          </cell>
        </row>
        <row r="406">
          <cell r="A406" t="str">
            <v>Итого</v>
          </cell>
          <cell r="D406">
            <v>146187.16500000001</v>
          </cell>
          <cell r="F406">
            <v>319795.19699999999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04.07.2024 - 04.07.2024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58.999000000000002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2.02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113.96899999999999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247.898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48.575000000000003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381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239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114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108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241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116.264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1026.93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67.477000000000004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134.435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64.400000000000006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146.63999999999999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2.61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2.5150000000000001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71.512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46.905000000000001</v>
          </cell>
        </row>
        <row r="37">
          <cell r="A37" t="str">
            <v xml:space="preserve"> 240  Колбаса Салями охотничья, ВЕС. ПОКОМ</v>
          </cell>
          <cell r="D37">
            <v>8.3819999999999997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124.36199999999999</v>
          </cell>
        </row>
        <row r="39">
          <cell r="A39" t="str">
            <v xml:space="preserve"> 247  Сардельки Нежные, ВЕС.  ПОКОМ</v>
          </cell>
          <cell r="D39">
            <v>61.030999999999999</v>
          </cell>
        </row>
        <row r="40">
          <cell r="A40" t="str">
            <v xml:space="preserve"> 248  Сардельки Сочные ТМ Особый рецепт,   ПОКОМ</v>
          </cell>
          <cell r="D40">
            <v>80.352000000000004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212.626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25.707000000000001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28.376000000000001</v>
          </cell>
        </row>
        <row r="44">
          <cell r="A44" t="str">
            <v xml:space="preserve"> 263  Шпикачки Стародворские, ВЕС.  ПОКОМ</v>
          </cell>
          <cell r="D44">
            <v>18.829999999999998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68.64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68.22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48.116999999999997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245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833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653</v>
          </cell>
        </row>
        <row r="51">
          <cell r="A51" t="str">
            <v xml:space="preserve"> 283  Сосиски Сочинки, ВЕС, ТМ Стародворье ПОКОМ</v>
          </cell>
          <cell r="D51">
            <v>168.529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254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422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44.465000000000003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662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790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14.7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52.305999999999997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370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472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418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82.784999999999997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114.902</v>
          </cell>
        </row>
        <row r="64">
          <cell r="A64" t="str">
            <v xml:space="preserve"> 316  Колбаса Нежная ТМ Зареченские ВЕС  ПОКОМ</v>
          </cell>
          <cell r="D64">
            <v>19.521999999999998</v>
          </cell>
        </row>
        <row r="65">
          <cell r="A65" t="str">
            <v xml:space="preserve"> 318  Сосиски Датские ТМ Зареченские, ВЕС  ПОКОМ</v>
          </cell>
          <cell r="D65">
            <v>345.62599999999998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945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887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318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135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130.54599999999999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42.93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667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543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121.14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89.760999999999996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191.67699999999999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141.86000000000001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35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76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57.414999999999999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130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148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242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142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54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953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1452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151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115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209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137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43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55.061999999999998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130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145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118.9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58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38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51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144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801.10500000000002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129.92500000000001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1567.595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783.02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84</v>
          </cell>
        </row>
        <row r="117">
          <cell r="A117" t="str">
            <v>3812 СОЧНЫЕ сос п/о мгс 2*2  ОСТАНКИНО</v>
          </cell>
          <cell r="D117">
            <v>277.416</v>
          </cell>
        </row>
        <row r="118">
          <cell r="A118" t="str">
            <v>4063 МЯСНАЯ Папа может вар п/о_Л   ОСТАНКИНО</v>
          </cell>
          <cell r="D118">
            <v>386.73200000000003</v>
          </cell>
        </row>
        <row r="119">
          <cell r="A119" t="str">
            <v>4117 ЭКСТРА Папа может с/к в/у_Л   ОСТАНКИНО</v>
          </cell>
          <cell r="D119">
            <v>7.5629999999999997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24.388999999999999</v>
          </cell>
        </row>
        <row r="121">
          <cell r="A121" t="str">
            <v>4813 ФИЛЕЙНАЯ Папа может вар п/о_Л   ОСТАНКИНО</v>
          </cell>
          <cell r="D121">
            <v>68.540999999999997</v>
          </cell>
        </row>
        <row r="122">
          <cell r="A122" t="str">
            <v>4993 САЛЯМИ ИТАЛЬЯНСКАЯ с/к в/у 1/250*8_120c ОСТАНКИНО</v>
          </cell>
          <cell r="D122">
            <v>117</v>
          </cell>
        </row>
        <row r="123">
          <cell r="A123" t="str">
            <v>5337 ОСОБАЯ СО ШПИКОМ вар п/о  ОСТАНКИНО</v>
          </cell>
          <cell r="D123">
            <v>21.507999999999999</v>
          </cell>
        </row>
        <row r="124">
          <cell r="A124" t="str">
            <v>5341 СЕРВЕЛАТ ОХОТНИЧИЙ в/к в/у  ОСТАНКИНО</v>
          </cell>
          <cell r="D124">
            <v>53.685000000000002</v>
          </cell>
        </row>
        <row r="125">
          <cell r="A125" t="str">
            <v>5483 ЭКСТРА Папа может с/к в/у 1/250 8шт.   ОСТАНКИНО</v>
          </cell>
          <cell r="D125">
            <v>210</v>
          </cell>
        </row>
        <row r="126">
          <cell r="A126" t="str">
            <v>5544 Сервелат Финский в/к в/у_45с НОВАЯ ОСТАНКИНО</v>
          </cell>
          <cell r="D126">
            <v>93.73</v>
          </cell>
        </row>
        <row r="127">
          <cell r="A127" t="str">
            <v>5682 САЛЯМИ МЕЛКОЗЕРНЕНАЯ с/к в/у 1/120_60с   ОСТАНКИНО</v>
          </cell>
          <cell r="D127">
            <v>494</v>
          </cell>
        </row>
        <row r="128">
          <cell r="A128" t="str">
            <v>5698 СЫТНЫЕ Папа может сар б/о мгс 1*3_Маяк  ОСТАНКИНО</v>
          </cell>
          <cell r="D128">
            <v>42.069000000000003</v>
          </cell>
        </row>
        <row r="129">
          <cell r="A129" t="str">
            <v>5706 АРОМАТНАЯ Папа может с/к в/у 1/250 8шт.  ОСТАНКИНО</v>
          </cell>
          <cell r="D129">
            <v>282</v>
          </cell>
        </row>
        <row r="130">
          <cell r="A130" t="str">
            <v>5708 ПОСОЛЬСКАЯ Папа может с/к в/у ОСТАНКИНО</v>
          </cell>
          <cell r="D130">
            <v>13.032</v>
          </cell>
        </row>
        <row r="131">
          <cell r="A131" t="str">
            <v>5820 СЛИВОЧНЫЕ Папа может сос п/о мгс 2*2_45с   ОСТАНКИНО</v>
          </cell>
          <cell r="D131">
            <v>30.942</v>
          </cell>
        </row>
        <row r="132">
          <cell r="A132" t="str">
            <v>5851 ЭКСТРА Папа может вар п/о   ОСТАНКИНО</v>
          </cell>
          <cell r="D132">
            <v>76.183000000000007</v>
          </cell>
        </row>
        <row r="133">
          <cell r="A133" t="str">
            <v>5931 ОХОТНИЧЬЯ Папа может с/к в/у 1/220 8шт.   ОСТАНКИНО</v>
          </cell>
          <cell r="D133">
            <v>204</v>
          </cell>
        </row>
        <row r="134">
          <cell r="A134" t="str">
            <v>5992 ВРЕМЯ ОКРОШКИ Папа может вар п/о 0.4кг   ОСТАНКИНО</v>
          </cell>
          <cell r="D134">
            <v>102</v>
          </cell>
        </row>
        <row r="135">
          <cell r="A135" t="str">
            <v>6069 ФИЛЕЙНЫЕ Папа может сос ц/о мгс 0.33кг  ОСТАНКИНО</v>
          </cell>
          <cell r="D135">
            <v>7</v>
          </cell>
        </row>
        <row r="136">
          <cell r="A136" t="str">
            <v>6113 СОЧНЫЕ сос п/о мгс 1*6_Ашан  ОСТАНКИНО</v>
          </cell>
          <cell r="D136">
            <v>569.74</v>
          </cell>
        </row>
        <row r="137">
          <cell r="A137" t="str">
            <v>6206 СВИНИНА ПО-ДОМАШНЕМУ к/в мл/к в/у 0.3кг  ОСТАНКИНО</v>
          </cell>
          <cell r="D137">
            <v>5</v>
          </cell>
        </row>
        <row r="138">
          <cell r="A138" t="str">
            <v>6228 МЯСНОЕ АССОРТИ к/з с/н мгс 1/90 10шт.  ОСТАНКИНО</v>
          </cell>
          <cell r="D138">
            <v>71</v>
          </cell>
        </row>
        <row r="139">
          <cell r="A139" t="str">
            <v>6247 ДОМАШНЯЯ Папа может вар п/о 0,4кг 8шт.  ОСТАНКИНО</v>
          </cell>
          <cell r="D139">
            <v>22</v>
          </cell>
        </row>
        <row r="140">
          <cell r="A140" t="str">
            <v>6268 ГОВЯЖЬЯ Папа может вар п/о 0,4кг 8 шт.  ОСТАНКИНО</v>
          </cell>
          <cell r="D140">
            <v>73</v>
          </cell>
        </row>
        <row r="141">
          <cell r="A141" t="str">
            <v>6281 СВИНИНА ДЕЛИКАТ. к/в мл/к в/у 0.3кг 45с  ОСТАНКИНО</v>
          </cell>
          <cell r="D141">
            <v>41</v>
          </cell>
        </row>
        <row r="142">
          <cell r="A142" t="str">
            <v>6297 ФИЛЕЙНЫЕ сос ц/о в/у 1/270 12шт_45с  ОСТАНКИНО</v>
          </cell>
          <cell r="D142">
            <v>287</v>
          </cell>
        </row>
        <row r="143">
          <cell r="A143" t="str">
            <v>6303 МЯСНЫЕ Папа может сос п/о мгс 1.5*3  ОСТАНКИНО</v>
          </cell>
          <cell r="D143">
            <v>75.292000000000002</v>
          </cell>
        </row>
        <row r="144">
          <cell r="A144" t="str">
            <v>6325 ДОКТОРСКАЯ ПРЕМИУМ вар п/о 0.4кг 8шт.  ОСТАНКИНО</v>
          </cell>
          <cell r="D144">
            <v>223</v>
          </cell>
        </row>
        <row r="145">
          <cell r="A145" t="str">
            <v>6332 МЯСНАЯ Папа может вар п/о 0.5кг 8шт.  ОСТАНКИНО</v>
          </cell>
          <cell r="D145">
            <v>1</v>
          </cell>
        </row>
        <row r="146">
          <cell r="A146" t="str">
            <v>6333 МЯСНАЯ Папа может вар п/о 0.4кг 8шт.  ОСТАНКИНО</v>
          </cell>
          <cell r="D146">
            <v>964</v>
          </cell>
        </row>
        <row r="147">
          <cell r="A147" t="str">
            <v>6345 ФИЛЕЙНАЯ Папа может вар п/о 0.5кг 8шт.  ОСТАНКИНО</v>
          </cell>
          <cell r="D147">
            <v>1</v>
          </cell>
        </row>
        <row r="148">
          <cell r="A148" t="str">
            <v>6353 ЭКСТРА Папа может вар п/о 0.4кг 8шт.  ОСТАНКИНО</v>
          </cell>
          <cell r="D148">
            <v>462</v>
          </cell>
        </row>
        <row r="149">
          <cell r="A149" t="str">
            <v>6392 ФИЛЕЙНАЯ Папа может вар п/о 0.4кг. ОСТАНКИНО</v>
          </cell>
          <cell r="D149">
            <v>870</v>
          </cell>
        </row>
        <row r="150">
          <cell r="A150" t="str">
            <v>6426 КЛАССИЧЕСКАЯ ПМ вар п/о 0.3кг 8шт.  ОСТАНКИНО</v>
          </cell>
          <cell r="D150">
            <v>170</v>
          </cell>
        </row>
        <row r="151">
          <cell r="A151" t="str">
            <v>6453 ЭКСТРА Папа может с/к с/н в/у 1/100 14шт.   ОСТАНКИНО</v>
          </cell>
          <cell r="D151">
            <v>533</v>
          </cell>
        </row>
        <row r="152">
          <cell r="A152" t="str">
            <v>6454 АРОМАТНАЯ с/к с/н в/у 1/100 14шт.  ОСТАНКИНО</v>
          </cell>
          <cell r="D152">
            <v>469</v>
          </cell>
        </row>
        <row r="153">
          <cell r="A153" t="str">
            <v>6470 ВЕТЧ.МРАМОРНАЯ в/у_45с  ОСТАНКИНО</v>
          </cell>
          <cell r="D153">
            <v>2.42</v>
          </cell>
        </row>
        <row r="154">
          <cell r="A154" t="str">
            <v>6475 С СЫРОМ Папа может сос ц/о мгс 0.4кг6шт  ОСТАНКИНО</v>
          </cell>
          <cell r="D154">
            <v>77</v>
          </cell>
        </row>
        <row r="155">
          <cell r="A155" t="str">
            <v>6527 ШПИКАЧКИ СОЧНЫЕ ПМ сар б/о мгс 1*3 45с ОСТАНКИНО</v>
          </cell>
          <cell r="D155">
            <v>164.06899999999999</v>
          </cell>
        </row>
        <row r="156">
          <cell r="A156" t="str">
            <v>6528 ШПИКАЧКИ СОЧНЫЕ ПМ сар б/о мгс 0.4кг 45с  ОСТАНКИНО</v>
          </cell>
          <cell r="D156">
            <v>182</v>
          </cell>
        </row>
        <row r="157">
          <cell r="A157" t="str">
            <v>6555 ПОСОЛЬСКАЯ с/к с/н в/у 1/100 10шт.  ОСТАНКИНО</v>
          </cell>
          <cell r="D157">
            <v>214</v>
          </cell>
        </row>
        <row r="158">
          <cell r="A158" t="str">
            <v>6586 МРАМОРНАЯ И БАЛЫКОВАЯ в/к с/н мгс 1/90 ОСТАНКИНО</v>
          </cell>
          <cell r="D158">
            <v>43</v>
          </cell>
        </row>
        <row r="159">
          <cell r="A159" t="str">
            <v>6602 БАВАРСКИЕ ПМ сос ц/о мгс 0,35кг 8шт.  ОСТАНКИНО</v>
          </cell>
          <cell r="D159">
            <v>91</v>
          </cell>
        </row>
        <row r="160">
          <cell r="A160" t="str">
            <v>6661 СОЧНЫЙ ГРИЛЬ ПМ сос п/о мгс 1.5*4_Маяк  ОСТАНКИНО</v>
          </cell>
          <cell r="D160">
            <v>6.1639999999999997</v>
          </cell>
        </row>
        <row r="161">
          <cell r="A161" t="str">
            <v>6666 БОЯНСКАЯ Папа может п/к в/у 0,28кг 8 шт. ОСТАНКИНО</v>
          </cell>
          <cell r="D161">
            <v>355</v>
          </cell>
        </row>
        <row r="162">
          <cell r="A162" t="str">
            <v>6683 СЕРВЕЛАТ ЗЕРНИСТЫЙ ПМ в/к в/у 0,35кг  ОСТАНКИНО</v>
          </cell>
          <cell r="D162">
            <v>560</v>
          </cell>
        </row>
        <row r="163">
          <cell r="A163" t="str">
            <v>6684 СЕРВЕЛАТ КАРЕЛЬСКИЙ ПМ в/к в/у 0.28кг  ОСТАНКИНО</v>
          </cell>
          <cell r="D163">
            <v>484</v>
          </cell>
        </row>
        <row r="164">
          <cell r="A164" t="str">
            <v>6689 СЕРВЕЛАТ ОХОТНИЧИЙ ПМ в/к в/у 0,35кг 8шт  ОСТАНКИНО</v>
          </cell>
          <cell r="D164">
            <v>909</v>
          </cell>
        </row>
        <row r="165">
          <cell r="A165" t="str">
            <v>6697 СЕРВЕЛАТ ФИНСКИЙ ПМ в/к в/у 0,35кг 8шт.  ОСТАНКИНО</v>
          </cell>
          <cell r="D165">
            <v>905</v>
          </cell>
        </row>
        <row r="166">
          <cell r="A166" t="str">
            <v>6713 СОЧНЫЙ ГРИЛЬ ПМ сос п/о мгс 0.41кг 8шт.  ОСТАНКИНО</v>
          </cell>
          <cell r="D166">
            <v>287</v>
          </cell>
        </row>
        <row r="167">
          <cell r="A167" t="str">
            <v>6716 ОСОБАЯ Коровино (в сетке) 0.5кг 8шт.  ОСТАНКИНО</v>
          </cell>
          <cell r="D167">
            <v>322</v>
          </cell>
        </row>
        <row r="168">
          <cell r="A168" t="str">
            <v>6722 СОЧНЫЕ ПМ сос п/о мгс 0,41кг 10шт.  ОСТАНКИНО</v>
          </cell>
          <cell r="D168">
            <v>279</v>
          </cell>
        </row>
        <row r="169">
          <cell r="A169" t="str">
            <v>6726 СЛИВОЧНЫЕ ПМ сос п/о мгс 0.41кг 10шт.  ОСТАНКИНО</v>
          </cell>
          <cell r="D169">
            <v>653</v>
          </cell>
        </row>
        <row r="170">
          <cell r="A170" t="str">
            <v>6734 ОСОБАЯ СО ШПИКОМ Коровино (в сетке) 0,5кг ОСТАНКИНО</v>
          </cell>
          <cell r="D170">
            <v>7</v>
          </cell>
        </row>
        <row r="171">
          <cell r="A171" t="str">
            <v>6759 МОЛОЧНЫЕ ГОСТ сос ц/о мгс 0.4кг 7шт.  ОСТАНКИНО</v>
          </cell>
          <cell r="D171">
            <v>7</v>
          </cell>
        </row>
        <row r="172">
          <cell r="A172" t="str">
            <v>6761 МОЛОЧНЫЕ ГОСТ сос ц/о мгс 1*4  ОСТАНКИНО</v>
          </cell>
          <cell r="D172">
            <v>11.943</v>
          </cell>
        </row>
        <row r="173">
          <cell r="A173" t="str">
            <v>6762 СЛИВОЧНЫЕ сос ц/о мгс 0.41кг 8шт.  ОСТАНКИНО</v>
          </cell>
          <cell r="D173">
            <v>31</v>
          </cell>
        </row>
        <row r="174">
          <cell r="A174" t="str">
            <v>6764 СЛИВОЧНЫЕ сос ц/о мгс 1*4  ОСТАНКИНО</v>
          </cell>
          <cell r="D174">
            <v>5.391</v>
          </cell>
        </row>
        <row r="175">
          <cell r="A175" t="str">
            <v>6765 РУБЛЕНЫЕ сос ц/о мгс 0.36кг 6шт.  ОСТАНКИНО</v>
          </cell>
          <cell r="D175">
            <v>212</v>
          </cell>
        </row>
        <row r="176">
          <cell r="A176" t="str">
            <v>6767 РУБЛЕНЫЕ сос ц/о мгс 1*4  ОСТАНКИНО</v>
          </cell>
          <cell r="D176">
            <v>11.798</v>
          </cell>
        </row>
        <row r="177">
          <cell r="A177" t="str">
            <v>6768 С СЫРОМ сос ц/о мгс 0.41кг 6шт.  ОСТАНКИНО</v>
          </cell>
          <cell r="D177">
            <v>8</v>
          </cell>
        </row>
        <row r="178">
          <cell r="A178" t="str">
            <v>6770 ИСПАНСКИЕ сос ц/о мгс 0.41кг 6шт.  ОСТАНКИНО</v>
          </cell>
          <cell r="D178">
            <v>7</v>
          </cell>
        </row>
        <row r="179">
          <cell r="A179" t="str">
            <v>6773 САЛЯМИ Папа может п/к в/у 0,28кг 8шт.  ОСТАНКИНО</v>
          </cell>
          <cell r="D179">
            <v>70</v>
          </cell>
        </row>
        <row r="180">
          <cell r="A180" t="str">
            <v>6776 ХОТ-ДОГ Папа может сос п/о мгс 0.35кг  ОСТАНКИНО</v>
          </cell>
          <cell r="D180">
            <v>8</v>
          </cell>
        </row>
        <row r="181">
          <cell r="A181" t="str">
            <v>6777 МЯСНЫЕ С ГОВЯДИНОЙ ПМ сос п/о мгс 0.4кг  ОСТАНКИНО</v>
          </cell>
          <cell r="D181">
            <v>310</v>
          </cell>
        </row>
        <row r="182">
          <cell r="A182" t="str">
            <v>6785 ВЕНСКАЯ САЛЯМИ п/к в/у 0.33кг 8шт.  ОСТАНКИНО</v>
          </cell>
          <cell r="D182">
            <v>107</v>
          </cell>
        </row>
        <row r="183">
          <cell r="A183" t="str">
            <v>6786 ВЕНСКАЯ САЛЯМИ п/к в/у  ОСТАНКИНО</v>
          </cell>
          <cell r="D183">
            <v>1.321</v>
          </cell>
        </row>
        <row r="184">
          <cell r="A184" t="str">
            <v>6787 СЕРВЕЛАТ КРЕМЛЕВСКИЙ в/к в/у 0,33кг 8шт.  ОСТАНКИНО</v>
          </cell>
          <cell r="D184">
            <v>67</v>
          </cell>
        </row>
        <row r="185">
          <cell r="A185" t="str">
            <v>6788 СЕРВЕЛАТ КРЕМЛЕВСКИЙ в/к в/у  ОСТАНКИНО</v>
          </cell>
          <cell r="D185">
            <v>3.6949999999999998</v>
          </cell>
        </row>
        <row r="186">
          <cell r="A186" t="str">
            <v>6795 ОСТАНКИНСКАЯ в/к в/у 0,33кг 8шт.  ОСТАНКИНО</v>
          </cell>
          <cell r="D186">
            <v>9</v>
          </cell>
        </row>
        <row r="187">
          <cell r="A187" t="str">
            <v>6807 СЕРВЕЛАТ ЕВРОПЕЙСКИЙ в/к в/у 0,33кг 8шт.  ОСТАНКИНО</v>
          </cell>
          <cell r="D187">
            <v>77</v>
          </cell>
        </row>
        <row r="188">
          <cell r="A188" t="str">
            <v>6822 ИЗ ОТБОРНОГО МЯСА ПМ сос п/о мгс 0,36кг  ОСТАНКИНО</v>
          </cell>
          <cell r="D188">
            <v>11</v>
          </cell>
        </row>
        <row r="189">
          <cell r="A189" t="str">
            <v>6829 МОЛОЧНЫЕ КЛАССИЧЕСКИЕ сос п/о мгс 2*4_С  ОСТАНКИНО</v>
          </cell>
          <cell r="D189">
            <v>206.08799999999999</v>
          </cell>
        </row>
        <row r="190">
          <cell r="A190" t="str">
            <v>6834 ПОСОЛЬСКАЯ ПМ с/к с/н в/у 1/100 10шт.  ОСТАНКИНО</v>
          </cell>
          <cell r="D190">
            <v>27</v>
          </cell>
        </row>
        <row r="191">
          <cell r="A191" t="str">
            <v>6841 ДОМАШНЯЯ Папа может вар н/о мгс 1*3  ОСТАНКИНО</v>
          </cell>
          <cell r="D191">
            <v>12.387</v>
          </cell>
        </row>
        <row r="192">
          <cell r="A192" t="str">
            <v>6852 МОЛОЧНЫЕ ПРЕМИУМ ПМ сос п/о в/ у 1/350  ОСТАНКИНО</v>
          </cell>
          <cell r="D192">
            <v>362</v>
          </cell>
        </row>
        <row r="193">
          <cell r="A193" t="str">
            <v>6853 МОЛОЧНЫЕ ПРЕМИУМ ПМ сос п/о мгс 1*6  ОСТАНКИНО</v>
          </cell>
          <cell r="D193">
            <v>37.411999999999999</v>
          </cell>
        </row>
        <row r="194">
          <cell r="A194" t="str">
            <v>6854 МОЛОЧНЫЕ ПРЕМИУМ ПМ сос п/о мгс 0.6кг  ОСТАНКИНО</v>
          </cell>
          <cell r="D194">
            <v>116</v>
          </cell>
        </row>
        <row r="195">
          <cell r="A195" t="str">
            <v>6861 ДОМАШНИЙ РЕЦЕПТ Коровино вар п/о  ОСТАНКИНО</v>
          </cell>
          <cell r="D195">
            <v>130.07</v>
          </cell>
        </row>
        <row r="196">
          <cell r="A196" t="str">
            <v>6865 ВЕТЧ.НЕЖНАЯ Коровино п/о  ОСТАНКИНО</v>
          </cell>
          <cell r="D196">
            <v>35.704999999999998</v>
          </cell>
        </row>
        <row r="197">
          <cell r="A197" t="str">
            <v>6903 СОЧНЫЕ ПМ сос п/о мгс 0.41кг_osu  ОСТАНКИНО</v>
          </cell>
          <cell r="D197">
            <v>615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15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70</v>
          </cell>
        </row>
        <row r="200">
          <cell r="A200" t="str">
            <v>БОНУС Z-ОСОБАЯ Коровино вар п/о (5324)  ОСТАНКИНО</v>
          </cell>
          <cell r="D200">
            <v>7.8760000000000003</v>
          </cell>
        </row>
        <row r="201">
          <cell r="A201" t="str">
            <v>БОНУС СОЧНЫЕ сос п/о мгс 0.41кг_UZ (6087)  ОСТАНКИНО</v>
          </cell>
          <cell r="D201">
            <v>67</v>
          </cell>
        </row>
        <row r="202">
          <cell r="A202" t="str">
            <v>БОНУС СОЧНЫЕ сос п/о мгс 1*6_UZ (6088)  ОСТАНКИНО</v>
          </cell>
          <cell r="D202">
            <v>4.1440000000000001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361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5.18</v>
          </cell>
        </row>
        <row r="205">
          <cell r="A205" t="str">
            <v>БОНУС_Колбаса вареная Филейская ТМ Вязанка. ВЕС  ПОКОМ</v>
          </cell>
          <cell r="D205">
            <v>43.36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123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  <cell r="D207">
            <v>24.3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122</v>
          </cell>
        </row>
        <row r="209">
          <cell r="A209" t="str">
            <v>Бутербродная вареная 0,47 кг шт.  СПК</v>
          </cell>
          <cell r="D209">
            <v>26</v>
          </cell>
        </row>
        <row r="210">
          <cell r="A210" t="str">
            <v>Вацлавская п/к (черева) 390 гр.шт. термоус.пак  СПК</v>
          </cell>
          <cell r="D210">
            <v>12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126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280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426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86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6</v>
          </cell>
        </row>
        <row r="216">
          <cell r="A216" t="str">
            <v>Гуцульская с/к "КолбасГрад" 160 гр.шт. термоус. пак  СПК</v>
          </cell>
          <cell r="D216">
            <v>46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36</v>
          </cell>
        </row>
        <row r="218">
          <cell r="A218" t="str">
            <v>Докторская вареная в/с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24</v>
          </cell>
        </row>
        <row r="220">
          <cell r="A220" t="str">
            <v>Жар-боллы с курочкой и сыром, ВЕС ТМ Зареченские  ПОКОМ</v>
          </cell>
          <cell r="D220">
            <v>54</v>
          </cell>
        </row>
        <row r="221">
          <cell r="A221" t="str">
            <v>Жар-ладушки с мясом ТМ Зареченские ВЕС ПОКОМ</v>
          </cell>
          <cell r="D221">
            <v>59.2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6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215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195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76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139</v>
          </cell>
        </row>
        <row r="229">
          <cell r="A229" t="str">
            <v>Круггетсы с сырным соусом ТМ Горячая штучка ВЕС 3 кг. ПОКОМ</v>
          </cell>
          <cell r="D229">
            <v>1</v>
          </cell>
        </row>
        <row r="230">
          <cell r="A230" t="str">
            <v>Круггетсы сочные ТМ Горячая штучка ТС Круггетсы  ВЕС(3 кг)  ПОКОМ</v>
          </cell>
          <cell r="D230">
            <v>1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105</v>
          </cell>
        </row>
        <row r="232">
          <cell r="A232" t="str">
            <v>Ла Фаворте с/в "Эликатессе" 140 гр.шт.  СПК</v>
          </cell>
          <cell r="D232">
            <v>22</v>
          </cell>
        </row>
        <row r="233">
          <cell r="A233" t="str">
            <v>Ливерная Печеночная "Просто выгодно" 0,3 кг.шт.  СПК</v>
          </cell>
          <cell r="D233">
            <v>51</v>
          </cell>
        </row>
        <row r="234">
          <cell r="A234" t="str">
            <v>Любительская вареная термоус.пак. "Высокий вкус"  СПК</v>
          </cell>
          <cell r="D234">
            <v>1.754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16.2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77.7</v>
          </cell>
        </row>
        <row r="237">
          <cell r="A237" t="str">
            <v>Мусульманская вареная "Просто выгодно"  СПК</v>
          </cell>
          <cell r="D237">
            <v>3.028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401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354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279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ТМ Зареченские. ВЕС ПОКОМ</v>
          </cell>
          <cell r="D242">
            <v>168</v>
          </cell>
        </row>
        <row r="243">
          <cell r="A243" t="str">
            <v>Оригинальная с перцем с/к  СПК</v>
          </cell>
          <cell r="D243">
            <v>47.244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8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34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43</v>
          </cell>
        </row>
        <row r="247">
          <cell r="A247" t="str">
            <v>Пельмени Бигбули с мясом, Горячая штучка 0,43кг  ПОКОМ</v>
          </cell>
          <cell r="D247">
            <v>61</v>
          </cell>
        </row>
        <row r="248">
          <cell r="A248" t="str">
            <v>Пельмени Бигбули с мясом, Горячая штучка 0,9кг  ПОКОМ</v>
          </cell>
          <cell r="D248">
            <v>109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82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80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8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417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349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28.1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330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526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378</v>
          </cell>
        </row>
        <row r="258">
          <cell r="A258" t="str">
            <v>Пельмени Домашние с говядиной и свининой 0,7кг, сфера ТМ Зареченские  ПОКОМ</v>
          </cell>
          <cell r="D258">
            <v>2</v>
          </cell>
        </row>
        <row r="259">
          <cell r="A259" t="str">
            <v>Пельмени Домашние со сливочным маслом 0,7кг, сфера ТМ Зареченские  ПОКОМ</v>
          </cell>
          <cell r="D259">
            <v>11</v>
          </cell>
        </row>
        <row r="260">
          <cell r="A260" t="str">
            <v>Пельмени Медвежьи ушки с фермерскими сливками 0,7кг  ПОКОМ</v>
          </cell>
          <cell r="D260">
            <v>38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26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18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237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62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160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166</v>
          </cell>
        </row>
        <row r="267">
          <cell r="A267" t="str">
            <v>Пельмени Сочные сфера 0,8 кг ТМ Стародворье  ПОКОМ</v>
          </cell>
          <cell r="D267">
            <v>4</v>
          </cell>
        </row>
        <row r="268">
          <cell r="A268" t="str">
            <v>Пирожки с мясом 0,3кг ТМ Зареченские  ПОКОМ</v>
          </cell>
          <cell r="D268">
            <v>5</v>
          </cell>
        </row>
        <row r="269">
          <cell r="A269" t="str">
            <v>Пирожки с яблоком и грушей 0,3кг ТМ Зареченские  ПОКОМ</v>
          </cell>
          <cell r="D269">
            <v>3</v>
          </cell>
        </row>
        <row r="270">
          <cell r="A270" t="str">
            <v>Покровская вареная 0,47 кг шт.  СПК</v>
          </cell>
          <cell r="D270">
            <v>8</v>
          </cell>
        </row>
        <row r="271">
          <cell r="A271" t="str">
            <v>Ричеза с/к 230 гр.шт.  СПК</v>
          </cell>
          <cell r="D271">
            <v>44</v>
          </cell>
        </row>
        <row r="272">
          <cell r="A272" t="str">
            <v>Сальчетти с/к 230 гр.шт.  СПК</v>
          </cell>
          <cell r="D272">
            <v>37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39</v>
          </cell>
        </row>
        <row r="274">
          <cell r="A274" t="str">
            <v>Салями Трюфель с/в "Эликатессе" 0,16 кг.шт.  СПК</v>
          </cell>
          <cell r="D274">
            <v>2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29.515000000000001</v>
          </cell>
        </row>
        <row r="276">
          <cell r="A276" t="str">
            <v>Сардельки "Необыкновенные" (в ср.защ.атм.)  СПК</v>
          </cell>
          <cell r="D276">
            <v>10.454000000000001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14.8</v>
          </cell>
        </row>
        <row r="278">
          <cell r="A278" t="str">
            <v>Семейная с чесночком Экстра вареная 0,5 кг.шт.  СПК</v>
          </cell>
          <cell r="D278">
            <v>8</v>
          </cell>
        </row>
        <row r="279">
          <cell r="A279" t="str">
            <v>Сервелат Европейский в/к, в/с 0,38 кг.шт.термофор.пак  СПК</v>
          </cell>
          <cell r="D279">
            <v>19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29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10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73</v>
          </cell>
        </row>
        <row r="283">
          <cell r="A283" t="str">
            <v>Сибирская особая с/к 0,235 кг шт.  СПК</v>
          </cell>
          <cell r="D283">
            <v>43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Смаколадьи с яблоком и грушей ТМ Зареченские,0,9 кг ПОКОМ</v>
          </cell>
          <cell r="D285">
            <v>1</v>
          </cell>
        </row>
        <row r="286">
          <cell r="A286" t="str">
            <v>Сосиски "Баварские" 0,36 кг.шт. вак.упак.  СПК</v>
          </cell>
          <cell r="D286">
            <v>9</v>
          </cell>
        </row>
        <row r="287">
          <cell r="A287" t="str">
            <v>Сосиски "Молочные" 0,36 кг.шт. вак.упак.  СПК</v>
          </cell>
          <cell r="D287">
            <v>11</v>
          </cell>
        </row>
        <row r="288">
          <cell r="A288" t="str">
            <v>Сосиски Мусульманские "Просто выгодно" (в ср.защ.атм.)  СПК</v>
          </cell>
          <cell r="D288">
            <v>8.6829999999999998</v>
          </cell>
        </row>
        <row r="289">
          <cell r="A289" t="str">
            <v>Сосиски Хот-дог ВЕС (лоток с ср.защ.атм.)   СПК</v>
          </cell>
          <cell r="D289">
            <v>16.513999999999999</v>
          </cell>
        </row>
        <row r="290">
          <cell r="A290" t="str">
            <v>Сосисоны в темпуре ВЕС  ПОКОМ</v>
          </cell>
          <cell r="D290">
            <v>5.4</v>
          </cell>
        </row>
        <row r="291">
          <cell r="A291" t="str">
            <v>Сочный мегачебурек ТМ Зареченские ВЕС ПОКОМ</v>
          </cell>
          <cell r="D291">
            <v>91.84</v>
          </cell>
        </row>
        <row r="292">
          <cell r="A292" t="str">
            <v>Торо Неро с/в "Эликатессе" 140 гр.шт.  СПК</v>
          </cell>
          <cell r="D292">
            <v>3</v>
          </cell>
        </row>
        <row r="293">
          <cell r="A293" t="str">
            <v>Уши свиные копченые к пиву 0,15кг нар. д/ф шт.  СПК</v>
          </cell>
          <cell r="D293">
            <v>14</v>
          </cell>
        </row>
        <row r="294">
          <cell r="A294" t="str">
            <v>Фестивальная пора с/к 100 гр.шт.нар. (лоток с ср.защ.атм.)  СПК</v>
          </cell>
          <cell r="D294">
            <v>49</v>
          </cell>
        </row>
        <row r="295">
          <cell r="A295" t="str">
            <v>Фестивальная пора с/к 235 гр.шт.  СПК</v>
          </cell>
          <cell r="D295">
            <v>58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3</v>
          </cell>
        </row>
        <row r="298">
          <cell r="A298" t="str">
            <v>Хинкали Классические ТМ Зареченские ВЕС ПОКОМ</v>
          </cell>
          <cell r="D298">
            <v>20</v>
          </cell>
        </row>
        <row r="299">
          <cell r="A299" t="str">
            <v>Хотстеры ТМ Горячая штучка ТС Хотстеры 0,25 кг зам  ПОКОМ</v>
          </cell>
          <cell r="D299">
            <v>240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62</v>
          </cell>
        </row>
        <row r="301">
          <cell r="A301" t="str">
            <v>Хрустящие крылышки ТМ Горячая штучка 0,3 кг зам  ПОКОМ</v>
          </cell>
          <cell r="D301">
            <v>21</v>
          </cell>
        </row>
        <row r="302">
          <cell r="A302" t="str">
            <v>Чебупай брауни ТМ Горячая штучка 0,2 кг.  ПОКОМ</v>
          </cell>
          <cell r="D302">
            <v>12</v>
          </cell>
        </row>
        <row r="303">
          <cell r="A303" t="str">
            <v>Чебупай сочное яблоко ТМ Горячая штучка 0,2 кг зам.  ПОКОМ</v>
          </cell>
          <cell r="D303">
            <v>18</v>
          </cell>
        </row>
        <row r="304">
          <cell r="A304" t="str">
            <v>Чебупай спелая вишня ТМ Горячая штучка 0,2 кг зам.  ПОКОМ</v>
          </cell>
          <cell r="D304">
            <v>32</v>
          </cell>
        </row>
        <row r="305">
          <cell r="A305" t="str">
            <v>Чебупели Курочка гриль ТМ Горячая штучка, 0,3 кг зам  ПОКОМ</v>
          </cell>
          <cell r="D305">
            <v>47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425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457</v>
          </cell>
        </row>
        <row r="308">
          <cell r="A308" t="str">
            <v>Чебуреки Мясные вес 2,7 кг ТМ Зареченские ВЕС ПОКОМ</v>
          </cell>
          <cell r="D308">
            <v>2.7</v>
          </cell>
        </row>
        <row r="309">
          <cell r="A309" t="str">
            <v>Чебуреки сочные ВЕС ТМ Зареченские  ПОКОМ</v>
          </cell>
          <cell r="D309">
            <v>80</v>
          </cell>
        </row>
        <row r="310">
          <cell r="A310" t="str">
            <v>Шпикачки Русские (черева) (в ср.защ.атм.) "Высокий вкус"  СПК</v>
          </cell>
          <cell r="D310">
            <v>11.117000000000001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10</v>
          </cell>
        </row>
        <row r="312">
          <cell r="A312" t="str">
            <v>Юбилейная с/к 0,10 кг.шт. нарезка (лоток с ср.защ.атм.)  СПК</v>
          </cell>
          <cell r="D312">
            <v>15</v>
          </cell>
        </row>
        <row r="313">
          <cell r="A313" t="str">
            <v>Юбилейная с/к 0,235 кг.шт.  СПК</v>
          </cell>
          <cell r="D313">
            <v>138</v>
          </cell>
        </row>
        <row r="314">
          <cell r="A314" t="str">
            <v>Итого</v>
          </cell>
          <cell r="D314">
            <v>50723.857000000004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7" sqref="AP17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2" width="0.832031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12.6640625" style="5" bestFit="1" customWidth="1"/>
    <col min="36" max="36" width="8.33203125" style="5" customWidth="1"/>
    <col min="37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X5" s="14" t="s">
        <v>140</v>
      </c>
      <c r="AE5" s="14" t="s">
        <v>141</v>
      </c>
      <c r="AF5" s="14" t="s">
        <v>142</v>
      </c>
      <c r="AG5" s="14" t="s">
        <v>143</v>
      </c>
      <c r="AH5" s="14" t="s">
        <v>144</v>
      </c>
      <c r="AJ5" s="14" t="s">
        <v>140</v>
      </c>
    </row>
    <row r="6" spans="1:39" ht="11.1" customHeight="1" x14ac:dyDescent="0.2">
      <c r="A6" s="6"/>
      <c r="B6" s="6"/>
      <c r="C6" s="3"/>
      <c r="D6" s="3"/>
      <c r="E6" s="9">
        <f>SUM(E7:E125)</f>
        <v>159362.23300000001</v>
      </c>
      <c r="F6" s="9">
        <f>SUM(F7:F125)</f>
        <v>94332.141999999993</v>
      </c>
      <c r="J6" s="9">
        <f>SUM(J7:J125)</f>
        <v>151509.72300000003</v>
      </c>
      <c r="K6" s="9">
        <f t="shared" ref="K6:X6" si="0">SUM(K7:K125)</f>
        <v>7852.5099999999975</v>
      </c>
      <c r="L6" s="9">
        <f t="shared" si="0"/>
        <v>29130</v>
      </c>
      <c r="M6" s="9">
        <f t="shared" si="0"/>
        <v>18400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28514.446600000007</v>
      </c>
      <c r="X6" s="9">
        <f t="shared" si="0"/>
        <v>29810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16790</v>
      </c>
      <c r="AE6" s="9">
        <f t="shared" ref="AE6" si="5">SUM(AE7:AE125)</f>
        <v>26499.758000000002</v>
      </c>
      <c r="AF6" s="9">
        <f t="shared" ref="AF6" si="6">SUM(AF7:AF125)</f>
        <v>26499.758000000002</v>
      </c>
      <c r="AG6" s="9">
        <f t="shared" ref="AG6" si="7">SUM(AG7:AG125)</f>
        <v>27313.928000000011</v>
      </c>
      <c r="AH6" s="9">
        <f t="shared" ref="AH6" si="8">SUM(AH7:AH125)</f>
        <v>25970.56800000001</v>
      </c>
      <c r="AJ6" s="9">
        <f t="shared" ref="AJ6" si="9">SUM(AJ7:AJ125)</f>
        <v>17020.5</v>
      </c>
      <c r="AK6" s="9">
        <f t="shared" ref="AK6" si="10">SUM(AK7:AK125)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492.95800000000003</v>
      </c>
      <c r="D7" s="8">
        <v>749.22699999999998</v>
      </c>
      <c r="E7" s="8">
        <v>642.34299999999996</v>
      </c>
      <c r="F7" s="8">
        <v>573.51599999999996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638.43700000000001</v>
      </c>
      <c r="K7" s="13">
        <f>E7-J7</f>
        <v>3.9059999999999491</v>
      </c>
      <c r="L7" s="13">
        <f>VLOOKUP(A:A,[1]TDSheet!$A:$M,13,0)</f>
        <v>150</v>
      </c>
      <c r="M7" s="13">
        <f>VLOOKUP(A:A,[1]TDSheet!$A:$X,24,0)</f>
        <v>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(E7-AD7)/5</f>
        <v>128.46859999999998</v>
      </c>
      <c r="X7" s="15">
        <v>50</v>
      </c>
      <c r="Y7" s="16">
        <f>(F7+L7+M7+X7)/W7</f>
        <v>6.0210510583909223</v>
      </c>
      <c r="Z7" s="13">
        <f>F7/W7</f>
        <v>4.4642504082709706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147.1756</v>
      </c>
      <c r="AF7" s="13">
        <f>VLOOKUP(A:A,[1]TDSheet!$A:$AF,32,0)</f>
        <v>147.1756</v>
      </c>
      <c r="AG7" s="13">
        <f>VLOOKUP(A:A,[1]TDSheet!$A:$AG,33,0)</f>
        <v>132.51740000000001</v>
      </c>
      <c r="AH7" s="13">
        <f>VLOOKUP(A:A,[3]TDSheet!$A:$D,4,0)</f>
        <v>58.999000000000002</v>
      </c>
      <c r="AI7" s="13">
        <f>VLOOKUP(A:A,[1]TDSheet!$A:$AI,35,0)</f>
        <v>0</v>
      </c>
      <c r="AJ7" s="13">
        <f>X7*H7</f>
        <v>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159.33500000000001</v>
      </c>
      <c r="D8" s="8">
        <v>900.21199999999999</v>
      </c>
      <c r="E8" s="8">
        <v>618.06899999999996</v>
      </c>
      <c r="F8" s="8">
        <v>406.93299999999999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649.72199999999998</v>
      </c>
      <c r="K8" s="13">
        <f t="shared" ref="K8:K71" si="11">E8-J8</f>
        <v>-31.65300000000002</v>
      </c>
      <c r="L8" s="13">
        <f>VLOOKUP(A:A,[1]TDSheet!$A:$M,13,0)</f>
        <v>120</v>
      </c>
      <c r="M8" s="13">
        <f>VLOOKUP(A:A,[1]TDSheet!$A:$X,24,0)</f>
        <v>120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123.6138</v>
      </c>
      <c r="X8" s="15">
        <v>100</v>
      </c>
      <c r="Y8" s="16">
        <f t="shared" ref="Y8:Y71" si="13">(F8+L8+M8+X8)/W8</f>
        <v>6.0424726041914418</v>
      </c>
      <c r="Z8" s="13">
        <f t="shared" ref="Z8:Z71" si="14">F8/W8</f>
        <v>3.2919706375825353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113.89280000000001</v>
      </c>
      <c r="AF8" s="13">
        <f>VLOOKUP(A:A,[1]TDSheet!$A:$AF,32,0)</f>
        <v>113.89280000000001</v>
      </c>
      <c r="AG8" s="13">
        <f>VLOOKUP(A:A,[1]TDSheet!$A:$AG,33,0)</f>
        <v>120.7692</v>
      </c>
      <c r="AH8" s="13">
        <f>VLOOKUP(A:A,[3]TDSheet!$A:$D,4,0)</f>
        <v>113.96899999999999</v>
      </c>
      <c r="AI8" s="13">
        <f>VLOOKUP(A:A,[1]TDSheet!$A:$AI,35,0)</f>
        <v>0</v>
      </c>
      <c r="AJ8" s="13">
        <f t="shared" ref="AJ8:AJ71" si="15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583.65800000000002</v>
      </c>
      <c r="D9" s="8">
        <v>2655.732</v>
      </c>
      <c r="E9" s="8">
        <v>1827.229</v>
      </c>
      <c r="F9" s="8">
        <v>1284.1389999999999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1800.924</v>
      </c>
      <c r="K9" s="13">
        <f t="shared" si="11"/>
        <v>26.305000000000064</v>
      </c>
      <c r="L9" s="13">
        <f>VLOOKUP(A:A,[1]TDSheet!$A:$M,13,0)</f>
        <v>390</v>
      </c>
      <c r="M9" s="13">
        <f>VLOOKUP(A:A,[1]TDSheet!$A:$X,24,0)</f>
        <v>350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2"/>
        <v>365.44580000000002</v>
      </c>
      <c r="X9" s="15">
        <v>300</v>
      </c>
      <c r="Y9" s="16">
        <f t="shared" si="13"/>
        <v>6.359736519067944</v>
      </c>
      <c r="Z9" s="13">
        <f t="shared" si="14"/>
        <v>3.5138972728650866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303.58580000000001</v>
      </c>
      <c r="AF9" s="13">
        <f>VLOOKUP(A:A,[1]TDSheet!$A:$AF,32,0)</f>
        <v>303.58580000000001</v>
      </c>
      <c r="AG9" s="13">
        <f>VLOOKUP(A:A,[1]TDSheet!$A:$AG,33,0)</f>
        <v>357.67040000000003</v>
      </c>
      <c r="AH9" s="13">
        <f>VLOOKUP(A:A,[3]TDSheet!$A:$D,4,0)</f>
        <v>247.898</v>
      </c>
      <c r="AI9" s="13" t="str">
        <f>VLOOKUP(A:A,[1]TDSheet!$A:$AI,35,0)</f>
        <v>июльпер</v>
      </c>
      <c r="AJ9" s="13">
        <f t="shared" si="15"/>
        <v>300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127.294</v>
      </c>
      <c r="D10" s="8">
        <v>214.745</v>
      </c>
      <c r="E10" s="8">
        <v>210.696</v>
      </c>
      <c r="F10" s="8">
        <v>127.624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211.65600000000001</v>
      </c>
      <c r="K10" s="13">
        <f t="shared" si="11"/>
        <v>-0.96000000000000796</v>
      </c>
      <c r="L10" s="13">
        <f>VLOOKUP(A:A,[1]TDSheet!$A:$M,13,0)</f>
        <v>40</v>
      </c>
      <c r="M10" s="13">
        <f>VLOOKUP(A:A,[1]TDSheet!$A:$X,24,0)</f>
        <v>20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2"/>
        <v>42.139200000000002</v>
      </c>
      <c r="X10" s="15">
        <v>70</v>
      </c>
      <c r="Y10" s="16">
        <f t="shared" si="13"/>
        <v>6.1136424042221975</v>
      </c>
      <c r="Z10" s="13">
        <f t="shared" si="14"/>
        <v>3.0286289250863803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43.265599999999999</v>
      </c>
      <c r="AF10" s="13">
        <f>VLOOKUP(A:A,[1]TDSheet!$A:$AF,32,0)</f>
        <v>43.265599999999999</v>
      </c>
      <c r="AG10" s="13">
        <f>VLOOKUP(A:A,[1]TDSheet!$A:$AG,33,0)</f>
        <v>36.073999999999998</v>
      </c>
      <c r="AH10" s="13">
        <f>VLOOKUP(A:A,[3]TDSheet!$A:$D,4,0)</f>
        <v>48.575000000000003</v>
      </c>
      <c r="AI10" s="13" t="e">
        <f>VLOOKUP(A:A,[1]TDSheet!$A:$AI,35,0)</f>
        <v>#N/A</v>
      </c>
      <c r="AJ10" s="13">
        <f t="shared" si="15"/>
        <v>70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134</v>
      </c>
      <c r="D11" s="8">
        <v>408</v>
      </c>
      <c r="E11" s="8">
        <v>321</v>
      </c>
      <c r="F11" s="8">
        <v>220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348</v>
      </c>
      <c r="K11" s="13">
        <f t="shared" si="11"/>
        <v>-27</v>
      </c>
      <c r="L11" s="13">
        <f>VLOOKUP(A:A,[1]TDSheet!$A:$M,13,0)</f>
        <v>70</v>
      </c>
      <c r="M11" s="13">
        <f>VLOOKUP(A:A,[1]TDSheet!$A:$X,24,0)</f>
        <v>30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2"/>
        <v>64.2</v>
      </c>
      <c r="X11" s="15">
        <v>70</v>
      </c>
      <c r="Y11" s="16">
        <f t="shared" si="13"/>
        <v>6.0747663551401869</v>
      </c>
      <c r="Z11" s="13">
        <f t="shared" si="14"/>
        <v>3.4267912772585669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46.4</v>
      </c>
      <c r="AF11" s="13">
        <f>VLOOKUP(A:A,[1]TDSheet!$A:$AF,32,0)</f>
        <v>46.4</v>
      </c>
      <c r="AG11" s="13">
        <f>VLOOKUP(A:A,[1]TDSheet!$A:$AG,33,0)</f>
        <v>64.400000000000006</v>
      </c>
      <c r="AH11" s="13">
        <f>VLOOKUP(A:A,[3]TDSheet!$A:$D,4,0)</f>
        <v>67</v>
      </c>
      <c r="AI11" s="13">
        <f>VLOOKUP(A:A,[1]TDSheet!$A:$AI,35,0)</f>
        <v>0</v>
      </c>
      <c r="AJ11" s="13">
        <f t="shared" si="15"/>
        <v>35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899</v>
      </c>
      <c r="D12" s="8">
        <v>4678</v>
      </c>
      <c r="E12" s="8">
        <v>3982</v>
      </c>
      <c r="F12" s="8">
        <v>1559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4053</v>
      </c>
      <c r="K12" s="13">
        <f t="shared" si="11"/>
        <v>-71</v>
      </c>
      <c r="L12" s="13">
        <f>VLOOKUP(A:A,[1]TDSheet!$A:$M,13,0)</f>
        <v>500</v>
      </c>
      <c r="M12" s="13">
        <f>VLOOKUP(A:A,[1]TDSheet!$A:$X,24,0)</f>
        <v>300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2"/>
        <v>452.4</v>
      </c>
      <c r="X12" s="15">
        <v>360</v>
      </c>
      <c r="Y12" s="16">
        <f t="shared" si="13"/>
        <v>6.0101679929266139</v>
      </c>
      <c r="Z12" s="13">
        <f t="shared" si="14"/>
        <v>3.4460654288240495</v>
      </c>
      <c r="AA12" s="13"/>
      <c r="AB12" s="13"/>
      <c r="AC12" s="13"/>
      <c r="AD12" s="13">
        <f>VLOOKUP(A:A,[1]TDSheet!$A:$AD,30,0)</f>
        <v>1720</v>
      </c>
      <c r="AE12" s="13">
        <f>VLOOKUP(A:A,[1]TDSheet!$A:$AE,31,0)</f>
        <v>375.2</v>
      </c>
      <c r="AF12" s="13">
        <f>VLOOKUP(A:A,[1]TDSheet!$A:$AF,32,0)</f>
        <v>375.2</v>
      </c>
      <c r="AG12" s="13">
        <f>VLOOKUP(A:A,[1]TDSheet!$A:$AG,33,0)</f>
        <v>448</v>
      </c>
      <c r="AH12" s="13">
        <f>VLOOKUP(A:A,[3]TDSheet!$A:$D,4,0)</f>
        <v>412</v>
      </c>
      <c r="AI12" s="13">
        <f>VLOOKUP(A:A,[1]TDSheet!$A:$AI,35,0)</f>
        <v>0</v>
      </c>
      <c r="AJ12" s="13">
        <f t="shared" si="15"/>
        <v>144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1117</v>
      </c>
      <c r="D13" s="8">
        <v>6137</v>
      </c>
      <c r="E13" s="8">
        <v>4603</v>
      </c>
      <c r="F13" s="8">
        <v>2564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4611</v>
      </c>
      <c r="K13" s="13">
        <f t="shared" si="11"/>
        <v>-8</v>
      </c>
      <c r="L13" s="13">
        <f>VLOOKUP(A:A,[1]TDSheet!$A:$M,13,0)</f>
        <v>1000</v>
      </c>
      <c r="M13" s="13">
        <f>VLOOKUP(A:A,[1]TDSheet!$A:$X,24,0)</f>
        <v>500</v>
      </c>
      <c r="N13" s="13"/>
      <c r="O13" s="13"/>
      <c r="P13" s="13"/>
      <c r="Q13" s="13"/>
      <c r="R13" s="13"/>
      <c r="S13" s="13"/>
      <c r="T13" s="13"/>
      <c r="U13" s="13"/>
      <c r="V13" s="13"/>
      <c r="W13" s="13">
        <f t="shared" si="12"/>
        <v>677</v>
      </c>
      <c r="X13" s="15">
        <v>700</v>
      </c>
      <c r="Y13" s="16">
        <f t="shared" si="13"/>
        <v>7.0369276218611523</v>
      </c>
      <c r="Z13" s="13">
        <f t="shared" si="14"/>
        <v>3.7872968980797639</v>
      </c>
      <c r="AA13" s="13"/>
      <c r="AB13" s="13"/>
      <c r="AC13" s="13"/>
      <c r="AD13" s="13">
        <f>VLOOKUP(A:A,[1]TDSheet!$A:$AD,30,0)</f>
        <v>1218</v>
      </c>
      <c r="AE13" s="13">
        <f>VLOOKUP(A:A,[1]TDSheet!$A:$AE,31,0)</f>
        <v>546</v>
      </c>
      <c r="AF13" s="13">
        <f>VLOOKUP(A:A,[1]TDSheet!$A:$AF,32,0)</f>
        <v>546</v>
      </c>
      <c r="AG13" s="13">
        <f>VLOOKUP(A:A,[1]TDSheet!$A:$AG,33,0)</f>
        <v>578.6</v>
      </c>
      <c r="AH13" s="13">
        <f>VLOOKUP(A:A,[3]TDSheet!$A:$D,4,0)</f>
        <v>677</v>
      </c>
      <c r="AI13" s="13" t="str">
        <f>VLOOKUP(A:A,[1]TDSheet!$A:$AI,35,0)</f>
        <v>акиюльяб</v>
      </c>
      <c r="AJ13" s="13">
        <f t="shared" si="15"/>
        <v>315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2081</v>
      </c>
      <c r="D14" s="8">
        <v>8029</v>
      </c>
      <c r="E14" s="8">
        <v>6591</v>
      </c>
      <c r="F14" s="8">
        <v>3385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6653</v>
      </c>
      <c r="K14" s="13">
        <f t="shared" si="11"/>
        <v>-62</v>
      </c>
      <c r="L14" s="13">
        <f>VLOOKUP(A:A,[1]TDSheet!$A:$M,13,0)</f>
        <v>1000</v>
      </c>
      <c r="M14" s="13">
        <f>VLOOKUP(A:A,[1]TDSheet!$A:$X,24,0)</f>
        <v>1000</v>
      </c>
      <c r="N14" s="13"/>
      <c r="O14" s="13"/>
      <c r="P14" s="13"/>
      <c r="Q14" s="13"/>
      <c r="R14" s="13"/>
      <c r="S14" s="13"/>
      <c r="T14" s="13"/>
      <c r="U14" s="13"/>
      <c r="V14" s="13"/>
      <c r="W14" s="13">
        <f t="shared" si="12"/>
        <v>1102.2</v>
      </c>
      <c r="X14" s="15">
        <v>1000</v>
      </c>
      <c r="Y14" s="16">
        <f t="shared" si="13"/>
        <v>5.7929595354745054</v>
      </c>
      <c r="Z14" s="13">
        <f t="shared" si="14"/>
        <v>3.0711304663400472</v>
      </c>
      <c r="AA14" s="13"/>
      <c r="AB14" s="13"/>
      <c r="AC14" s="13"/>
      <c r="AD14" s="13">
        <f>VLOOKUP(A:A,[1]TDSheet!$A:$AD,30,0)</f>
        <v>1080</v>
      </c>
      <c r="AE14" s="13">
        <f>VLOOKUP(A:A,[1]TDSheet!$A:$AE,31,0)</f>
        <v>983.8</v>
      </c>
      <c r="AF14" s="13">
        <f>VLOOKUP(A:A,[1]TDSheet!$A:$AF,32,0)</f>
        <v>983.8</v>
      </c>
      <c r="AG14" s="13">
        <f>VLOOKUP(A:A,[1]TDSheet!$A:$AG,33,0)</f>
        <v>1123</v>
      </c>
      <c r="AH14" s="13">
        <f>VLOOKUP(A:A,[3]TDSheet!$A:$D,4,0)</f>
        <v>903</v>
      </c>
      <c r="AI14" s="13" t="str">
        <f>VLOOKUP(A:A,[1]TDSheet!$A:$AI,35,0)</f>
        <v>оконч</v>
      </c>
      <c r="AJ14" s="13">
        <f t="shared" si="15"/>
        <v>450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73</v>
      </c>
      <c r="D15" s="8">
        <v>363</v>
      </c>
      <c r="E15" s="8">
        <v>344</v>
      </c>
      <c r="F15" s="8">
        <v>89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370</v>
      </c>
      <c r="K15" s="13">
        <f t="shared" si="11"/>
        <v>-26</v>
      </c>
      <c r="L15" s="13">
        <f>VLOOKUP(A:A,[1]TDSheet!$A:$M,13,0)</f>
        <v>50</v>
      </c>
      <c r="M15" s="13">
        <f>VLOOKUP(A:A,[1]TDSheet!$A:$X,24,0)</f>
        <v>200</v>
      </c>
      <c r="N15" s="13"/>
      <c r="O15" s="13"/>
      <c r="P15" s="13"/>
      <c r="Q15" s="13"/>
      <c r="R15" s="13"/>
      <c r="S15" s="13"/>
      <c r="T15" s="13"/>
      <c r="U15" s="13"/>
      <c r="V15" s="13"/>
      <c r="W15" s="13">
        <f t="shared" si="12"/>
        <v>68.8</v>
      </c>
      <c r="X15" s="15">
        <v>80</v>
      </c>
      <c r="Y15" s="16">
        <f t="shared" si="13"/>
        <v>6.0901162790697674</v>
      </c>
      <c r="Z15" s="13">
        <f t="shared" si="14"/>
        <v>1.2936046511627908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40</v>
      </c>
      <c r="AF15" s="13">
        <f>VLOOKUP(A:A,[1]TDSheet!$A:$AF,32,0)</f>
        <v>40</v>
      </c>
      <c r="AG15" s="13">
        <f>VLOOKUP(A:A,[1]TDSheet!$A:$AG,33,0)</f>
        <v>50.8</v>
      </c>
      <c r="AH15" s="13">
        <f>VLOOKUP(A:A,[3]TDSheet!$A:$D,4,0)</f>
        <v>71</v>
      </c>
      <c r="AI15" s="13" t="e">
        <f>VLOOKUP(A:A,[1]TDSheet!$A:$AI,35,0)</f>
        <v>#N/A</v>
      </c>
      <c r="AJ15" s="13">
        <f t="shared" si="15"/>
        <v>40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38</v>
      </c>
      <c r="D16" s="8">
        <v>126</v>
      </c>
      <c r="E16" s="8">
        <v>96</v>
      </c>
      <c r="F16" s="8">
        <v>64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133</v>
      </c>
      <c r="K16" s="13">
        <f t="shared" si="11"/>
        <v>-37</v>
      </c>
      <c r="L16" s="13">
        <f>VLOOKUP(A:A,[1]TDSheet!$A:$M,13,0)</f>
        <v>0</v>
      </c>
      <c r="M16" s="13">
        <f>VLOOKUP(A:A,[1]TDSheet!$A:$X,24,0)</f>
        <v>30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2"/>
        <v>19.2</v>
      </c>
      <c r="X16" s="15">
        <v>40</v>
      </c>
      <c r="Y16" s="16">
        <f t="shared" si="13"/>
        <v>6.979166666666667</v>
      </c>
      <c r="Z16" s="13">
        <f t="shared" si="14"/>
        <v>3.3333333333333335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14.2</v>
      </c>
      <c r="AF16" s="13">
        <f>VLOOKUP(A:A,[1]TDSheet!$A:$AF,32,0)</f>
        <v>14.2</v>
      </c>
      <c r="AG16" s="13">
        <f>VLOOKUP(A:A,[1]TDSheet!$A:$AG,33,0)</f>
        <v>15</v>
      </c>
      <c r="AH16" s="13">
        <f>VLOOKUP(A:A,[3]TDSheet!$A:$D,4,0)</f>
        <v>22</v>
      </c>
      <c r="AI16" s="13">
        <f>VLOOKUP(A:A,[1]TDSheet!$A:$AI,35,0)</f>
        <v>0</v>
      </c>
      <c r="AJ16" s="13">
        <f t="shared" si="15"/>
        <v>16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246</v>
      </c>
      <c r="D17" s="8">
        <v>514</v>
      </c>
      <c r="E17" s="8">
        <v>269</v>
      </c>
      <c r="F17" s="8">
        <v>266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274</v>
      </c>
      <c r="K17" s="13">
        <f t="shared" si="11"/>
        <v>-5</v>
      </c>
      <c r="L17" s="13">
        <f>VLOOKUP(A:A,[1]TDSheet!$A:$M,13,0)</f>
        <v>150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2"/>
        <v>53.8</v>
      </c>
      <c r="X17" s="15">
        <v>100</v>
      </c>
      <c r="Y17" s="16">
        <f t="shared" si="13"/>
        <v>9.5910780669144984</v>
      </c>
      <c r="Z17" s="13">
        <f t="shared" si="14"/>
        <v>4.944237918215614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36.200000000000003</v>
      </c>
      <c r="AF17" s="13">
        <f>VLOOKUP(A:A,[1]TDSheet!$A:$AF,32,0)</f>
        <v>36.200000000000003</v>
      </c>
      <c r="AG17" s="13">
        <f>VLOOKUP(A:A,[1]TDSheet!$A:$AG,33,0)</f>
        <v>43</v>
      </c>
      <c r="AH17" s="13">
        <f>VLOOKUP(A:A,[3]TDSheet!$A:$D,4,0)</f>
        <v>99</v>
      </c>
      <c r="AI17" s="13" t="e">
        <f>VLOOKUP(A:A,[1]TDSheet!$A:$AI,35,0)</f>
        <v>#N/A</v>
      </c>
      <c r="AJ17" s="13">
        <f t="shared" si="15"/>
        <v>17</v>
      </c>
      <c r="AK17" s="13"/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92</v>
      </c>
      <c r="D18" s="8">
        <v>228</v>
      </c>
      <c r="E18" s="8">
        <v>142</v>
      </c>
      <c r="F18" s="8">
        <v>172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149</v>
      </c>
      <c r="K18" s="13">
        <f t="shared" si="11"/>
        <v>-7</v>
      </c>
      <c r="L18" s="13">
        <f>VLOOKUP(A:A,[1]TDSheet!$A:$M,13,0)</f>
        <v>30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2"/>
        <v>28.4</v>
      </c>
      <c r="X18" s="15"/>
      <c r="Y18" s="16">
        <f t="shared" si="13"/>
        <v>7.1126760563380289</v>
      </c>
      <c r="Z18" s="13">
        <f t="shared" si="14"/>
        <v>6.056338028169014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36.799999999999997</v>
      </c>
      <c r="AF18" s="13">
        <f>VLOOKUP(A:A,[1]TDSheet!$A:$AF,32,0)</f>
        <v>36.799999999999997</v>
      </c>
      <c r="AG18" s="13">
        <f>VLOOKUP(A:A,[1]TDSheet!$A:$AG,33,0)</f>
        <v>34</v>
      </c>
      <c r="AH18" s="13">
        <f>VLOOKUP(A:A,[3]TDSheet!$A:$D,4,0)</f>
        <v>9</v>
      </c>
      <c r="AI18" s="13">
        <f>VLOOKUP(A:A,[1]TDSheet!$A:$AI,35,0)</f>
        <v>0</v>
      </c>
      <c r="AJ18" s="13">
        <f t="shared" si="15"/>
        <v>0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63</v>
      </c>
      <c r="D19" s="8">
        <v>396</v>
      </c>
      <c r="E19" s="8">
        <v>311</v>
      </c>
      <c r="F19" s="8">
        <v>142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418</v>
      </c>
      <c r="K19" s="13">
        <f t="shared" si="11"/>
        <v>-107</v>
      </c>
      <c r="L19" s="13">
        <f>VLOOKUP(A:A,[1]TDSheet!$A:$M,13,0)</f>
        <v>50</v>
      </c>
      <c r="M19" s="13">
        <f>VLOOKUP(A:A,[1]TDSheet!$A:$X,24,0)</f>
        <v>50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2"/>
        <v>62.2</v>
      </c>
      <c r="X19" s="15">
        <v>130</v>
      </c>
      <c r="Y19" s="16">
        <f t="shared" si="13"/>
        <v>5.980707395498392</v>
      </c>
      <c r="Z19" s="13">
        <f t="shared" si="14"/>
        <v>2.282958199356913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63</v>
      </c>
      <c r="AF19" s="13">
        <f>VLOOKUP(A:A,[1]TDSheet!$A:$AF,32,0)</f>
        <v>63</v>
      </c>
      <c r="AG19" s="13">
        <f>VLOOKUP(A:A,[1]TDSheet!$A:$AG,33,0)</f>
        <v>54.4</v>
      </c>
      <c r="AH19" s="13">
        <f>VLOOKUP(A:A,[3]TDSheet!$A:$D,4,0)</f>
        <v>91</v>
      </c>
      <c r="AI19" s="13">
        <f>VLOOKUP(A:A,[1]TDSheet!$A:$AI,35,0)</f>
        <v>0</v>
      </c>
      <c r="AJ19" s="13">
        <f t="shared" si="15"/>
        <v>39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1017</v>
      </c>
      <c r="D20" s="8">
        <v>2328</v>
      </c>
      <c r="E20" s="8">
        <v>1499</v>
      </c>
      <c r="F20" s="8">
        <v>642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1512</v>
      </c>
      <c r="K20" s="13">
        <f t="shared" si="11"/>
        <v>-13</v>
      </c>
      <c r="L20" s="13">
        <f>VLOOKUP(A:A,[1]TDSheet!$A:$M,13,0)</f>
        <v>1500</v>
      </c>
      <c r="M20" s="13">
        <f>VLOOKUP(A:A,[1]TDSheet!$A:$X,24,0)</f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2"/>
        <v>299.8</v>
      </c>
      <c r="X20" s="15">
        <v>500</v>
      </c>
      <c r="Y20" s="16">
        <f t="shared" si="13"/>
        <v>8.8125416944629755</v>
      </c>
      <c r="Z20" s="13">
        <f t="shared" si="14"/>
        <v>2.1414276184122749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240.8</v>
      </c>
      <c r="AF20" s="13">
        <f>VLOOKUP(A:A,[1]TDSheet!$A:$AF,32,0)</f>
        <v>240.8</v>
      </c>
      <c r="AG20" s="13">
        <f>VLOOKUP(A:A,[1]TDSheet!$A:$AG,33,0)</f>
        <v>238.6</v>
      </c>
      <c r="AH20" s="13">
        <f>VLOOKUP(A:A,[3]TDSheet!$A:$D,4,0)</f>
        <v>381</v>
      </c>
      <c r="AI20" s="13">
        <f>VLOOKUP(A:A,[1]TDSheet!$A:$AI,35,0)</f>
        <v>0</v>
      </c>
      <c r="AJ20" s="13">
        <f t="shared" si="15"/>
        <v>85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137</v>
      </c>
      <c r="D21" s="8">
        <v>311</v>
      </c>
      <c r="E21" s="8">
        <v>298</v>
      </c>
      <c r="F21" s="8">
        <v>142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317</v>
      </c>
      <c r="K21" s="13">
        <f t="shared" si="11"/>
        <v>-19</v>
      </c>
      <c r="L21" s="13">
        <f>VLOOKUP(A:A,[1]TDSheet!$A:$M,13,0)</f>
        <v>50</v>
      </c>
      <c r="M21" s="13">
        <f>VLOOKUP(A:A,[1]TDSheet!$A:$X,24,0)</f>
        <v>60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2"/>
        <v>59.6</v>
      </c>
      <c r="X21" s="15">
        <v>110</v>
      </c>
      <c r="Y21" s="16">
        <f t="shared" si="13"/>
        <v>6.0738255033557049</v>
      </c>
      <c r="Z21" s="13">
        <f t="shared" si="14"/>
        <v>2.3825503355704698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59.8</v>
      </c>
      <c r="AF21" s="13">
        <f>VLOOKUP(A:A,[1]TDSheet!$A:$AF,32,0)</f>
        <v>59.8</v>
      </c>
      <c r="AG21" s="13">
        <f>VLOOKUP(A:A,[1]TDSheet!$A:$AG,33,0)</f>
        <v>48.4</v>
      </c>
      <c r="AH21" s="13">
        <f>VLOOKUP(A:A,[3]TDSheet!$A:$D,4,0)</f>
        <v>85</v>
      </c>
      <c r="AI21" s="13" t="e">
        <f>VLOOKUP(A:A,[1]TDSheet!$A:$AI,35,0)</f>
        <v>#N/A</v>
      </c>
      <c r="AJ21" s="13">
        <f t="shared" si="15"/>
        <v>41.8</v>
      </c>
      <c r="AK21" s="13"/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231</v>
      </c>
      <c r="D22" s="8">
        <v>1491</v>
      </c>
      <c r="E22" s="8">
        <v>1108</v>
      </c>
      <c r="F22" s="8">
        <v>577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1170</v>
      </c>
      <c r="K22" s="13">
        <f t="shared" si="11"/>
        <v>-62</v>
      </c>
      <c r="L22" s="13">
        <f>VLOOKUP(A:A,[1]TDSheet!$A:$M,13,0)</f>
        <v>150</v>
      </c>
      <c r="M22" s="13">
        <f>VLOOKUP(A:A,[1]TDSheet!$A:$X,24,0)</f>
        <v>200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2"/>
        <v>221.6</v>
      </c>
      <c r="X22" s="15">
        <v>450</v>
      </c>
      <c r="Y22" s="16">
        <f t="shared" si="13"/>
        <v>6.2138989169675094</v>
      </c>
      <c r="Z22" s="13">
        <f t="shared" si="14"/>
        <v>2.6037906137184117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113.6</v>
      </c>
      <c r="AF22" s="13">
        <f>VLOOKUP(A:A,[1]TDSheet!$A:$AF,32,0)</f>
        <v>113.6</v>
      </c>
      <c r="AG22" s="13">
        <f>VLOOKUP(A:A,[1]TDSheet!$A:$AG,33,0)</f>
        <v>152.4</v>
      </c>
      <c r="AH22" s="13">
        <f>VLOOKUP(A:A,[3]TDSheet!$A:$D,4,0)</f>
        <v>239</v>
      </c>
      <c r="AI22" s="13" t="str">
        <f>VLOOKUP(A:A,[1]TDSheet!$A:$AI,35,0)</f>
        <v>акиюльяб</v>
      </c>
      <c r="AJ22" s="13">
        <f t="shared" si="15"/>
        <v>157.5</v>
      </c>
      <c r="AK22" s="13"/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838</v>
      </c>
      <c r="D23" s="8">
        <v>212</v>
      </c>
      <c r="E23" s="8">
        <v>330</v>
      </c>
      <c r="F23" s="8">
        <v>613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436</v>
      </c>
      <c r="K23" s="13">
        <f t="shared" si="11"/>
        <v>-106</v>
      </c>
      <c r="L23" s="13">
        <f>VLOOKUP(A:A,[1]TDSheet!$A:$M,13,0)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2"/>
        <v>66</v>
      </c>
      <c r="X23" s="15"/>
      <c r="Y23" s="16">
        <f t="shared" si="13"/>
        <v>9.2878787878787872</v>
      </c>
      <c r="Z23" s="13">
        <f t="shared" si="14"/>
        <v>9.2878787878787872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79.8</v>
      </c>
      <c r="AF23" s="13">
        <f>VLOOKUP(A:A,[1]TDSheet!$A:$AF,32,0)</f>
        <v>79.8</v>
      </c>
      <c r="AG23" s="13">
        <f>VLOOKUP(A:A,[1]TDSheet!$A:$AG,33,0)</f>
        <v>45.2</v>
      </c>
      <c r="AH23" s="13">
        <f>VLOOKUP(A:A,[3]TDSheet!$A:$D,4,0)</f>
        <v>114</v>
      </c>
      <c r="AI23" s="13" t="str">
        <f>VLOOKUP(A:A,[1]TDSheet!$A:$AI,35,0)</f>
        <v>увел</v>
      </c>
      <c r="AJ23" s="13">
        <f t="shared" si="15"/>
        <v>0</v>
      </c>
      <c r="AK23" s="13"/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234</v>
      </c>
      <c r="D24" s="8">
        <v>567</v>
      </c>
      <c r="E24" s="8">
        <v>433</v>
      </c>
      <c r="F24" s="8">
        <v>361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718</v>
      </c>
      <c r="K24" s="13">
        <f t="shared" si="11"/>
        <v>-285</v>
      </c>
      <c r="L24" s="13">
        <f>VLOOKUP(A:A,[1]TDSheet!$A:$M,13,0)</f>
        <v>80</v>
      </c>
      <c r="M24" s="13">
        <f>VLOOKUP(A:A,[1]TDSheet!$A:$X,24,0)</f>
        <v>100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2"/>
        <v>61.4</v>
      </c>
      <c r="X24" s="15">
        <v>120</v>
      </c>
      <c r="Y24" s="16">
        <f t="shared" si="13"/>
        <v>10.765472312703583</v>
      </c>
      <c r="Z24" s="13">
        <f t="shared" si="14"/>
        <v>5.8794788273615639</v>
      </c>
      <c r="AA24" s="13"/>
      <c r="AB24" s="13"/>
      <c r="AC24" s="13"/>
      <c r="AD24" s="13">
        <f>VLOOKUP(A:A,[1]TDSheet!$A:$AD,30,0)</f>
        <v>126</v>
      </c>
      <c r="AE24" s="13">
        <f>VLOOKUP(A:A,[1]TDSheet!$A:$AE,31,0)</f>
        <v>78.599999999999994</v>
      </c>
      <c r="AF24" s="13">
        <f>VLOOKUP(A:A,[1]TDSheet!$A:$AF,32,0)</f>
        <v>78.599999999999994</v>
      </c>
      <c r="AG24" s="13">
        <f>VLOOKUP(A:A,[1]TDSheet!$A:$AG,33,0)</f>
        <v>72.8</v>
      </c>
      <c r="AH24" s="13">
        <f>VLOOKUP(A:A,[3]TDSheet!$A:$D,4,0)</f>
        <v>108</v>
      </c>
      <c r="AI24" s="13">
        <f>VLOOKUP(A:A,[1]TDSheet!$A:$AI,35,0)</f>
        <v>0</v>
      </c>
      <c r="AJ24" s="13">
        <f t="shared" si="15"/>
        <v>42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417</v>
      </c>
      <c r="D25" s="8">
        <v>1094</v>
      </c>
      <c r="E25" s="8">
        <v>991</v>
      </c>
      <c r="F25" s="8">
        <v>491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1149</v>
      </c>
      <c r="K25" s="13">
        <f t="shared" si="11"/>
        <v>-158</v>
      </c>
      <c r="L25" s="13">
        <f>VLOOKUP(A:A,[1]TDSheet!$A:$M,13,0)</f>
        <v>150</v>
      </c>
      <c r="M25" s="13">
        <f>VLOOKUP(A:A,[1]TDSheet!$A:$X,24,0)</f>
        <v>300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2"/>
        <v>198.2</v>
      </c>
      <c r="X25" s="15">
        <v>250</v>
      </c>
      <c r="Y25" s="16">
        <f t="shared" si="13"/>
        <v>6.0090817356205859</v>
      </c>
      <c r="Z25" s="13">
        <f t="shared" si="14"/>
        <v>2.477295660948537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184.6</v>
      </c>
      <c r="AF25" s="13">
        <f>VLOOKUP(A:A,[1]TDSheet!$A:$AF,32,0)</f>
        <v>184.6</v>
      </c>
      <c r="AG25" s="13">
        <f>VLOOKUP(A:A,[1]TDSheet!$A:$AG,33,0)</f>
        <v>189</v>
      </c>
      <c r="AH25" s="13">
        <f>VLOOKUP(A:A,[3]TDSheet!$A:$D,4,0)</f>
        <v>241</v>
      </c>
      <c r="AI25" s="13" t="str">
        <f>VLOOKUP(A:A,[1]TDSheet!$A:$AI,35,0)</f>
        <v>оконч</v>
      </c>
      <c r="AJ25" s="13">
        <f t="shared" si="15"/>
        <v>87.5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183.346</v>
      </c>
      <c r="D26" s="8">
        <v>685.38</v>
      </c>
      <c r="E26" s="8">
        <v>548.65099999999995</v>
      </c>
      <c r="F26" s="8">
        <v>306.53899999999999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524.84100000000001</v>
      </c>
      <c r="K26" s="13">
        <f t="shared" si="11"/>
        <v>23.809999999999945</v>
      </c>
      <c r="L26" s="13">
        <f>VLOOKUP(A:A,[1]TDSheet!$A:$M,13,0)</f>
        <v>100</v>
      </c>
      <c r="M26" s="13">
        <f>VLOOKUP(A:A,[1]TDSheet!$A:$X,24,0)</f>
        <v>100</v>
      </c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12"/>
        <v>109.7302</v>
      </c>
      <c r="X26" s="15">
        <v>160</v>
      </c>
      <c r="Y26" s="16">
        <f t="shared" si="13"/>
        <v>6.0743441641407747</v>
      </c>
      <c r="Z26" s="13">
        <f t="shared" si="14"/>
        <v>2.7935700472613738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89.321400000000011</v>
      </c>
      <c r="AF26" s="13">
        <f>VLOOKUP(A:A,[1]TDSheet!$A:$AF,32,0)</f>
        <v>89.321400000000011</v>
      </c>
      <c r="AG26" s="13">
        <f>VLOOKUP(A:A,[1]TDSheet!$A:$AG,33,0)</f>
        <v>98.803200000000004</v>
      </c>
      <c r="AH26" s="13">
        <f>VLOOKUP(A:A,[3]TDSheet!$A:$D,4,0)</f>
        <v>116.264</v>
      </c>
      <c r="AI26" s="13">
        <f>VLOOKUP(A:A,[1]TDSheet!$A:$AI,35,0)</f>
        <v>0</v>
      </c>
      <c r="AJ26" s="13">
        <f t="shared" si="15"/>
        <v>160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2419.85</v>
      </c>
      <c r="D27" s="8">
        <v>7542.3680000000004</v>
      </c>
      <c r="E27" s="8">
        <v>5801.9809999999998</v>
      </c>
      <c r="F27" s="8">
        <v>4028.788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5870.94</v>
      </c>
      <c r="K27" s="13">
        <f t="shared" si="11"/>
        <v>-68.958999999999833</v>
      </c>
      <c r="L27" s="13">
        <f>VLOOKUP(A:A,[1]TDSheet!$A:$M,13,0)</f>
        <v>1700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2"/>
        <v>1160.3961999999999</v>
      </c>
      <c r="X27" s="15">
        <v>1600</v>
      </c>
      <c r="Y27" s="16">
        <f t="shared" si="13"/>
        <v>6.3157635297323456</v>
      </c>
      <c r="Z27" s="13">
        <f t="shared" si="14"/>
        <v>3.4719072675350025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1129.6415999999999</v>
      </c>
      <c r="AF27" s="13">
        <f>VLOOKUP(A:A,[1]TDSheet!$A:$AF,32,0)</f>
        <v>1129.6415999999999</v>
      </c>
      <c r="AG27" s="13">
        <f>VLOOKUP(A:A,[1]TDSheet!$A:$AG,33,0)</f>
        <v>1094.1597999999999</v>
      </c>
      <c r="AH27" s="13">
        <f>VLOOKUP(A:A,[3]TDSheet!$A:$D,4,0)</f>
        <v>1026.93</v>
      </c>
      <c r="AI27" s="13" t="str">
        <f>VLOOKUP(A:A,[1]TDSheet!$A:$AI,35,0)</f>
        <v>акиюльяб</v>
      </c>
      <c r="AJ27" s="13">
        <f t="shared" si="15"/>
        <v>1600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133.83699999999999</v>
      </c>
      <c r="D28" s="8">
        <v>510.52699999999999</v>
      </c>
      <c r="E28" s="8">
        <v>373.29899999999998</v>
      </c>
      <c r="F28" s="8">
        <v>264.84800000000001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366.255</v>
      </c>
      <c r="K28" s="13">
        <f t="shared" si="11"/>
        <v>7.0439999999999827</v>
      </c>
      <c r="L28" s="13">
        <f>VLOOKUP(A:A,[1]TDSheet!$A:$M,13,0)</f>
        <v>100</v>
      </c>
      <c r="M28" s="13">
        <f>VLOOKUP(A:A,[1]TDSheet!$A:$X,24,0)</f>
        <v>30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2"/>
        <v>74.65979999999999</v>
      </c>
      <c r="X28" s="15">
        <v>60</v>
      </c>
      <c r="Y28" s="16">
        <f t="shared" si="13"/>
        <v>6.0922745573923329</v>
      </c>
      <c r="Z28" s="13">
        <f t="shared" si="14"/>
        <v>3.5473976624636023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82.321400000000011</v>
      </c>
      <c r="AF28" s="13">
        <f>VLOOKUP(A:A,[1]TDSheet!$A:$AF,32,0)</f>
        <v>82.321400000000011</v>
      </c>
      <c r="AG28" s="13">
        <f>VLOOKUP(A:A,[1]TDSheet!$A:$AG,33,0)</f>
        <v>76.069800000000001</v>
      </c>
      <c r="AH28" s="13">
        <f>VLOOKUP(A:A,[3]TDSheet!$A:$D,4,0)</f>
        <v>67.477000000000004</v>
      </c>
      <c r="AI28" s="13">
        <f>VLOOKUP(A:A,[1]TDSheet!$A:$AI,35,0)</f>
        <v>0</v>
      </c>
      <c r="AJ28" s="13">
        <f t="shared" si="15"/>
        <v>60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248.61500000000001</v>
      </c>
      <c r="D29" s="8">
        <v>1282.471</v>
      </c>
      <c r="E29" s="8">
        <v>683.88499999999999</v>
      </c>
      <c r="F29" s="17">
        <v>914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670.88300000000004</v>
      </c>
      <c r="K29" s="13">
        <f t="shared" si="11"/>
        <v>13.001999999999953</v>
      </c>
      <c r="L29" s="13">
        <f>VLOOKUP(A:A,[1]TDSheet!$A:$M,13,0)</f>
        <v>350</v>
      </c>
      <c r="M29" s="13">
        <f>VLOOKUP(A:A,[1]TDSheet!$A:$X,24,0)</f>
        <v>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2"/>
        <v>136.77699999999999</v>
      </c>
      <c r="X29" s="15"/>
      <c r="Y29" s="16">
        <f t="shared" si="13"/>
        <v>9.2413198125415832</v>
      </c>
      <c r="Z29" s="13">
        <f t="shared" si="14"/>
        <v>6.6824100543219993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107.8</v>
      </c>
      <c r="AF29" s="13">
        <f>VLOOKUP(A:A,[1]TDSheet!$A:$AF,32,0)</f>
        <v>107.8</v>
      </c>
      <c r="AG29" s="13">
        <f>VLOOKUP(A:A,[1]TDSheet!$A:$AG,33,0)</f>
        <v>116.452</v>
      </c>
      <c r="AH29" s="13">
        <f>VLOOKUP(A:A,[3]TDSheet!$A:$D,4,0)</f>
        <v>134.435</v>
      </c>
      <c r="AI29" s="13" t="str">
        <f>VLOOKUP(A:A,[1]TDSheet!$A:$AI,35,0)</f>
        <v>ув в 2 раза</v>
      </c>
      <c r="AJ29" s="13">
        <f t="shared" si="15"/>
        <v>0</v>
      </c>
      <c r="AK29" s="13"/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169.75399999999999</v>
      </c>
      <c r="D30" s="8">
        <v>272.75</v>
      </c>
      <c r="E30" s="8">
        <v>237.64</v>
      </c>
      <c r="F30" s="8">
        <v>204.864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310.74799999999999</v>
      </c>
      <c r="K30" s="13">
        <f t="shared" si="11"/>
        <v>-73.108000000000004</v>
      </c>
      <c r="L30" s="13">
        <f>VLOOKUP(A:A,[1]TDSheet!$A:$M,13,0)</f>
        <v>50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2"/>
        <v>47.527999999999999</v>
      </c>
      <c r="X30" s="15">
        <v>50</v>
      </c>
      <c r="Y30" s="16">
        <f t="shared" si="13"/>
        <v>6.4144083487628354</v>
      </c>
      <c r="Z30" s="13">
        <f t="shared" si="14"/>
        <v>4.3103854569937727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53.622</v>
      </c>
      <c r="AF30" s="13">
        <f>VLOOKUP(A:A,[1]TDSheet!$A:$AF,32,0)</f>
        <v>53.622</v>
      </c>
      <c r="AG30" s="13">
        <f>VLOOKUP(A:A,[1]TDSheet!$A:$AG,33,0)</f>
        <v>51.840400000000002</v>
      </c>
      <c r="AH30" s="13">
        <f>VLOOKUP(A:A,[3]TDSheet!$A:$D,4,0)</f>
        <v>64.400000000000006</v>
      </c>
      <c r="AI30" s="13">
        <f>VLOOKUP(A:A,[1]TDSheet!$A:$AI,35,0)</f>
        <v>0</v>
      </c>
      <c r="AJ30" s="13">
        <f t="shared" si="15"/>
        <v>50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293.90300000000002</v>
      </c>
      <c r="D31" s="8">
        <v>860.72699999999998</v>
      </c>
      <c r="E31" s="8">
        <v>705.54600000000005</v>
      </c>
      <c r="F31" s="8">
        <v>434.95600000000002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677.47799999999995</v>
      </c>
      <c r="K31" s="13">
        <f t="shared" si="11"/>
        <v>28.068000000000097</v>
      </c>
      <c r="L31" s="13">
        <f>VLOOKUP(A:A,[1]TDSheet!$A:$M,13,0)</f>
        <v>150</v>
      </c>
      <c r="M31" s="13">
        <f>VLOOKUP(A:A,[1]TDSheet!$A:$X,24,0)</f>
        <v>90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2"/>
        <v>141.10920000000002</v>
      </c>
      <c r="X31" s="15">
        <v>180</v>
      </c>
      <c r="Y31" s="16">
        <f t="shared" si="13"/>
        <v>6.0588253636190972</v>
      </c>
      <c r="Z31" s="13">
        <f t="shared" si="14"/>
        <v>3.082407100316634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122.89059999999999</v>
      </c>
      <c r="AF31" s="13">
        <f>VLOOKUP(A:A,[1]TDSheet!$A:$AF,32,0)</f>
        <v>122.89059999999999</v>
      </c>
      <c r="AG31" s="13">
        <f>VLOOKUP(A:A,[1]TDSheet!$A:$AG,33,0)</f>
        <v>136.30279999999999</v>
      </c>
      <c r="AH31" s="13">
        <f>VLOOKUP(A:A,[3]TDSheet!$A:$D,4,0)</f>
        <v>146.63999999999999</v>
      </c>
      <c r="AI31" s="13">
        <f>VLOOKUP(A:A,[1]TDSheet!$A:$AI,35,0)</f>
        <v>0</v>
      </c>
      <c r="AJ31" s="13">
        <f t="shared" si="15"/>
        <v>180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2613.4169999999999</v>
      </c>
      <c r="D32" s="8">
        <v>6887.2169999999996</v>
      </c>
      <c r="E32" s="17">
        <v>2976.73</v>
      </c>
      <c r="F32" s="17">
        <v>1435.88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2984.6170000000002</v>
      </c>
      <c r="K32" s="13">
        <f t="shared" si="11"/>
        <v>-7.887000000000171</v>
      </c>
      <c r="L32" s="13">
        <f>VLOOKUP(A:A,[1]TDSheet!$A:$M,13,0)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2"/>
        <v>595.346</v>
      </c>
      <c r="X32" s="15"/>
      <c r="Y32" s="16">
        <f t="shared" si="13"/>
        <v>2.4118411814306304</v>
      </c>
      <c r="Z32" s="13">
        <f t="shared" si="14"/>
        <v>2.4118411814306304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1120.5999999999999</v>
      </c>
      <c r="AF32" s="13">
        <f>VLOOKUP(A:A,[1]TDSheet!$A:$AF,32,0)</f>
        <v>1120.5999999999999</v>
      </c>
      <c r="AG32" s="13">
        <f>VLOOKUP(A:A,[1]TDSheet!$A:$AG,33,0)</f>
        <v>1078.25</v>
      </c>
      <c r="AH32" s="13">
        <f>VLOOKUP(A:A,[3]TDSheet!$A:$D,4,0)</f>
        <v>2.61</v>
      </c>
      <c r="AI32" s="13">
        <f>VLOOKUP(A:A,[1]TDSheet!$A:$AI,35,0)</f>
        <v>0</v>
      </c>
      <c r="AJ32" s="13">
        <f t="shared" si="15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158.95500000000001</v>
      </c>
      <c r="D33" s="8">
        <v>408.26600000000002</v>
      </c>
      <c r="E33" s="8">
        <v>354.87400000000002</v>
      </c>
      <c r="F33" s="8">
        <v>211.08600000000001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337.80799999999999</v>
      </c>
      <c r="K33" s="13">
        <f t="shared" si="11"/>
        <v>17.066000000000031</v>
      </c>
      <c r="L33" s="13">
        <f>VLOOKUP(A:A,[1]TDSheet!$A:$M,13,0)</f>
        <v>60</v>
      </c>
      <c r="M33" s="13">
        <f>VLOOKUP(A:A,[1]TDSheet!$A:$X,24,0)</f>
        <v>60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2"/>
        <v>70.974800000000002</v>
      </c>
      <c r="X33" s="15">
        <v>100</v>
      </c>
      <c r="Y33" s="16">
        <f t="shared" si="13"/>
        <v>6.0737895703827274</v>
      </c>
      <c r="Z33" s="13">
        <f t="shared" si="14"/>
        <v>2.9740978488139453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60.919200000000004</v>
      </c>
      <c r="AF33" s="13">
        <f>VLOOKUP(A:A,[1]TDSheet!$A:$AF,32,0)</f>
        <v>60.919200000000004</v>
      </c>
      <c r="AG33" s="13">
        <f>VLOOKUP(A:A,[1]TDSheet!$A:$AG,33,0)</f>
        <v>65.764800000000008</v>
      </c>
      <c r="AH33" s="13">
        <f>VLOOKUP(A:A,[3]TDSheet!$A:$D,4,0)</f>
        <v>71.512</v>
      </c>
      <c r="AI33" s="13">
        <f>VLOOKUP(A:A,[1]TDSheet!$A:$AI,35,0)</f>
        <v>0</v>
      </c>
      <c r="AJ33" s="13">
        <f t="shared" si="15"/>
        <v>100</v>
      </c>
      <c r="AK33" s="13"/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123.51300000000001</v>
      </c>
      <c r="D34" s="8">
        <v>360.90600000000001</v>
      </c>
      <c r="E34" s="8">
        <v>264.57</v>
      </c>
      <c r="F34" s="8">
        <v>218.95400000000001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259.34399999999999</v>
      </c>
      <c r="K34" s="13">
        <f t="shared" si="11"/>
        <v>5.2259999999999991</v>
      </c>
      <c r="L34" s="13">
        <f>VLOOKUP(A:A,[1]TDSheet!$A:$M,13,0)</f>
        <v>60</v>
      </c>
      <c r="M34" s="13">
        <f>VLOOKUP(A:A,[1]TDSheet!$A:$X,24,0)</f>
        <v>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2"/>
        <v>52.914000000000001</v>
      </c>
      <c r="X34" s="15">
        <v>50</v>
      </c>
      <c r="Y34" s="16">
        <f t="shared" si="13"/>
        <v>6.2167668291945422</v>
      </c>
      <c r="Z34" s="13">
        <f t="shared" si="14"/>
        <v>4.1379219110254377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55.556600000000003</v>
      </c>
      <c r="AF34" s="13">
        <f>VLOOKUP(A:A,[1]TDSheet!$A:$AF,32,0)</f>
        <v>55.556600000000003</v>
      </c>
      <c r="AG34" s="13">
        <f>VLOOKUP(A:A,[1]TDSheet!$A:$AG,33,0)</f>
        <v>56.088999999999999</v>
      </c>
      <c r="AH34" s="13">
        <f>VLOOKUP(A:A,[3]TDSheet!$A:$D,4,0)</f>
        <v>46.905000000000001</v>
      </c>
      <c r="AI34" s="13">
        <f>VLOOKUP(A:A,[1]TDSheet!$A:$AI,35,0)</f>
        <v>0</v>
      </c>
      <c r="AJ34" s="13">
        <f t="shared" si="15"/>
        <v>50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12.247</v>
      </c>
      <c r="D35" s="8">
        <v>68.945999999999998</v>
      </c>
      <c r="E35" s="8">
        <v>35.433</v>
      </c>
      <c r="F35" s="8">
        <v>42.854999999999997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33.737000000000002</v>
      </c>
      <c r="K35" s="13">
        <f t="shared" si="11"/>
        <v>1.695999999999998</v>
      </c>
      <c r="L35" s="13">
        <f>VLOOKUP(A:A,[1]TDSheet!$A:$M,13,0)</f>
        <v>30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2"/>
        <v>7.0865999999999998</v>
      </c>
      <c r="X35" s="15"/>
      <c r="Y35" s="16">
        <f t="shared" si="13"/>
        <v>10.280670561341122</v>
      </c>
      <c r="Z35" s="13">
        <f t="shared" si="14"/>
        <v>6.0473287613241888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6.0031999999999996</v>
      </c>
      <c r="AF35" s="13">
        <f>VLOOKUP(A:A,[1]TDSheet!$A:$AF,32,0)</f>
        <v>6.0031999999999996</v>
      </c>
      <c r="AG35" s="13">
        <f>VLOOKUP(A:A,[1]TDSheet!$A:$AG,33,0)</f>
        <v>6.5531999999999995</v>
      </c>
      <c r="AH35" s="13">
        <f>VLOOKUP(A:A,[3]TDSheet!$A:$D,4,0)</f>
        <v>8.3819999999999997</v>
      </c>
      <c r="AI35" s="13" t="e">
        <f>VLOOKUP(A:A,[1]TDSheet!$A:$AI,35,0)</f>
        <v>#N/A</v>
      </c>
      <c r="AJ35" s="13">
        <f t="shared" si="15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192.62700000000001</v>
      </c>
      <c r="D36" s="8">
        <v>1009.788</v>
      </c>
      <c r="E36" s="8">
        <v>719.63499999999999</v>
      </c>
      <c r="F36" s="8">
        <v>473.94499999999999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690.99300000000005</v>
      </c>
      <c r="K36" s="13">
        <f t="shared" si="11"/>
        <v>28.641999999999939</v>
      </c>
      <c r="L36" s="13">
        <f>VLOOKUP(A:A,[1]TDSheet!$A:$M,13,0)</f>
        <v>140</v>
      </c>
      <c r="M36" s="13">
        <f>VLOOKUP(A:A,[1]TDSheet!$A:$X,24,0)</f>
        <v>110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2"/>
        <v>143.92699999999999</v>
      </c>
      <c r="X36" s="15">
        <v>140</v>
      </c>
      <c r="Y36" s="16">
        <f t="shared" si="13"/>
        <v>6.0026610712375019</v>
      </c>
      <c r="Z36" s="13">
        <f t="shared" si="14"/>
        <v>3.2929540669922948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136.35679999999999</v>
      </c>
      <c r="AF36" s="13">
        <f>VLOOKUP(A:A,[1]TDSheet!$A:$AF,32,0)</f>
        <v>136.35679999999999</v>
      </c>
      <c r="AG36" s="13">
        <f>VLOOKUP(A:A,[1]TDSheet!$A:$AG,33,0)</f>
        <v>139.16379999999998</v>
      </c>
      <c r="AH36" s="13">
        <f>VLOOKUP(A:A,[3]TDSheet!$A:$D,4,0)</f>
        <v>124.36199999999999</v>
      </c>
      <c r="AI36" s="13">
        <f>VLOOKUP(A:A,[1]TDSheet!$A:$AI,35,0)</f>
        <v>0</v>
      </c>
      <c r="AJ36" s="13">
        <f t="shared" si="15"/>
        <v>140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30.273</v>
      </c>
      <c r="D37" s="8">
        <v>312.39600000000002</v>
      </c>
      <c r="E37" s="8">
        <v>192.88300000000001</v>
      </c>
      <c r="F37" s="8">
        <v>142.846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195.90600000000001</v>
      </c>
      <c r="K37" s="13">
        <f t="shared" si="11"/>
        <v>-3.0229999999999961</v>
      </c>
      <c r="L37" s="13">
        <f>VLOOKUP(A:A,[1]TDSheet!$A:$M,13,0)</f>
        <v>40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2"/>
        <v>38.576599999999999</v>
      </c>
      <c r="X37" s="15">
        <v>50</v>
      </c>
      <c r="Y37" s="16">
        <f t="shared" si="13"/>
        <v>6.0359388852309435</v>
      </c>
      <c r="Z37" s="13">
        <f t="shared" si="14"/>
        <v>3.7029183494657385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28.316000000000003</v>
      </c>
      <c r="AF37" s="13">
        <f>VLOOKUP(A:A,[1]TDSheet!$A:$AF,32,0)</f>
        <v>28.316000000000003</v>
      </c>
      <c r="AG37" s="13">
        <f>VLOOKUP(A:A,[1]TDSheet!$A:$AG,33,0)</f>
        <v>35.762999999999998</v>
      </c>
      <c r="AH37" s="13">
        <f>VLOOKUP(A:A,[3]TDSheet!$A:$D,4,0)</f>
        <v>61.030999999999999</v>
      </c>
      <c r="AI37" s="13">
        <f>VLOOKUP(A:A,[1]TDSheet!$A:$AI,35,0)</f>
        <v>0</v>
      </c>
      <c r="AJ37" s="13">
        <f t="shared" si="15"/>
        <v>50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167.34299999999999</v>
      </c>
      <c r="D38" s="8">
        <v>168.81899999999999</v>
      </c>
      <c r="E38" s="8">
        <v>249.83099999999999</v>
      </c>
      <c r="F38" s="8">
        <v>84.971000000000004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243.44399999999999</v>
      </c>
      <c r="K38" s="13">
        <f t="shared" si="11"/>
        <v>6.3870000000000005</v>
      </c>
      <c r="L38" s="13">
        <f>VLOOKUP(A:A,[1]TDSheet!$A:$M,13,0)</f>
        <v>0</v>
      </c>
      <c r="M38" s="13">
        <f>VLOOKUP(A:A,[1]TDSheet!$A:$X,24,0)</f>
        <v>50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2"/>
        <v>49.966200000000001</v>
      </c>
      <c r="X38" s="15">
        <v>140</v>
      </c>
      <c r="Y38" s="16">
        <f t="shared" si="13"/>
        <v>5.5031401227229608</v>
      </c>
      <c r="Z38" s="13">
        <f t="shared" si="14"/>
        <v>1.7005695850394869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37.382799999999996</v>
      </c>
      <c r="AF38" s="13">
        <f>VLOOKUP(A:A,[1]TDSheet!$A:$AF,32,0)</f>
        <v>37.382799999999996</v>
      </c>
      <c r="AG38" s="13">
        <f>VLOOKUP(A:A,[1]TDSheet!$A:$AG,33,0)</f>
        <v>31.229000000000003</v>
      </c>
      <c r="AH38" s="13">
        <f>VLOOKUP(A:A,[3]TDSheet!$A:$D,4,0)</f>
        <v>80.352000000000004</v>
      </c>
      <c r="AI38" s="13" t="str">
        <f>VLOOKUP(A:A,[1]TDSheet!$A:$AI,35,0)</f>
        <v>увел</v>
      </c>
      <c r="AJ38" s="13">
        <f t="shared" si="15"/>
        <v>140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561.56299999999999</v>
      </c>
      <c r="D39" s="8">
        <v>1774.134</v>
      </c>
      <c r="E39" s="8">
        <v>1458.6120000000001</v>
      </c>
      <c r="F39" s="8">
        <v>830.99400000000003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1445.944</v>
      </c>
      <c r="K39" s="13">
        <f t="shared" si="11"/>
        <v>12.66800000000012</v>
      </c>
      <c r="L39" s="13">
        <f>VLOOKUP(A:A,[1]TDSheet!$A:$M,13,0)</f>
        <v>300</v>
      </c>
      <c r="M39" s="13">
        <f>VLOOKUP(A:A,[1]TDSheet!$A:$X,24,0)</f>
        <v>380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2"/>
        <v>291.72239999999999</v>
      </c>
      <c r="X39" s="15">
        <v>200</v>
      </c>
      <c r="Y39" s="16">
        <f t="shared" si="13"/>
        <v>5.8651443975505488</v>
      </c>
      <c r="Z39" s="13">
        <f t="shared" si="14"/>
        <v>2.8485779631594972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239.44239999999999</v>
      </c>
      <c r="AF39" s="13">
        <f>VLOOKUP(A:A,[1]TDSheet!$A:$AF,32,0)</f>
        <v>239.44239999999999</v>
      </c>
      <c r="AG39" s="13">
        <f>VLOOKUP(A:A,[1]TDSheet!$A:$AG,33,0)</f>
        <v>283.82479999999998</v>
      </c>
      <c r="AH39" s="13">
        <f>VLOOKUP(A:A,[3]TDSheet!$A:$D,4,0)</f>
        <v>212.626</v>
      </c>
      <c r="AI39" s="13" t="str">
        <f>VLOOKUP(A:A,[1]TDSheet!$A:$AI,35,0)</f>
        <v>оконч</v>
      </c>
      <c r="AJ39" s="13">
        <f t="shared" si="15"/>
        <v>200</v>
      </c>
      <c r="AK39" s="13"/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69.814999999999998</v>
      </c>
      <c r="D40" s="8">
        <v>167.60499999999999</v>
      </c>
      <c r="E40" s="8">
        <v>124.584</v>
      </c>
      <c r="F40" s="8">
        <v>110.15300000000001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128.41</v>
      </c>
      <c r="K40" s="13">
        <f t="shared" si="11"/>
        <v>-3.8259999999999934</v>
      </c>
      <c r="L40" s="13">
        <f>VLOOKUP(A:A,[1]TDSheet!$A:$M,13,0)</f>
        <v>20</v>
      </c>
      <c r="M40" s="13">
        <f>VLOOKUP(A:A,[1]TDSheet!$A:$X,24,0)</f>
        <v>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2"/>
        <v>24.916800000000002</v>
      </c>
      <c r="X40" s="15">
        <v>30</v>
      </c>
      <c r="Y40" s="16">
        <f t="shared" si="13"/>
        <v>6.4275107557952866</v>
      </c>
      <c r="Z40" s="13">
        <f t="shared" si="14"/>
        <v>4.4208325306620431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26.252600000000001</v>
      </c>
      <c r="AF40" s="13">
        <f>VLOOKUP(A:A,[1]TDSheet!$A:$AF,32,0)</f>
        <v>26.252600000000001</v>
      </c>
      <c r="AG40" s="13">
        <f>VLOOKUP(A:A,[1]TDSheet!$A:$AG,33,0)</f>
        <v>24.892800000000001</v>
      </c>
      <c r="AH40" s="13">
        <f>VLOOKUP(A:A,[3]TDSheet!$A:$D,4,0)</f>
        <v>25.707000000000001</v>
      </c>
      <c r="AI40" s="13">
        <f>VLOOKUP(A:A,[1]TDSheet!$A:$AI,35,0)</f>
        <v>0</v>
      </c>
      <c r="AJ40" s="13">
        <f t="shared" si="15"/>
        <v>30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161.84299999999999</v>
      </c>
      <c r="D41" s="8">
        <v>373.78199999999998</v>
      </c>
      <c r="E41" s="8">
        <v>271.29000000000002</v>
      </c>
      <c r="F41" s="8">
        <v>256.28399999999999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279.72500000000002</v>
      </c>
      <c r="K41" s="13">
        <f t="shared" si="11"/>
        <v>-8.4350000000000023</v>
      </c>
      <c r="L41" s="13">
        <f>VLOOKUP(A:A,[1]TDSheet!$A:$M,13,0)</f>
        <v>60</v>
      </c>
      <c r="M41" s="13">
        <f>VLOOKUP(A:A,[1]TDSheet!$A:$X,24,0)</f>
        <v>30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2"/>
        <v>54.258000000000003</v>
      </c>
      <c r="X41" s="15"/>
      <c r="Y41" s="16">
        <f t="shared" si="13"/>
        <v>6.3821740572818753</v>
      </c>
      <c r="Z41" s="13">
        <f t="shared" si="14"/>
        <v>4.7234324892181796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39.8688</v>
      </c>
      <c r="AF41" s="13">
        <f>VLOOKUP(A:A,[1]TDSheet!$A:$AF,32,0)</f>
        <v>39.8688</v>
      </c>
      <c r="AG41" s="13">
        <f>VLOOKUP(A:A,[1]TDSheet!$A:$AG,33,0)</f>
        <v>61.212599999999995</v>
      </c>
      <c r="AH41" s="13">
        <f>VLOOKUP(A:A,[3]TDSheet!$A:$D,4,0)</f>
        <v>28.376000000000001</v>
      </c>
      <c r="AI41" s="13">
        <f>VLOOKUP(A:A,[1]TDSheet!$A:$AI,35,0)</f>
        <v>0</v>
      </c>
      <c r="AJ41" s="13">
        <f t="shared" si="15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194.02</v>
      </c>
      <c r="D42" s="8">
        <v>43.302</v>
      </c>
      <c r="E42" s="8">
        <v>179.827</v>
      </c>
      <c r="F42" s="8">
        <v>54.747999999999998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177.71199999999999</v>
      </c>
      <c r="K42" s="13">
        <f t="shared" si="11"/>
        <v>2.1150000000000091</v>
      </c>
      <c r="L42" s="13">
        <f>VLOOKUP(A:A,[1]TDSheet!$A:$M,13,0)</f>
        <v>20</v>
      </c>
      <c r="M42" s="13">
        <f>VLOOKUP(A:A,[1]TDSheet!$A:$X,24,0)</f>
        <v>80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2"/>
        <v>35.965400000000002</v>
      </c>
      <c r="X42" s="15">
        <v>50</v>
      </c>
      <c r="Y42" s="16">
        <f t="shared" si="13"/>
        <v>5.6929159692370996</v>
      </c>
      <c r="Z42" s="13">
        <f t="shared" si="14"/>
        <v>1.5222408203439972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33.012999999999998</v>
      </c>
      <c r="AF42" s="13">
        <f>VLOOKUP(A:A,[1]TDSheet!$A:$AF,32,0)</f>
        <v>33.012999999999998</v>
      </c>
      <c r="AG42" s="13">
        <f>VLOOKUP(A:A,[1]TDSheet!$A:$AG,33,0)</f>
        <v>27.975999999999999</v>
      </c>
      <c r="AH42" s="13">
        <f>VLOOKUP(A:A,[3]TDSheet!$A:$D,4,0)</f>
        <v>18.829999999999998</v>
      </c>
      <c r="AI42" s="13">
        <f>VLOOKUP(A:A,[1]TDSheet!$A:$AI,35,0)</f>
        <v>0</v>
      </c>
      <c r="AJ42" s="13">
        <f t="shared" si="15"/>
        <v>50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115.343</v>
      </c>
      <c r="D43" s="8">
        <v>520.29999999999995</v>
      </c>
      <c r="E43" s="8">
        <v>292.43</v>
      </c>
      <c r="F43" s="8">
        <v>338.20800000000003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296.959</v>
      </c>
      <c r="K43" s="13">
        <f t="shared" si="11"/>
        <v>-4.5289999999999964</v>
      </c>
      <c r="L43" s="13">
        <f>VLOOKUP(A:A,[1]TDSheet!$A:$M,13,0)</f>
        <v>80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2"/>
        <v>58.486000000000004</v>
      </c>
      <c r="X43" s="15"/>
      <c r="Y43" s="16">
        <f t="shared" si="13"/>
        <v>7.1505659474062169</v>
      </c>
      <c r="Z43" s="13">
        <f t="shared" si="14"/>
        <v>5.7827172314741988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63.189399999999999</v>
      </c>
      <c r="AF43" s="13">
        <f>VLOOKUP(A:A,[1]TDSheet!$A:$AF,32,0)</f>
        <v>63.189399999999999</v>
      </c>
      <c r="AG43" s="13">
        <f>VLOOKUP(A:A,[1]TDSheet!$A:$AG,33,0)</f>
        <v>73.690799999999996</v>
      </c>
      <c r="AH43" s="13">
        <f>VLOOKUP(A:A,[3]TDSheet!$A:$D,4,0)</f>
        <v>68.64</v>
      </c>
      <c r="AI43" s="13">
        <f>VLOOKUP(A:A,[1]TDSheet!$A:$AI,35,0)</f>
        <v>0</v>
      </c>
      <c r="AJ43" s="13">
        <f t="shared" si="15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128.53899999999999</v>
      </c>
      <c r="D44" s="8">
        <v>375.971</v>
      </c>
      <c r="E44" s="8">
        <v>301.55200000000002</v>
      </c>
      <c r="F44" s="8">
        <v>197.91399999999999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311.17200000000003</v>
      </c>
      <c r="K44" s="13">
        <f t="shared" si="11"/>
        <v>-9.6200000000000045</v>
      </c>
      <c r="L44" s="13">
        <f>VLOOKUP(A:A,[1]TDSheet!$A:$M,13,0)</f>
        <v>60</v>
      </c>
      <c r="M44" s="13">
        <f>VLOOKUP(A:A,[1]TDSheet!$A:$X,24,0)</f>
        <v>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2"/>
        <v>60.310400000000001</v>
      </c>
      <c r="X44" s="15">
        <v>100</v>
      </c>
      <c r="Y44" s="16">
        <f t="shared" si="13"/>
        <v>5.9345320210113011</v>
      </c>
      <c r="Z44" s="13">
        <f t="shared" si="14"/>
        <v>3.2815899082082027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58.442799999999998</v>
      </c>
      <c r="AF44" s="13">
        <f>VLOOKUP(A:A,[1]TDSheet!$A:$AF,32,0)</f>
        <v>58.442799999999998</v>
      </c>
      <c r="AG44" s="13">
        <f>VLOOKUP(A:A,[1]TDSheet!$A:$AG,33,0)</f>
        <v>57.870600000000003</v>
      </c>
      <c r="AH44" s="13">
        <f>VLOOKUP(A:A,[3]TDSheet!$A:$D,4,0)</f>
        <v>68.22</v>
      </c>
      <c r="AI44" s="13">
        <f>VLOOKUP(A:A,[1]TDSheet!$A:$AI,35,0)</f>
        <v>0</v>
      </c>
      <c r="AJ44" s="13">
        <f t="shared" si="15"/>
        <v>100</v>
      </c>
      <c r="AK44" s="13"/>
      <c r="AL44" s="13"/>
      <c r="AM44" s="13"/>
    </row>
    <row r="45" spans="1:39" s="1" customFormat="1" ht="21.95" customHeight="1" outlineLevel="1" x14ac:dyDescent="0.2">
      <c r="A45" s="7" t="s">
        <v>48</v>
      </c>
      <c r="B45" s="7" t="s">
        <v>8</v>
      </c>
      <c r="C45" s="8">
        <v>98.947999999999993</v>
      </c>
      <c r="D45" s="8">
        <v>429.23899999999998</v>
      </c>
      <c r="E45" s="8">
        <v>263.517</v>
      </c>
      <c r="F45" s="8">
        <v>256.76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270.14299999999997</v>
      </c>
      <c r="K45" s="13">
        <f t="shared" si="11"/>
        <v>-6.6259999999999764</v>
      </c>
      <c r="L45" s="13">
        <f>VLOOKUP(A:A,[1]TDSheet!$A:$M,13,0)</f>
        <v>60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2"/>
        <v>52.703400000000002</v>
      </c>
      <c r="X45" s="15"/>
      <c r="Y45" s="16">
        <f t="shared" si="13"/>
        <v>6.0102384286402772</v>
      </c>
      <c r="Z45" s="13">
        <f t="shared" si="14"/>
        <v>4.8717919527013436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59.727200000000003</v>
      </c>
      <c r="AF45" s="13">
        <f>VLOOKUP(A:A,[1]TDSheet!$A:$AF,32,0)</f>
        <v>59.727200000000003</v>
      </c>
      <c r="AG45" s="13">
        <f>VLOOKUP(A:A,[1]TDSheet!$A:$AG,33,0)</f>
        <v>60.311999999999998</v>
      </c>
      <c r="AH45" s="13">
        <f>VLOOKUP(A:A,[3]TDSheet!$A:$D,4,0)</f>
        <v>48.116999999999997</v>
      </c>
      <c r="AI45" s="13">
        <f>VLOOKUP(A:A,[1]TDSheet!$A:$AI,35,0)</f>
        <v>0</v>
      </c>
      <c r="AJ45" s="13">
        <f t="shared" si="15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1095</v>
      </c>
      <c r="D46" s="8">
        <v>3402</v>
      </c>
      <c r="E46" s="17">
        <v>1848</v>
      </c>
      <c r="F46" s="18">
        <v>1849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1382</v>
      </c>
      <c r="K46" s="13">
        <f t="shared" si="11"/>
        <v>466</v>
      </c>
      <c r="L46" s="13">
        <f>VLOOKUP(A:A,[1]TDSheet!$A:$M,13,0)</f>
        <v>500</v>
      </c>
      <c r="M46" s="13">
        <f>VLOOKUP(A:A,[1]TDSheet!$A:$X,24,0)</f>
        <v>300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2"/>
        <v>369.6</v>
      </c>
      <c r="X46" s="15">
        <v>300</v>
      </c>
      <c r="Y46" s="16">
        <f t="shared" si="13"/>
        <v>7.978896103896103</v>
      </c>
      <c r="Z46" s="13">
        <f t="shared" si="14"/>
        <v>5.0027056277056277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360.4</v>
      </c>
      <c r="AF46" s="13">
        <f>VLOOKUP(A:A,[1]TDSheet!$A:$AF,32,0)</f>
        <v>360.4</v>
      </c>
      <c r="AG46" s="13">
        <f>VLOOKUP(A:A,[1]TDSheet!$A:$AG,33,0)</f>
        <v>353.6</v>
      </c>
      <c r="AH46" s="13">
        <f>VLOOKUP(A:A,[3]TDSheet!$A:$D,4,0)</f>
        <v>245</v>
      </c>
      <c r="AI46" s="13" t="str">
        <f>VLOOKUP(A:A,[1]TDSheet!$A:$AI,35,0)</f>
        <v>акиюльяб</v>
      </c>
      <c r="AJ46" s="13">
        <f t="shared" si="15"/>
        <v>105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4245</v>
      </c>
      <c r="D47" s="8">
        <v>16367</v>
      </c>
      <c r="E47" s="17">
        <v>6012</v>
      </c>
      <c r="F47" s="18">
        <v>2802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4465</v>
      </c>
      <c r="K47" s="13">
        <f t="shared" si="11"/>
        <v>1547</v>
      </c>
      <c r="L47" s="13">
        <f>VLOOKUP(A:A,[1]TDSheet!$A:$M,13,0)</f>
        <v>900</v>
      </c>
      <c r="M47" s="13">
        <f>VLOOKUP(A:A,[1]TDSheet!$A:$X,24,0)</f>
        <v>600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2"/>
        <v>946.8</v>
      </c>
      <c r="X47" s="15">
        <v>1300</v>
      </c>
      <c r="Y47" s="16">
        <f t="shared" si="13"/>
        <v>5.9167722855935789</v>
      </c>
      <c r="Z47" s="13">
        <f t="shared" si="14"/>
        <v>2.9594423320659065</v>
      </c>
      <c r="AA47" s="13"/>
      <c r="AB47" s="13"/>
      <c r="AC47" s="13"/>
      <c r="AD47" s="13">
        <f>VLOOKUP(A:A,[1]TDSheet!$A:$AD,30,0)</f>
        <v>1278</v>
      </c>
      <c r="AE47" s="13">
        <f>VLOOKUP(A:A,[1]TDSheet!$A:$AE,31,0)</f>
        <v>1102.8</v>
      </c>
      <c r="AF47" s="13">
        <f>VLOOKUP(A:A,[1]TDSheet!$A:$AF,32,0)</f>
        <v>1102.8</v>
      </c>
      <c r="AG47" s="13">
        <f>VLOOKUP(A:A,[1]TDSheet!$A:$AG,33,0)</f>
        <v>902</v>
      </c>
      <c r="AH47" s="13">
        <f>VLOOKUP(A:A,[3]TDSheet!$A:$D,4,0)</f>
        <v>833</v>
      </c>
      <c r="AI47" s="13">
        <f>VLOOKUP(A:A,[1]TDSheet!$A:$AI,35,0)</f>
        <v>0</v>
      </c>
      <c r="AJ47" s="13">
        <f t="shared" si="15"/>
        <v>520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2543</v>
      </c>
      <c r="D48" s="8">
        <v>12501</v>
      </c>
      <c r="E48" s="8">
        <v>8748</v>
      </c>
      <c r="F48" s="8">
        <v>5551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9483</v>
      </c>
      <c r="K48" s="13">
        <f t="shared" si="11"/>
        <v>-735</v>
      </c>
      <c r="L48" s="13">
        <f>VLOOKUP(A:A,[1]TDSheet!$A:$M,13,0)</f>
        <v>1200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2"/>
        <v>1019.6</v>
      </c>
      <c r="X48" s="15">
        <v>500</v>
      </c>
      <c r="Y48" s="16">
        <f t="shared" si="13"/>
        <v>7.1116123970184386</v>
      </c>
      <c r="Z48" s="13">
        <f t="shared" si="14"/>
        <v>5.4442918791683015</v>
      </c>
      <c r="AA48" s="13"/>
      <c r="AB48" s="13"/>
      <c r="AC48" s="13"/>
      <c r="AD48" s="13">
        <f>VLOOKUP(A:A,[1]TDSheet!$A:$AD,30,0)</f>
        <v>3650</v>
      </c>
      <c r="AE48" s="13">
        <f>VLOOKUP(A:A,[1]TDSheet!$A:$AE,31,0)</f>
        <v>1226.8</v>
      </c>
      <c r="AF48" s="13">
        <f>VLOOKUP(A:A,[1]TDSheet!$A:$AF,32,0)</f>
        <v>1226.8</v>
      </c>
      <c r="AG48" s="13">
        <f>VLOOKUP(A:A,[1]TDSheet!$A:$AG,33,0)</f>
        <v>1234.5999999999999</v>
      </c>
      <c r="AH48" s="13">
        <f>VLOOKUP(A:A,[3]TDSheet!$A:$D,4,0)</f>
        <v>653</v>
      </c>
      <c r="AI48" s="13" t="str">
        <f>VLOOKUP(A:A,[1]TDSheet!$A:$AI,35,0)</f>
        <v>июльпер</v>
      </c>
      <c r="AJ48" s="13">
        <f t="shared" si="15"/>
        <v>225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451.17500000000001</v>
      </c>
      <c r="D49" s="8">
        <v>916.75900000000001</v>
      </c>
      <c r="E49" s="8">
        <v>812.25599999999997</v>
      </c>
      <c r="F49" s="8">
        <v>535.65800000000002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768.91399999999999</v>
      </c>
      <c r="K49" s="13">
        <f t="shared" si="11"/>
        <v>43.341999999999985</v>
      </c>
      <c r="L49" s="13">
        <f>VLOOKUP(A:A,[1]TDSheet!$A:$M,13,0)</f>
        <v>170</v>
      </c>
      <c r="M49" s="13">
        <f>VLOOKUP(A:A,[1]TDSheet!$A:$X,24,0)</f>
        <v>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2"/>
        <v>162.4512</v>
      </c>
      <c r="X49" s="15">
        <v>260</v>
      </c>
      <c r="Y49" s="16">
        <f t="shared" si="13"/>
        <v>5.9442958870109921</v>
      </c>
      <c r="Z49" s="13">
        <f t="shared" si="14"/>
        <v>3.2973471417878106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150.8682</v>
      </c>
      <c r="AF49" s="13">
        <f>VLOOKUP(A:A,[1]TDSheet!$A:$AF,32,0)</f>
        <v>150.8682</v>
      </c>
      <c r="AG49" s="13">
        <f>VLOOKUP(A:A,[1]TDSheet!$A:$AG,33,0)</f>
        <v>164.1506</v>
      </c>
      <c r="AH49" s="13">
        <f>VLOOKUP(A:A,[3]TDSheet!$A:$D,4,0)</f>
        <v>168.529</v>
      </c>
      <c r="AI49" s="13">
        <f>VLOOKUP(A:A,[1]TDSheet!$A:$AI,35,0)</f>
        <v>0</v>
      </c>
      <c r="AJ49" s="13">
        <f t="shared" si="15"/>
        <v>260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554</v>
      </c>
      <c r="D50" s="8">
        <v>1231</v>
      </c>
      <c r="E50" s="8">
        <v>804</v>
      </c>
      <c r="F50" s="8">
        <v>965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821</v>
      </c>
      <c r="K50" s="13">
        <f t="shared" si="11"/>
        <v>-17</v>
      </c>
      <c r="L50" s="13">
        <f>VLOOKUP(A:A,[1]TDSheet!$A:$M,13,0)</f>
        <v>500</v>
      </c>
      <c r="M50" s="13">
        <f>VLOOKUP(A:A,[1]TDSheet!$A:$X,24,0)</f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2"/>
        <v>160.80000000000001</v>
      </c>
      <c r="X50" s="15"/>
      <c r="Y50" s="16">
        <f t="shared" si="13"/>
        <v>9.1106965174129346</v>
      </c>
      <c r="Z50" s="13">
        <f t="shared" si="14"/>
        <v>6.0012437810945265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124.6</v>
      </c>
      <c r="AF50" s="13">
        <f>VLOOKUP(A:A,[1]TDSheet!$A:$AF,32,0)</f>
        <v>124.6</v>
      </c>
      <c r="AG50" s="13">
        <f>VLOOKUP(A:A,[1]TDSheet!$A:$AG,33,0)</f>
        <v>134.4</v>
      </c>
      <c r="AH50" s="13">
        <f>VLOOKUP(A:A,[3]TDSheet!$A:$D,4,0)</f>
        <v>254</v>
      </c>
      <c r="AI50" s="13">
        <f>VLOOKUP(A:A,[1]TDSheet!$A:$AI,35,0)</f>
        <v>0</v>
      </c>
      <c r="AJ50" s="13">
        <f t="shared" si="15"/>
        <v>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13</v>
      </c>
      <c r="C51" s="8">
        <v>536</v>
      </c>
      <c r="D51" s="8">
        <v>1726</v>
      </c>
      <c r="E51" s="8">
        <v>1619</v>
      </c>
      <c r="F51" s="8">
        <v>613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1638</v>
      </c>
      <c r="K51" s="13">
        <f t="shared" si="11"/>
        <v>-19</v>
      </c>
      <c r="L51" s="13">
        <f>VLOOKUP(A:A,[1]TDSheet!$A:$M,13,0)</f>
        <v>250</v>
      </c>
      <c r="M51" s="13">
        <f>VLOOKUP(A:A,[1]TDSheet!$A:$X,24,0)</f>
        <v>450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2"/>
        <v>323.8</v>
      </c>
      <c r="X51" s="15">
        <v>600</v>
      </c>
      <c r="Y51" s="16">
        <f t="shared" si="13"/>
        <v>5.9079678814082763</v>
      </c>
      <c r="Z51" s="13">
        <f t="shared" si="14"/>
        <v>1.8931439159975292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250.6</v>
      </c>
      <c r="AF51" s="13">
        <f>VLOOKUP(A:A,[1]TDSheet!$A:$AF,32,0)</f>
        <v>250.6</v>
      </c>
      <c r="AG51" s="13">
        <f>VLOOKUP(A:A,[1]TDSheet!$A:$AG,33,0)</f>
        <v>273.2</v>
      </c>
      <c r="AH51" s="13">
        <f>VLOOKUP(A:A,[3]TDSheet!$A:$D,4,0)</f>
        <v>422</v>
      </c>
      <c r="AI51" s="13">
        <f>VLOOKUP(A:A,[1]TDSheet!$A:$AI,35,0)</f>
        <v>0</v>
      </c>
      <c r="AJ51" s="13">
        <f t="shared" si="15"/>
        <v>210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253.70500000000001</v>
      </c>
      <c r="D52" s="8">
        <v>296.45699999999999</v>
      </c>
      <c r="E52" s="8">
        <v>300.23</v>
      </c>
      <c r="F52" s="8">
        <v>241.179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298.46800000000002</v>
      </c>
      <c r="K52" s="13">
        <f t="shared" si="11"/>
        <v>1.7620000000000005</v>
      </c>
      <c r="L52" s="13">
        <f>VLOOKUP(A:A,[1]TDSheet!$A:$M,13,0)</f>
        <v>50</v>
      </c>
      <c r="M52" s="13">
        <f>VLOOKUP(A:A,[1]TDSheet!$A:$X,24,0)</f>
        <v>30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2"/>
        <v>60.046000000000006</v>
      </c>
      <c r="X52" s="15">
        <v>40</v>
      </c>
      <c r="Y52" s="16">
        <f t="shared" si="13"/>
        <v>6.0150384705059441</v>
      </c>
      <c r="Z52" s="13">
        <f t="shared" si="14"/>
        <v>4.016570629184292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48.421199999999999</v>
      </c>
      <c r="AF52" s="13">
        <f>VLOOKUP(A:A,[1]TDSheet!$A:$AF,32,0)</f>
        <v>48.421199999999999</v>
      </c>
      <c r="AG52" s="13">
        <f>VLOOKUP(A:A,[1]TDSheet!$A:$AG,33,0)</f>
        <v>59.753599999999992</v>
      </c>
      <c r="AH52" s="13">
        <f>VLOOKUP(A:A,[3]TDSheet!$A:$D,4,0)</f>
        <v>44.465000000000003</v>
      </c>
      <c r="AI52" s="13">
        <f>VLOOKUP(A:A,[1]TDSheet!$A:$AI,35,0)</f>
        <v>0</v>
      </c>
      <c r="AJ52" s="13">
        <f t="shared" si="15"/>
        <v>40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691</v>
      </c>
      <c r="D53" s="8">
        <v>6975</v>
      </c>
      <c r="E53" s="8">
        <v>2607</v>
      </c>
      <c r="F53" s="8">
        <v>1611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2690</v>
      </c>
      <c r="K53" s="13">
        <f t="shared" si="11"/>
        <v>-83</v>
      </c>
      <c r="L53" s="13">
        <f>VLOOKUP(A:A,[1]TDSheet!$A:$M,13,0)</f>
        <v>500</v>
      </c>
      <c r="M53" s="13">
        <f>VLOOKUP(A:A,[1]TDSheet!$A:$X,24,0)</f>
        <v>200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2"/>
        <v>521.4</v>
      </c>
      <c r="X53" s="15">
        <v>800</v>
      </c>
      <c r="Y53" s="16">
        <f t="shared" si="13"/>
        <v>5.9666283084004608</v>
      </c>
      <c r="Z53" s="13">
        <f t="shared" si="14"/>
        <v>3.0897583429229001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559.4</v>
      </c>
      <c r="AF53" s="13">
        <f>VLOOKUP(A:A,[1]TDSheet!$A:$AF,32,0)</f>
        <v>559.4</v>
      </c>
      <c r="AG53" s="13">
        <f>VLOOKUP(A:A,[1]TDSheet!$A:$AG,33,0)</f>
        <v>506.2</v>
      </c>
      <c r="AH53" s="13">
        <f>VLOOKUP(A:A,[3]TDSheet!$A:$D,4,0)</f>
        <v>662</v>
      </c>
      <c r="AI53" s="13" t="e">
        <f>VLOOKUP(A:A,[1]TDSheet!$A:$AI,35,0)</f>
        <v>#N/A</v>
      </c>
      <c r="AJ53" s="13">
        <f t="shared" si="15"/>
        <v>320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1455</v>
      </c>
      <c r="D54" s="8">
        <v>12192</v>
      </c>
      <c r="E54" s="8">
        <v>4152</v>
      </c>
      <c r="F54" s="8">
        <v>2876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4166</v>
      </c>
      <c r="K54" s="13">
        <f t="shared" si="11"/>
        <v>-14</v>
      </c>
      <c r="L54" s="13">
        <f>VLOOKUP(A:A,[1]TDSheet!$A:$M,13,0)</f>
        <v>800</v>
      </c>
      <c r="M54" s="13">
        <f>VLOOKUP(A:A,[1]TDSheet!$A:$X,24,0)</f>
        <v>400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2"/>
        <v>830.4</v>
      </c>
      <c r="X54" s="15">
        <v>900</v>
      </c>
      <c r="Y54" s="16">
        <f t="shared" si="13"/>
        <v>5.9922928709055876</v>
      </c>
      <c r="Z54" s="13">
        <f t="shared" si="14"/>
        <v>3.4633911368015413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833.6</v>
      </c>
      <c r="AF54" s="13">
        <f>VLOOKUP(A:A,[1]TDSheet!$A:$AF,32,0)</f>
        <v>833.6</v>
      </c>
      <c r="AG54" s="13">
        <f>VLOOKUP(A:A,[1]TDSheet!$A:$AG,33,0)</f>
        <v>852</v>
      </c>
      <c r="AH54" s="13">
        <f>VLOOKUP(A:A,[3]TDSheet!$A:$D,4,0)</f>
        <v>790</v>
      </c>
      <c r="AI54" s="13" t="e">
        <f>VLOOKUP(A:A,[1]TDSheet!$A:$AI,35,0)</f>
        <v>#N/A</v>
      </c>
      <c r="AJ54" s="13">
        <f t="shared" si="15"/>
        <v>360</v>
      </c>
      <c r="AK54" s="13"/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68.656000000000006</v>
      </c>
      <c r="D55" s="8">
        <v>93.700999999999993</v>
      </c>
      <c r="E55" s="8">
        <v>68.231999999999999</v>
      </c>
      <c r="F55" s="8">
        <v>91.905000000000001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86.165999999999997</v>
      </c>
      <c r="K55" s="13">
        <f t="shared" si="11"/>
        <v>-17.933999999999997</v>
      </c>
      <c r="L55" s="13">
        <f>VLOOKUP(A:A,[1]TDSheet!$A:$M,13,0)</f>
        <v>20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/>
      <c r="U55" s="13"/>
      <c r="V55" s="13"/>
      <c r="W55" s="13">
        <f t="shared" si="12"/>
        <v>13.6464</v>
      </c>
      <c r="X55" s="15"/>
      <c r="Y55" s="16">
        <f t="shared" si="13"/>
        <v>8.2003312228866214</v>
      </c>
      <c r="Z55" s="13">
        <f t="shared" si="14"/>
        <v>6.7347432289834686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16.317</v>
      </c>
      <c r="AF55" s="13">
        <f>VLOOKUP(A:A,[1]TDSheet!$A:$AF,32,0)</f>
        <v>16.317</v>
      </c>
      <c r="AG55" s="13">
        <f>VLOOKUP(A:A,[1]TDSheet!$A:$AG,33,0)</f>
        <v>17.786999999999999</v>
      </c>
      <c r="AH55" s="13">
        <f>VLOOKUP(A:A,[3]TDSheet!$A:$D,4,0)</f>
        <v>14.7</v>
      </c>
      <c r="AI55" s="13">
        <f>VLOOKUP(A:A,[1]TDSheet!$A:$AI,35,0)</f>
        <v>0</v>
      </c>
      <c r="AJ55" s="13">
        <f t="shared" si="15"/>
        <v>0</v>
      </c>
      <c r="AK55" s="13"/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601.43600000000004</v>
      </c>
      <c r="D56" s="8">
        <v>739.928</v>
      </c>
      <c r="E56" s="17">
        <v>287</v>
      </c>
      <c r="F56" s="18">
        <v>369</v>
      </c>
      <c r="G56" s="19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176.376</v>
      </c>
      <c r="K56" s="13">
        <f t="shared" si="11"/>
        <v>110.624</v>
      </c>
      <c r="L56" s="13">
        <f>VLOOKUP(A:A,[1]TDSheet!$A:$M,13,0)</f>
        <v>70</v>
      </c>
      <c r="M56" s="13">
        <f>VLOOKUP(A:A,[1]TDSheet!$A:$X,24,0)</f>
        <v>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2"/>
        <v>57.4</v>
      </c>
      <c r="X56" s="15"/>
      <c r="Y56" s="16">
        <f t="shared" si="13"/>
        <v>7.6480836236933802</v>
      </c>
      <c r="Z56" s="13">
        <f t="shared" si="14"/>
        <v>6.4285714285714288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112.2</v>
      </c>
      <c r="AF56" s="13">
        <f>VLOOKUP(A:A,[1]TDSheet!$A:$AF,32,0)</f>
        <v>112.2</v>
      </c>
      <c r="AG56" s="13">
        <f>VLOOKUP(A:A,[1]TDSheet!$A:$AG,33,0)</f>
        <v>83.6</v>
      </c>
      <c r="AH56" s="13">
        <f>VLOOKUP(A:A,[3]TDSheet!$A:$D,4,0)</f>
        <v>52.305999999999997</v>
      </c>
      <c r="AI56" s="13">
        <f>VLOOKUP(A:A,[1]TDSheet!$A:$AI,35,0)</f>
        <v>0</v>
      </c>
      <c r="AJ56" s="13">
        <f t="shared" si="15"/>
        <v>0</v>
      </c>
      <c r="AK56" s="13"/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454</v>
      </c>
      <c r="D57" s="8">
        <v>1938</v>
      </c>
      <c r="E57" s="8">
        <v>1547</v>
      </c>
      <c r="F57" s="8">
        <v>809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1575</v>
      </c>
      <c r="K57" s="13">
        <f t="shared" si="11"/>
        <v>-28</v>
      </c>
      <c r="L57" s="13">
        <f>VLOOKUP(A:A,[1]TDSheet!$A:$M,13,0)</f>
        <v>280</v>
      </c>
      <c r="M57" s="13">
        <f>VLOOKUP(A:A,[1]TDSheet!$A:$X,24,0)</f>
        <v>300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2"/>
        <v>309.39999999999998</v>
      </c>
      <c r="X57" s="15">
        <v>400</v>
      </c>
      <c r="Y57" s="16">
        <f t="shared" si="13"/>
        <v>5.7821590174531359</v>
      </c>
      <c r="Z57" s="13">
        <f t="shared" si="14"/>
        <v>2.6147382029734971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260.2</v>
      </c>
      <c r="AF57" s="13">
        <f>VLOOKUP(A:A,[1]TDSheet!$A:$AF,32,0)</f>
        <v>260.2</v>
      </c>
      <c r="AG57" s="13">
        <f>VLOOKUP(A:A,[1]TDSheet!$A:$AG,33,0)</f>
        <v>284.2</v>
      </c>
      <c r="AH57" s="13">
        <f>VLOOKUP(A:A,[3]TDSheet!$A:$D,4,0)</f>
        <v>370</v>
      </c>
      <c r="AI57" s="13">
        <f>VLOOKUP(A:A,[1]TDSheet!$A:$AI,35,0)</f>
        <v>0</v>
      </c>
      <c r="AJ57" s="13">
        <f t="shared" si="15"/>
        <v>140</v>
      </c>
      <c r="AK57" s="13"/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643</v>
      </c>
      <c r="D58" s="8">
        <v>2459</v>
      </c>
      <c r="E58" s="8">
        <v>2143</v>
      </c>
      <c r="F58" s="8">
        <v>922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2180</v>
      </c>
      <c r="K58" s="13">
        <f t="shared" si="11"/>
        <v>-37</v>
      </c>
      <c r="L58" s="13">
        <f>VLOOKUP(A:A,[1]TDSheet!$A:$M,13,0)</f>
        <v>380</v>
      </c>
      <c r="M58" s="13">
        <f>VLOOKUP(A:A,[1]TDSheet!$A:$X,24,0)</f>
        <v>600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2"/>
        <v>428.6</v>
      </c>
      <c r="X58" s="15">
        <v>600</v>
      </c>
      <c r="Y58" s="16">
        <f t="shared" si="13"/>
        <v>5.8376108259449371</v>
      </c>
      <c r="Z58" s="13">
        <f t="shared" si="14"/>
        <v>2.1511899206719551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347.4</v>
      </c>
      <c r="AF58" s="13">
        <f>VLOOKUP(A:A,[1]TDSheet!$A:$AF,32,0)</f>
        <v>347.4</v>
      </c>
      <c r="AG58" s="13">
        <f>VLOOKUP(A:A,[1]TDSheet!$A:$AG,33,0)</f>
        <v>367.2</v>
      </c>
      <c r="AH58" s="13">
        <f>VLOOKUP(A:A,[3]TDSheet!$A:$D,4,0)</f>
        <v>472</v>
      </c>
      <c r="AI58" s="13">
        <f>VLOOKUP(A:A,[1]TDSheet!$A:$AI,35,0)</f>
        <v>0</v>
      </c>
      <c r="AJ58" s="13">
        <f t="shared" si="15"/>
        <v>210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13</v>
      </c>
      <c r="C59" s="8">
        <v>116</v>
      </c>
      <c r="D59" s="8">
        <v>1755</v>
      </c>
      <c r="E59" s="8">
        <v>1385</v>
      </c>
      <c r="F59" s="8">
        <v>453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1488</v>
      </c>
      <c r="K59" s="13">
        <f t="shared" si="11"/>
        <v>-103</v>
      </c>
      <c r="L59" s="13">
        <f>VLOOKUP(A:A,[1]TDSheet!$A:$M,13,0)</f>
        <v>210</v>
      </c>
      <c r="M59" s="13">
        <f>VLOOKUP(A:A,[1]TDSheet!$A:$X,24,0)</f>
        <v>400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2"/>
        <v>277</v>
      </c>
      <c r="X59" s="15">
        <v>550</v>
      </c>
      <c r="Y59" s="16">
        <f t="shared" si="13"/>
        <v>5.8231046931407944</v>
      </c>
      <c r="Z59" s="13">
        <f t="shared" si="14"/>
        <v>1.6353790613718411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209.2</v>
      </c>
      <c r="AF59" s="13">
        <f>VLOOKUP(A:A,[1]TDSheet!$A:$AF,32,0)</f>
        <v>209.2</v>
      </c>
      <c r="AG59" s="13">
        <f>VLOOKUP(A:A,[1]TDSheet!$A:$AG,33,0)</f>
        <v>229.6</v>
      </c>
      <c r="AH59" s="13">
        <f>VLOOKUP(A:A,[3]TDSheet!$A:$D,4,0)</f>
        <v>418</v>
      </c>
      <c r="AI59" s="13">
        <f>VLOOKUP(A:A,[1]TDSheet!$A:$AI,35,0)</f>
        <v>0</v>
      </c>
      <c r="AJ59" s="13">
        <f t="shared" si="15"/>
        <v>220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151.62200000000001</v>
      </c>
      <c r="D60" s="8">
        <v>671.89400000000001</v>
      </c>
      <c r="E60" s="8">
        <v>374.755</v>
      </c>
      <c r="F60" s="8">
        <v>412.09500000000003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398.166</v>
      </c>
      <c r="K60" s="13">
        <f t="shared" si="11"/>
        <v>-23.411000000000001</v>
      </c>
      <c r="L60" s="13">
        <f>VLOOKUP(A:A,[1]TDSheet!$A:$M,13,0)</f>
        <v>80</v>
      </c>
      <c r="M60" s="13">
        <f>VLOOKUP(A:A,[1]TDSheet!$A:$X,24,0)</f>
        <v>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2"/>
        <v>74.950999999999993</v>
      </c>
      <c r="X60" s="15"/>
      <c r="Y60" s="16">
        <f t="shared" si="13"/>
        <v>6.5655561633600632</v>
      </c>
      <c r="Z60" s="13">
        <f t="shared" si="14"/>
        <v>5.4981921522061086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83.868799999999993</v>
      </c>
      <c r="AF60" s="13">
        <f>VLOOKUP(A:A,[1]TDSheet!$A:$AF,32,0)</f>
        <v>83.868799999999993</v>
      </c>
      <c r="AG60" s="13">
        <f>VLOOKUP(A:A,[1]TDSheet!$A:$AG,33,0)</f>
        <v>87.671599999999998</v>
      </c>
      <c r="AH60" s="13">
        <f>VLOOKUP(A:A,[3]TDSheet!$A:$D,4,0)</f>
        <v>82.784999999999997</v>
      </c>
      <c r="AI60" s="13">
        <f>VLOOKUP(A:A,[1]TDSheet!$A:$AI,35,0)</f>
        <v>0</v>
      </c>
      <c r="AJ60" s="13">
        <f t="shared" si="15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757.14800000000002</v>
      </c>
      <c r="D61" s="8">
        <v>1536.7159999999999</v>
      </c>
      <c r="E61" s="8">
        <v>1103.309</v>
      </c>
      <c r="F61" s="8">
        <v>1034.08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1221.4390000000001</v>
      </c>
      <c r="K61" s="13">
        <f t="shared" si="11"/>
        <v>-118.13000000000011</v>
      </c>
      <c r="L61" s="13">
        <f>VLOOKUP(A:A,[1]TDSheet!$A:$M,13,0)</f>
        <v>250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2"/>
        <v>220.6618</v>
      </c>
      <c r="X61" s="15">
        <v>100</v>
      </c>
      <c r="Y61" s="16">
        <f t="shared" si="13"/>
        <v>6.2724041950169891</v>
      </c>
      <c r="Z61" s="13">
        <f t="shared" si="14"/>
        <v>4.6862664946991277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267.21120000000002</v>
      </c>
      <c r="AF61" s="13">
        <f>VLOOKUP(A:A,[1]TDSheet!$A:$AF,32,0)</f>
        <v>267.21120000000002</v>
      </c>
      <c r="AG61" s="13">
        <f>VLOOKUP(A:A,[1]TDSheet!$A:$AG,33,0)</f>
        <v>252.76280000000003</v>
      </c>
      <c r="AH61" s="13">
        <f>VLOOKUP(A:A,[3]TDSheet!$A:$D,4,0)</f>
        <v>114.902</v>
      </c>
      <c r="AI61" s="13" t="str">
        <f>VLOOKUP(A:A,[1]TDSheet!$A:$AI,35,0)</f>
        <v>оконч</v>
      </c>
      <c r="AJ61" s="13">
        <f t="shared" si="15"/>
        <v>100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68.561000000000007</v>
      </c>
      <c r="D62" s="8">
        <v>125.919</v>
      </c>
      <c r="E62" s="8">
        <v>85.61</v>
      </c>
      <c r="F62" s="8">
        <v>90.846000000000004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102.628</v>
      </c>
      <c r="K62" s="13">
        <f t="shared" si="11"/>
        <v>-17.018000000000001</v>
      </c>
      <c r="L62" s="13">
        <f>VLOOKUP(A:A,[1]TDSheet!$A:$M,13,0)</f>
        <v>20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2"/>
        <v>17.122</v>
      </c>
      <c r="X62" s="15"/>
      <c r="Y62" s="16">
        <f t="shared" si="13"/>
        <v>6.4738932367714055</v>
      </c>
      <c r="Z62" s="13">
        <f t="shared" si="14"/>
        <v>5.3058053965658223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17.9328</v>
      </c>
      <c r="AF62" s="13">
        <f>VLOOKUP(A:A,[1]TDSheet!$A:$AF,32,0)</f>
        <v>17.9328</v>
      </c>
      <c r="AG62" s="13">
        <f>VLOOKUP(A:A,[1]TDSheet!$A:$AG,33,0)</f>
        <v>16.822399999999998</v>
      </c>
      <c r="AH62" s="13">
        <f>VLOOKUP(A:A,[3]TDSheet!$A:$D,4,0)</f>
        <v>19.521999999999998</v>
      </c>
      <c r="AI62" s="13">
        <f>VLOOKUP(A:A,[1]TDSheet!$A:$AI,35,0)</f>
        <v>0</v>
      </c>
      <c r="AJ62" s="13">
        <f t="shared" si="15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877.63300000000004</v>
      </c>
      <c r="D63" s="8">
        <v>3777.558</v>
      </c>
      <c r="E63" s="8">
        <v>2604.7379999999998</v>
      </c>
      <c r="F63" s="8">
        <v>1989.2660000000001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2539.2359999999999</v>
      </c>
      <c r="K63" s="13">
        <f t="shared" si="11"/>
        <v>65.501999999999953</v>
      </c>
      <c r="L63" s="13">
        <f>VLOOKUP(A:A,[1]TDSheet!$A:$M,13,0)</f>
        <v>550</v>
      </c>
      <c r="M63" s="13">
        <f>VLOOKUP(A:A,[1]TDSheet!$A:$X,24,0)</f>
        <v>400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2"/>
        <v>520.94759999999997</v>
      </c>
      <c r="X63" s="15">
        <v>200</v>
      </c>
      <c r="Y63" s="16">
        <f t="shared" si="13"/>
        <v>6.0260686487470148</v>
      </c>
      <c r="Z63" s="13">
        <f t="shared" si="14"/>
        <v>3.8185529600289936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509.31959999999998</v>
      </c>
      <c r="AF63" s="13">
        <f>VLOOKUP(A:A,[1]TDSheet!$A:$AF,32,0)</f>
        <v>509.31959999999998</v>
      </c>
      <c r="AG63" s="13">
        <f>VLOOKUP(A:A,[1]TDSheet!$A:$AG,33,0)</f>
        <v>533.07219999999995</v>
      </c>
      <c r="AH63" s="13">
        <f>VLOOKUP(A:A,[3]TDSheet!$A:$D,4,0)</f>
        <v>345.62599999999998</v>
      </c>
      <c r="AI63" s="13" t="str">
        <f>VLOOKUP(A:A,[1]TDSheet!$A:$AI,35,0)</f>
        <v>акиюльяб</v>
      </c>
      <c r="AJ63" s="13">
        <f t="shared" si="15"/>
        <v>200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2151</v>
      </c>
      <c r="D64" s="8">
        <v>5250</v>
      </c>
      <c r="E64" s="8">
        <v>5466</v>
      </c>
      <c r="F64" s="8">
        <v>1840.5550000000001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5534</v>
      </c>
      <c r="K64" s="13">
        <f t="shared" si="11"/>
        <v>-68</v>
      </c>
      <c r="L64" s="13">
        <f>VLOOKUP(A:A,[1]TDSheet!$A:$M,13,0)</f>
        <v>700</v>
      </c>
      <c r="M64" s="13">
        <f>VLOOKUP(A:A,[1]TDSheet!$A:$X,24,0)</f>
        <v>1400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2"/>
        <v>889.2</v>
      </c>
      <c r="X64" s="15">
        <v>1300</v>
      </c>
      <c r="Y64" s="16">
        <f t="shared" si="13"/>
        <v>5.8935616284300494</v>
      </c>
      <c r="Z64" s="13">
        <f t="shared" si="14"/>
        <v>2.0698999100314888</v>
      </c>
      <c r="AA64" s="13"/>
      <c r="AB64" s="13"/>
      <c r="AC64" s="13"/>
      <c r="AD64" s="13">
        <f>VLOOKUP(A:A,[1]TDSheet!$A:$AD,30,0)</f>
        <v>1020</v>
      </c>
      <c r="AE64" s="13">
        <f>VLOOKUP(A:A,[1]TDSheet!$A:$AE,31,0)</f>
        <v>771.6</v>
      </c>
      <c r="AF64" s="13">
        <f>VLOOKUP(A:A,[1]TDSheet!$A:$AF,32,0)</f>
        <v>771.6</v>
      </c>
      <c r="AG64" s="13">
        <f>VLOOKUP(A:A,[1]TDSheet!$A:$AG,33,0)</f>
        <v>741.2</v>
      </c>
      <c r="AH64" s="13">
        <f>VLOOKUP(A:A,[3]TDSheet!$A:$D,4,0)</f>
        <v>945</v>
      </c>
      <c r="AI64" s="13">
        <f>VLOOKUP(A:A,[1]TDSheet!$A:$AI,35,0)</f>
        <v>0</v>
      </c>
      <c r="AJ64" s="13">
        <f t="shared" si="15"/>
        <v>585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1417</v>
      </c>
      <c r="D65" s="8">
        <v>4407</v>
      </c>
      <c r="E65" s="8">
        <v>4322</v>
      </c>
      <c r="F65" s="8">
        <v>1446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4353</v>
      </c>
      <c r="K65" s="13">
        <f t="shared" si="11"/>
        <v>-31</v>
      </c>
      <c r="L65" s="13">
        <f>VLOOKUP(A:A,[1]TDSheet!$A:$M,13,0)</f>
        <v>600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2"/>
        <v>638.4</v>
      </c>
      <c r="X65" s="15">
        <v>1100</v>
      </c>
      <c r="Y65" s="16">
        <f t="shared" si="13"/>
        <v>5.8677944862155389</v>
      </c>
      <c r="Z65" s="13">
        <f t="shared" si="14"/>
        <v>2.2650375939849625</v>
      </c>
      <c r="AA65" s="13"/>
      <c r="AB65" s="13"/>
      <c r="AC65" s="13"/>
      <c r="AD65" s="13">
        <f>VLOOKUP(A:A,[1]TDSheet!$A:$AD,30,0)</f>
        <v>1130</v>
      </c>
      <c r="AE65" s="13">
        <f>VLOOKUP(A:A,[1]TDSheet!$A:$AE,31,0)</f>
        <v>547.4</v>
      </c>
      <c r="AF65" s="13">
        <f>VLOOKUP(A:A,[1]TDSheet!$A:$AF,32,0)</f>
        <v>547.4</v>
      </c>
      <c r="AG65" s="13">
        <f>VLOOKUP(A:A,[1]TDSheet!$A:$AG,33,0)</f>
        <v>565</v>
      </c>
      <c r="AH65" s="13">
        <f>VLOOKUP(A:A,[3]TDSheet!$A:$D,4,0)</f>
        <v>887</v>
      </c>
      <c r="AI65" s="13" t="str">
        <f>VLOOKUP(A:A,[1]TDSheet!$A:$AI,35,0)</f>
        <v>оконч</v>
      </c>
      <c r="AJ65" s="13">
        <f t="shared" si="15"/>
        <v>495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739</v>
      </c>
      <c r="D66" s="8">
        <v>2344</v>
      </c>
      <c r="E66" s="8">
        <v>1700</v>
      </c>
      <c r="F66" s="8">
        <v>1353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1696</v>
      </c>
      <c r="K66" s="13">
        <f t="shared" si="11"/>
        <v>4</v>
      </c>
      <c r="L66" s="13">
        <f>VLOOKUP(A:A,[1]TDSheet!$A:$M,13,0)</f>
        <v>350</v>
      </c>
      <c r="M66" s="13">
        <f>VLOOKUP(A:A,[1]TDSheet!$A:$X,24,0)</f>
        <v>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2"/>
        <v>340</v>
      </c>
      <c r="X66" s="15">
        <v>330</v>
      </c>
      <c r="Y66" s="16">
        <f t="shared" si="13"/>
        <v>5.9794117647058824</v>
      </c>
      <c r="Z66" s="13">
        <f t="shared" si="14"/>
        <v>3.9794117647058824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368</v>
      </c>
      <c r="AF66" s="13">
        <f>VLOOKUP(A:A,[1]TDSheet!$A:$AF,32,0)</f>
        <v>368</v>
      </c>
      <c r="AG66" s="13">
        <f>VLOOKUP(A:A,[1]TDSheet!$A:$AG,33,0)</f>
        <v>376.6</v>
      </c>
      <c r="AH66" s="13">
        <f>VLOOKUP(A:A,[3]TDSheet!$A:$D,4,0)</f>
        <v>318</v>
      </c>
      <c r="AI66" s="13" t="str">
        <f>VLOOKUP(A:A,[1]TDSheet!$A:$AI,35,0)</f>
        <v>оконч</v>
      </c>
      <c r="AJ66" s="13">
        <f t="shared" si="15"/>
        <v>148.5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126</v>
      </c>
      <c r="D67" s="8">
        <v>749</v>
      </c>
      <c r="E67" s="8">
        <v>579</v>
      </c>
      <c r="F67" s="8">
        <v>288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626</v>
      </c>
      <c r="K67" s="13">
        <f t="shared" si="11"/>
        <v>-47</v>
      </c>
      <c r="L67" s="13">
        <f>VLOOKUP(A:A,[1]TDSheet!$A:$M,13,0)</f>
        <v>110</v>
      </c>
      <c r="M67" s="13">
        <f>VLOOKUP(A:A,[1]TDSheet!$A:$X,24,0)</f>
        <v>150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2"/>
        <v>115.8</v>
      </c>
      <c r="X67" s="15">
        <v>140</v>
      </c>
      <c r="Y67" s="16">
        <f t="shared" si="13"/>
        <v>5.9412780656303976</v>
      </c>
      <c r="Z67" s="13">
        <f t="shared" si="14"/>
        <v>2.4870466321243523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99</v>
      </c>
      <c r="AF67" s="13">
        <f>VLOOKUP(A:A,[1]TDSheet!$A:$AF,32,0)</f>
        <v>99</v>
      </c>
      <c r="AG67" s="13">
        <f>VLOOKUP(A:A,[1]TDSheet!$A:$AG,33,0)</f>
        <v>107.2</v>
      </c>
      <c r="AH67" s="13">
        <f>VLOOKUP(A:A,[3]TDSheet!$A:$D,4,0)</f>
        <v>135</v>
      </c>
      <c r="AI67" s="13" t="e">
        <f>VLOOKUP(A:A,[1]TDSheet!$A:$AI,35,0)</f>
        <v>#N/A</v>
      </c>
      <c r="AJ67" s="13">
        <f t="shared" si="15"/>
        <v>56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48</v>
      </c>
      <c r="D68" s="8">
        <v>1291</v>
      </c>
      <c r="E68" s="8">
        <v>496</v>
      </c>
      <c r="F68" s="8">
        <v>292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526</v>
      </c>
      <c r="K68" s="13">
        <f t="shared" si="11"/>
        <v>-30</v>
      </c>
      <c r="L68" s="13">
        <f>VLOOKUP(A:A,[1]TDSheet!$A:$M,13,0)</f>
        <v>100</v>
      </c>
      <c r="M68" s="13">
        <f>VLOOKUP(A:A,[1]TDSheet!$A:$X,24,0)</f>
        <v>40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2"/>
        <v>99.2</v>
      </c>
      <c r="X68" s="15">
        <v>150</v>
      </c>
      <c r="Y68" s="16">
        <f t="shared" si="13"/>
        <v>5.866935483870968</v>
      </c>
      <c r="Z68" s="13">
        <f t="shared" si="14"/>
        <v>2.943548387096774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</v>
      </c>
      <c r="AF68" s="13">
        <f>VLOOKUP(A:A,[1]TDSheet!$A:$AF,32,0)</f>
        <v>88.2</v>
      </c>
      <c r="AG68" s="13">
        <f>VLOOKUP(A:A,[1]TDSheet!$A:$AG,33,0)</f>
        <v>95.2</v>
      </c>
      <c r="AH68" s="13">
        <f>VLOOKUP(A:A,[3]TDSheet!$A:$D,4,0)</f>
        <v>129</v>
      </c>
      <c r="AI68" s="13" t="e">
        <f>VLOOKUP(A:A,[1]TDSheet!$A:$AI,35,0)</f>
        <v>#N/A</v>
      </c>
      <c r="AJ68" s="13">
        <f t="shared" si="15"/>
        <v>60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1621.0309999999999</v>
      </c>
      <c r="D69" s="8">
        <v>3390.3240000000001</v>
      </c>
      <c r="E69" s="17">
        <v>1363</v>
      </c>
      <c r="F69" s="18">
        <v>1471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958.21500000000003</v>
      </c>
      <c r="K69" s="13">
        <f t="shared" si="11"/>
        <v>404.78499999999997</v>
      </c>
      <c r="L69" s="13">
        <f>VLOOKUP(A:A,[1]TDSheet!$A:$M,13,0)</f>
        <v>400</v>
      </c>
      <c r="M69" s="13">
        <f>VLOOKUP(A:A,[1]TDSheet!$A:$X,24,0)</f>
        <v>200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2"/>
        <v>272.60000000000002</v>
      </c>
      <c r="X69" s="15">
        <v>300</v>
      </c>
      <c r="Y69" s="16">
        <f t="shared" si="13"/>
        <v>8.6977256052824643</v>
      </c>
      <c r="Z69" s="13">
        <f t="shared" si="14"/>
        <v>5.3961848862802633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348</v>
      </c>
      <c r="AF69" s="13">
        <f>VLOOKUP(A:A,[1]TDSheet!$A:$AF,32,0)</f>
        <v>348</v>
      </c>
      <c r="AG69" s="13">
        <f>VLOOKUP(A:A,[1]TDSheet!$A:$AG,33,0)</f>
        <v>286.8</v>
      </c>
      <c r="AH69" s="13">
        <f>VLOOKUP(A:A,[3]TDSheet!$A:$D,4,0)</f>
        <v>130.54599999999999</v>
      </c>
      <c r="AI69" s="13" t="str">
        <f>VLOOKUP(A:A,[1]TDSheet!$A:$AI,35,0)</f>
        <v>акиюльяб</v>
      </c>
      <c r="AJ69" s="13">
        <f t="shared" si="15"/>
        <v>300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202.75299999999999</v>
      </c>
      <c r="D70" s="8">
        <v>263.58300000000003</v>
      </c>
      <c r="E70" s="8">
        <v>298.77600000000001</v>
      </c>
      <c r="F70" s="8">
        <v>160.11199999999999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291.42099999999999</v>
      </c>
      <c r="K70" s="13">
        <f t="shared" si="11"/>
        <v>7.3550000000000182</v>
      </c>
      <c r="L70" s="13">
        <f>VLOOKUP(A:A,[1]TDSheet!$A:$M,13,0)</f>
        <v>50</v>
      </c>
      <c r="M70" s="13">
        <f>VLOOKUP(A:A,[1]TDSheet!$A:$X,24,0)</f>
        <v>90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2"/>
        <v>59.755200000000002</v>
      </c>
      <c r="X70" s="15">
        <v>50</v>
      </c>
      <c r="Y70" s="16">
        <f t="shared" si="13"/>
        <v>5.8591051490079513</v>
      </c>
      <c r="Z70" s="13">
        <f t="shared" si="14"/>
        <v>2.6794655527887112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44.272000000000006</v>
      </c>
      <c r="AF70" s="13">
        <f>VLOOKUP(A:A,[1]TDSheet!$A:$AF,32,0)</f>
        <v>44.272000000000006</v>
      </c>
      <c r="AG70" s="13">
        <f>VLOOKUP(A:A,[1]TDSheet!$A:$AG,33,0)</f>
        <v>50.082999999999998</v>
      </c>
      <c r="AH70" s="13">
        <f>VLOOKUP(A:A,[3]TDSheet!$A:$D,4,0)</f>
        <v>42.93</v>
      </c>
      <c r="AI70" s="13" t="e">
        <f>VLOOKUP(A:A,[1]TDSheet!$A:$AI,35,0)</f>
        <v>#N/A</v>
      </c>
      <c r="AJ70" s="13">
        <f t="shared" si="15"/>
        <v>50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711</v>
      </c>
      <c r="D71" s="8">
        <v>5683</v>
      </c>
      <c r="E71" s="8">
        <v>4474</v>
      </c>
      <c r="F71" s="8">
        <v>1847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4478</v>
      </c>
      <c r="K71" s="13">
        <f t="shared" si="11"/>
        <v>-4</v>
      </c>
      <c r="L71" s="13">
        <f>VLOOKUP(A:A,[1]TDSheet!$A:$M,13,0)</f>
        <v>600</v>
      </c>
      <c r="M71" s="13">
        <f>VLOOKUP(A:A,[1]TDSheet!$A:$X,24,0)</f>
        <v>450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2"/>
        <v>636.79999999999995</v>
      </c>
      <c r="X71" s="15">
        <v>900</v>
      </c>
      <c r="Y71" s="16">
        <f t="shared" si="13"/>
        <v>5.962625628140704</v>
      </c>
      <c r="Z71" s="13">
        <f t="shared" si="14"/>
        <v>2.9004396984924625</v>
      </c>
      <c r="AA71" s="13"/>
      <c r="AB71" s="13"/>
      <c r="AC71" s="13"/>
      <c r="AD71" s="13">
        <f>VLOOKUP(A:A,[1]TDSheet!$A:$AD,30,0)</f>
        <v>1290</v>
      </c>
      <c r="AE71" s="13">
        <f>VLOOKUP(A:A,[1]TDSheet!$A:$AE,31,0)</f>
        <v>514.4</v>
      </c>
      <c r="AF71" s="13">
        <f>VLOOKUP(A:A,[1]TDSheet!$A:$AF,32,0)</f>
        <v>514.4</v>
      </c>
      <c r="AG71" s="13">
        <f>VLOOKUP(A:A,[1]TDSheet!$A:$AG,33,0)</f>
        <v>598</v>
      </c>
      <c r="AH71" s="13">
        <f>VLOOKUP(A:A,[3]TDSheet!$A:$D,4,0)</f>
        <v>667</v>
      </c>
      <c r="AI71" s="13">
        <f>VLOOKUP(A:A,[1]TDSheet!$A:$AI,35,0)</f>
        <v>0</v>
      </c>
      <c r="AJ71" s="13">
        <f t="shared" si="15"/>
        <v>360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631</v>
      </c>
      <c r="D72" s="8">
        <v>3839</v>
      </c>
      <c r="E72" s="8">
        <v>2871</v>
      </c>
      <c r="F72" s="8">
        <v>1534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2899</v>
      </c>
      <c r="K72" s="13">
        <f t="shared" ref="K72:K118" si="16">E72-J72</f>
        <v>-28</v>
      </c>
      <c r="L72" s="13">
        <f>VLOOKUP(A:A,[1]TDSheet!$A:$M,13,0)</f>
        <v>600</v>
      </c>
      <c r="M72" s="13">
        <f>VLOOKUP(A:A,[1]TDSheet!$A:$X,24,0)</f>
        <v>600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18" si="17">(E72-AD72)/5</f>
        <v>574.20000000000005</v>
      </c>
      <c r="X72" s="15">
        <v>700</v>
      </c>
      <c r="Y72" s="16">
        <f t="shared" ref="Y72:Y118" si="18">(F72+L72+M72+X72)/W72</f>
        <v>5.9804946011842555</v>
      </c>
      <c r="Z72" s="13">
        <f t="shared" ref="Z72:Z118" si="19">F72/W72</f>
        <v>2.6715430163706024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440.2</v>
      </c>
      <c r="AF72" s="13">
        <f>VLOOKUP(A:A,[1]TDSheet!$A:$AF,32,0)</f>
        <v>440.2</v>
      </c>
      <c r="AG72" s="13">
        <f>VLOOKUP(A:A,[1]TDSheet!$A:$AG,33,0)</f>
        <v>535.4</v>
      </c>
      <c r="AH72" s="13">
        <f>VLOOKUP(A:A,[3]TDSheet!$A:$D,4,0)</f>
        <v>543</v>
      </c>
      <c r="AI72" s="13">
        <f>VLOOKUP(A:A,[1]TDSheet!$A:$AI,35,0)</f>
        <v>0</v>
      </c>
      <c r="AJ72" s="13">
        <f t="shared" ref="AJ72:AJ118" si="20">X72*H72</f>
        <v>280</v>
      </c>
      <c r="AK72" s="13"/>
      <c r="AL72" s="13"/>
      <c r="AM72" s="13"/>
    </row>
    <row r="73" spans="1:39" s="1" customFormat="1" ht="21.95" customHeight="1" outlineLevel="1" x14ac:dyDescent="0.2">
      <c r="A73" s="7" t="s">
        <v>76</v>
      </c>
      <c r="B73" s="7" t="s">
        <v>8</v>
      </c>
      <c r="C73" s="8">
        <v>209.30600000000001</v>
      </c>
      <c r="D73" s="8">
        <v>1067.953</v>
      </c>
      <c r="E73" s="8">
        <v>548.79</v>
      </c>
      <c r="F73" s="8">
        <v>254.61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554.64599999999996</v>
      </c>
      <c r="K73" s="13">
        <f t="shared" si="16"/>
        <v>-5.8559999999999945</v>
      </c>
      <c r="L73" s="13">
        <f>VLOOKUP(A:A,[1]TDSheet!$A:$M,13,0)</f>
        <v>100</v>
      </c>
      <c r="M73" s="13">
        <f>VLOOKUP(A:A,[1]TDSheet!$A:$X,24,0)</f>
        <v>150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f t="shared" si="17"/>
        <v>109.758</v>
      </c>
      <c r="X73" s="15">
        <v>140</v>
      </c>
      <c r="Y73" s="16">
        <f t="shared" si="18"/>
        <v>5.8730115344667366</v>
      </c>
      <c r="Z73" s="13">
        <f t="shared" si="19"/>
        <v>2.3197397911769531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91.057199999999995</v>
      </c>
      <c r="AF73" s="13">
        <f>VLOOKUP(A:A,[1]TDSheet!$A:$AF,32,0)</f>
        <v>91.057199999999995</v>
      </c>
      <c r="AG73" s="13">
        <f>VLOOKUP(A:A,[1]TDSheet!$A:$AG,33,0)</f>
        <v>102.11280000000001</v>
      </c>
      <c r="AH73" s="13">
        <f>VLOOKUP(A:A,[3]TDSheet!$A:$D,4,0)</f>
        <v>121.14</v>
      </c>
      <c r="AI73" s="13" t="e">
        <f>VLOOKUP(A:A,[1]TDSheet!$A:$AI,35,0)</f>
        <v>#N/A</v>
      </c>
      <c r="AJ73" s="13">
        <f t="shared" si="20"/>
        <v>140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130.56299999999999</v>
      </c>
      <c r="D74" s="8">
        <v>792.49199999999996</v>
      </c>
      <c r="E74" s="8">
        <v>385.142</v>
      </c>
      <c r="F74" s="8">
        <v>253.369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380.00599999999997</v>
      </c>
      <c r="K74" s="13">
        <f t="shared" si="16"/>
        <v>5.1360000000000241</v>
      </c>
      <c r="L74" s="13">
        <f>VLOOKUP(A:A,[1]TDSheet!$A:$M,13,0)</f>
        <v>70</v>
      </c>
      <c r="M74" s="13">
        <f>VLOOKUP(A:A,[1]TDSheet!$A:$X,24,0)</f>
        <v>30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7"/>
        <v>77.028400000000005</v>
      </c>
      <c r="X74" s="15">
        <v>100</v>
      </c>
      <c r="Y74" s="16">
        <f t="shared" si="18"/>
        <v>5.885738247191945</v>
      </c>
      <c r="Z74" s="13">
        <f t="shared" si="19"/>
        <v>3.2892932996141679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61.191600000000008</v>
      </c>
      <c r="AF74" s="13">
        <f>VLOOKUP(A:A,[1]TDSheet!$A:$AF,32,0)</f>
        <v>61.191600000000008</v>
      </c>
      <c r="AG74" s="13">
        <f>VLOOKUP(A:A,[1]TDSheet!$A:$AG,33,0)</f>
        <v>71.1404</v>
      </c>
      <c r="AH74" s="13">
        <f>VLOOKUP(A:A,[3]TDSheet!$A:$D,4,0)</f>
        <v>89.760999999999996</v>
      </c>
      <c r="AI74" s="13" t="e">
        <f>VLOOKUP(A:A,[1]TDSheet!$A:$AI,35,0)</f>
        <v>#N/A</v>
      </c>
      <c r="AJ74" s="13">
        <f t="shared" si="20"/>
        <v>100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203.62299999999999</v>
      </c>
      <c r="D75" s="8">
        <v>1657.961</v>
      </c>
      <c r="E75" s="8">
        <v>809.18200000000002</v>
      </c>
      <c r="F75" s="8">
        <v>499.31400000000002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809.12300000000005</v>
      </c>
      <c r="K75" s="13">
        <f t="shared" si="16"/>
        <v>5.8999999999969077E-2</v>
      </c>
      <c r="L75" s="13">
        <f>VLOOKUP(A:A,[1]TDSheet!$A:$M,13,0)</f>
        <v>150</v>
      </c>
      <c r="M75" s="13">
        <f>VLOOKUP(A:A,[1]TDSheet!$A:$X,24,0)</f>
        <v>70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7"/>
        <v>161.8364</v>
      </c>
      <c r="X75" s="15">
        <v>240</v>
      </c>
      <c r="Y75" s="16">
        <f t="shared" si="18"/>
        <v>5.9276775805690196</v>
      </c>
      <c r="Z75" s="13">
        <f t="shared" si="19"/>
        <v>3.0853009582516666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131.0162</v>
      </c>
      <c r="AF75" s="13">
        <f>VLOOKUP(A:A,[1]TDSheet!$A:$AF,32,0)</f>
        <v>131.0162</v>
      </c>
      <c r="AG75" s="13">
        <f>VLOOKUP(A:A,[1]TDSheet!$A:$AG,33,0)</f>
        <v>143.20160000000001</v>
      </c>
      <c r="AH75" s="13">
        <f>VLOOKUP(A:A,[3]TDSheet!$A:$D,4,0)</f>
        <v>191.67699999999999</v>
      </c>
      <c r="AI75" s="13" t="e">
        <f>VLOOKUP(A:A,[1]TDSheet!$A:$AI,35,0)</f>
        <v>#N/A</v>
      </c>
      <c r="AJ75" s="13">
        <f t="shared" si="20"/>
        <v>240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159.93700000000001</v>
      </c>
      <c r="D76" s="8">
        <v>861.77499999999998</v>
      </c>
      <c r="E76" s="8">
        <v>478.86</v>
      </c>
      <c r="F76" s="8">
        <v>207.40799999999999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509.67399999999998</v>
      </c>
      <c r="K76" s="13">
        <f t="shared" si="16"/>
        <v>-30.813999999999965</v>
      </c>
      <c r="L76" s="13">
        <f>VLOOKUP(A:A,[1]TDSheet!$A:$M,13,0)</f>
        <v>100</v>
      </c>
      <c r="M76" s="13">
        <f>VLOOKUP(A:A,[1]TDSheet!$A:$X,24,0)</f>
        <v>90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7"/>
        <v>95.772000000000006</v>
      </c>
      <c r="X76" s="15">
        <v>170</v>
      </c>
      <c r="Y76" s="16">
        <f t="shared" si="18"/>
        <v>5.9245708557824832</v>
      </c>
      <c r="Z76" s="13">
        <f t="shared" si="19"/>
        <v>2.1656434030823202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95.770200000000003</v>
      </c>
      <c r="AF76" s="13">
        <f>VLOOKUP(A:A,[1]TDSheet!$A:$AF,32,0)</f>
        <v>95.770200000000003</v>
      </c>
      <c r="AG76" s="13">
        <f>VLOOKUP(A:A,[1]TDSheet!$A:$AG,33,0)</f>
        <v>90.665999999999997</v>
      </c>
      <c r="AH76" s="13">
        <f>VLOOKUP(A:A,[3]TDSheet!$A:$D,4,0)</f>
        <v>141.86000000000001</v>
      </c>
      <c r="AI76" s="13" t="e">
        <f>VLOOKUP(A:A,[1]TDSheet!$A:$AI,35,0)</f>
        <v>#N/A</v>
      </c>
      <c r="AJ76" s="13">
        <f t="shared" si="20"/>
        <v>170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83</v>
      </c>
      <c r="D77" s="8">
        <v>103</v>
      </c>
      <c r="E77" s="8">
        <v>121</v>
      </c>
      <c r="F77" s="8">
        <v>65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130</v>
      </c>
      <c r="K77" s="13">
        <f t="shared" si="16"/>
        <v>-9</v>
      </c>
      <c r="L77" s="13">
        <f>VLOOKUP(A:A,[1]TDSheet!$A:$M,13,0)</f>
        <v>20</v>
      </c>
      <c r="M77" s="13">
        <f>VLOOKUP(A:A,[1]TDSheet!$A:$X,24,0)</f>
        <v>40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7"/>
        <v>24.2</v>
      </c>
      <c r="X77" s="15">
        <v>20</v>
      </c>
      <c r="Y77" s="16">
        <f t="shared" si="18"/>
        <v>5.9917355371900829</v>
      </c>
      <c r="Z77" s="13">
        <f t="shared" si="19"/>
        <v>2.6859504132231407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20.2</v>
      </c>
      <c r="AF77" s="13">
        <f>VLOOKUP(A:A,[1]TDSheet!$A:$AF,32,0)</f>
        <v>20.2</v>
      </c>
      <c r="AG77" s="13">
        <f>VLOOKUP(A:A,[1]TDSheet!$A:$AG,33,0)</f>
        <v>17.2</v>
      </c>
      <c r="AH77" s="13">
        <f>VLOOKUP(A:A,[3]TDSheet!$A:$D,4,0)</f>
        <v>20</v>
      </c>
      <c r="AI77" s="13" t="str">
        <f>VLOOKUP(A:A,[1]TDSheet!$A:$AI,35,0)</f>
        <v>???</v>
      </c>
      <c r="AJ77" s="13">
        <f t="shared" si="20"/>
        <v>12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121</v>
      </c>
      <c r="D78" s="8">
        <v>285</v>
      </c>
      <c r="E78" s="8">
        <v>217</v>
      </c>
      <c r="F78" s="8">
        <v>187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232</v>
      </c>
      <c r="K78" s="13">
        <f t="shared" si="16"/>
        <v>-15</v>
      </c>
      <c r="L78" s="13">
        <f>VLOOKUP(A:A,[1]TDSheet!$A:$M,13,0)</f>
        <v>60</v>
      </c>
      <c r="M78" s="13">
        <f>VLOOKUP(A:A,[1]TDSheet!$A:$X,24,0)</f>
        <v>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7"/>
        <v>43.4</v>
      </c>
      <c r="X78" s="15">
        <v>20</v>
      </c>
      <c r="Y78" s="16">
        <f t="shared" si="18"/>
        <v>6.1520737327188941</v>
      </c>
      <c r="Z78" s="13">
        <f t="shared" si="19"/>
        <v>4.3087557603686637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40.799999999999997</v>
      </c>
      <c r="AF78" s="13">
        <f>VLOOKUP(A:A,[1]TDSheet!$A:$AF,32,0)</f>
        <v>40.799999999999997</v>
      </c>
      <c r="AG78" s="13">
        <f>VLOOKUP(A:A,[1]TDSheet!$A:$AG,33,0)</f>
        <v>34.6</v>
      </c>
      <c r="AH78" s="13">
        <f>VLOOKUP(A:A,[3]TDSheet!$A:$D,4,0)</f>
        <v>35</v>
      </c>
      <c r="AI78" s="13" t="str">
        <f>VLOOKUP(A:A,[1]TDSheet!$A:$AI,35,0)</f>
        <v>акиюльяб</v>
      </c>
      <c r="AJ78" s="13">
        <f t="shared" si="20"/>
        <v>12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267</v>
      </c>
      <c r="D79" s="8">
        <v>1521</v>
      </c>
      <c r="E79" s="8">
        <v>427</v>
      </c>
      <c r="F79" s="8">
        <v>547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435</v>
      </c>
      <c r="K79" s="13">
        <f t="shared" si="16"/>
        <v>-8</v>
      </c>
      <c r="L79" s="13">
        <f>VLOOKUP(A:A,[1]TDSheet!$A:$M,13,0)</f>
        <v>100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7"/>
        <v>85.4</v>
      </c>
      <c r="X79" s="15">
        <v>100</v>
      </c>
      <c r="Y79" s="16">
        <f t="shared" si="18"/>
        <v>8.7470725995316148</v>
      </c>
      <c r="Z79" s="13">
        <f t="shared" si="19"/>
        <v>6.4051522248243558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67</v>
      </c>
      <c r="AG79" s="13">
        <f>VLOOKUP(A:A,[1]TDSheet!$A:$AG,33,0)</f>
        <v>76.2</v>
      </c>
      <c r="AH79" s="13">
        <f>VLOOKUP(A:A,[3]TDSheet!$A:$D,4,0)</f>
        <v>76</v>
      </c>
      <c r="AI79" s="13" t="str">
        <f>VLOOKUP(A:A,[1]TDSheet!$A:$AI,35,0)</f>
        <v>июльпер</v>
      </c>
      <c r="AJ79" s="13">
        <f t="shared" si="20"/>
        <v>60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59.680999999999997</v>
      </c>
      <c r="D80" s="8">
        <v>488.447</v>
      </c>
      <c r="E80" s="8">
        <v>245.93299999999999</v>
      </c>
      <c r="F80" s="8">
        <v>244.989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299.04700000000003</v>
      </c>
      <c r="K80" s="13">
        <f t="shared" si="16"/>
        <v>-53.114000000000033</v>
      </c>
      <c r="L80" s="13">
        <f>VLOOKUP(A:A,[1]TDSheet!$A:$M,13,0)</f>
        <v>60</v>
      </c>
      <c r="M80" s="13">
        <f>VLOOKUP(A:A,[1]TDSheet!$A:$X,24,0)</f>
        <v>20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f t="shared" si="17"/>
        <v>49.186599999999999</v>
      </c>
      <c r="X80" s="15"/>
      <c r="Y80" s="16">
        <f t="shared" si="18"/>
        <v>6.6072670198793988</v>
      </c>
      <c r="Z80" s="13">
        <f t="shared" si="19"/>
        <v>4.9808077809809994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62.285199999999996</v>
      </c>
      <c r="AF80" s="13">
        <f>VLOOKUP(A:A,[1]TDSheet!$A:$AF,32,0)</f>
        <v>62.285199999999996</v>
      </c>
      <c r="AG80" s="13">
        <f>VLOOKUP(A:A,[1]TDSheet!$A:$AG,33,0)</f>
        <v>58.840800000000002</v>
      </c>
      <c r="AH80" s="13">
        <f>VLOOKUP(A:A,[3]TDSheet!$A:$D,4,0)</f>
        <v>57.414999999999999</v>
      </c>
      <c r="AI80" s="13">
        <f>VLOOKUP(A:A,[1]TDSheet!$A:$AI,35,0)</f>
        <v>0</v>
      </c>
      <c r="AJ80" s="13">
        <f t="shared" si="20"/>
        <v>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385</v>
      </c>
      <c r="D81" s="8">
        <v>805</v>
      </c>
      <c r="E81" s="8">
        <v>702</v>
      </c>
      <c r="F81" s="8">
        <v>466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708</v>
      </c>
      <c r="K81" s="13">
        <f t="shared" si="16"/>
        <v>-6</v>
      </c>
      <c r="L81" s="13">
        <f>VLOOKUP(A:A,[1]TDSheet!$A:$M,13,0)</f>
        <v>130</v>
      </c>
      <c r="M81" s="13">
        <f>VLOOKUP(A:A,[1]TDSheet!$A:$X,24,0)</f>
        <v>60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7"/>
        <v>140.4</v>
      </c>
      <c r="X81" s="15">
        <v>170</v>
      </c>
      <c r="Y81" s="16">
        <f t="shared" si="18"/>
        <v>5.883190883190883</v>
      </c>
      <c r="Z81" s="13">
        <f t="shared" si="19"/>
        <v>3.3190883190883191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114.6</v>
      </c>
      <c r="AF81" s="13">
        <f>VLOOKUP(A:A,[1]TDSheet!$A:$AF,32,0)</f>
        <v>114.6</v>
      </c>
      <c r="AG81" s="13">
        <f>VLOOKUP(A:A,[1]TDSheet!$A:$AG,33,0)</f>
        <v>135.4</v>
      </c>
      <c r="AH81" s="13">
        <f>VLOOKUP(A:A,[3]TDSheet!$A:$D,4,0)</f>
        <v>130</v>
      </c>
      <c r="AI81" s="13" t="str">
        <f>VLOOKUP(A:A,[1]TDSheet!$A:$AI,35,0)</f>
        <v>оконч</v>
      </c>
      <c r="AJ81" s="13">
        <f t="shared" si="20"/>
        <v>102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290</v>
      </c>
      <c r="D82" s="8">
        <v>846</v>
      </c>
      <c r="E82" s="8">
        <v>691</v>
      </c>
      <c r="F82" s="8">
        <v>436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706</v>
      </c>
      <c r="K82" s="13">
        <f t="shared" si="16"/>
        <v>-15</v>
      </c>
      <c r="L82" s="13">
        <f>VLOOKUP(A:A,[1]TDSheet!$A:$M,13,0)</f>
        <v>140</v>
      </c>
      <c r="M82" s="13">
        <f>VLOOKUP(A:A,[1]TDSheet!$A:$X,24,0)</f>
        <v>60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7"/>
        <v>138.19999999999999</v>
      </c>
      <c r="X82" s="15">
        <v>180</v>
      </c>
      <c r="Y82" s="16">
        <f t="shared" si="18"/>
        <v>5.9044862518089731</v>
      </c>
      <c r="Z82" s="13">
        <f t="shared" si="19"/>
        <v>3.1548480463096964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127.8</v>
      </c>
      <c r="AF82" s="13">
        <f>VLOOKUP(A:A,[1]TDSheet!$A:$AF,32,0)</f>
        <v>127.8</v>
      </c>
      <c r="AG82" s="13">
        <f>VLOOKUP(A:A,[1]TDSheet!$A:$AG,33,0)</f>
        <v>137.4</v>
      </c>
      <c r="AH82" s="13">
        <f>VLOOKUP(A:A,[3]TDSheet!$A:$D,4,0)</f>
        <v>148</v>
      </c>
      <c r="AI82" s="13">
        <f>VLOOKUP(A:A,[1]TDSheet!$A:$AI,35,0)</f>
        <v>0</v>
      </c>
      <c r="AJ82" s="13">
        <f t="shared" si="20"/>
        <v>108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450</v>
      </c>
      <c r="D83" s="8">
        <v>6574</v>
      </c>
      <c r="E83" s="8">
        <v>1976</v>
      </c>
      <c r="F83" s="8">
        <v>2075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2033</v>
      </c>
      <c r="K83" s="13">
        <f t="shared" si="16"/>
        <v>-57</v>
      </c>
      <c r="L83" s="13">
        <f>VLOOKUP(A:A,[1]TDSheet!$A:$M,13,0)</f>
        <v>700</v>
      </c>
      <c r="M83" s="13">
        <f>VLOOKUP(A:A,[1]TDSheet!$A:$X,24,0)</f>
        <v>300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7"/>
        <v>395.2</v>
      </c>
      <c r="X83" s="15">
        <v>500</v>
      </c>
      <c r="Y83" s="16">
        <f t="shared" si="18"/>
        <v>9.0460526315789469</v>
      </c>
      <c r="Z83" s="13">
        <f t="shared" si="19"/>
        <v>5.2505060728744937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348</v>
      </c>
      <c r="AF83" s="13">
        <f>VLOOKUP(A:A,[1]TDSheet!$A:$AF,32,0)</f>
        <v>348</v>
      </c>
      <c r="AG83" s="13">
        <f>VLOOKUP(A:A,[1]TDSheet!$A:$AG,33,0)</f>
        <v>402</v>
      </c>
      <c r="AH83" s="13">
        <f>VLOOKUP(A:A,[3]TDSheet!$A:$D,4,0)</f>
        <v>376</v>
      </c>
      <c r="AI83" s="13" t="str">
        <f>VLOOKUP(A:A,[1]TDSheet!$A:$AI,35,0)</f>
        <v>акиюльяб</v>
      </c>
      <c r="AJ83" s="13">
        <f t="shared" si="20"/>
        <v>140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317</v>
      </c>
      <c r="D84" s="8">
        <v>283</v>
      </c>
      <c r="E84" s="8">
        <v>495</v>
      </c>
      <c r="F84" s="8">
        <v>95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761</v>
      </c>
      <c r="K84" s="13">
        <f t="shared" si="16"/>
        <v>-266</v>
      </c>
      <c r="L84" s="13">
        <f>VLOOKUP(A:A,[1]TDSheet!$A:$M,13,0)</f>
        <v>110</v>
      </c>
      <c r="M84" s="13">
        <f>VLOOKUP(A:A,[1]TDSheet!$A:$X,24,0)</f>
        <v>300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7"/>
        <v>99</v>
      </c>
      <c r="X84" s="15">
        <v>200</v>
      </c>
      <c r="Y84" s="16">
        <f t="shared" si="18"/>
        <v>7.1212121212121211</v>
      </c>
      <c r="Z84" s="13">
        <f t="shared" si="19"/>
        <v>0.95959595959595956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123.8</v>
      </c>
      <c r="AF84" s="13">
        <f>VLOOKUP(A:A,[1]TDSheet!$A:$AF,32,0)</f>
        <v>123.8</v>
      </c>
      <c r="AG84" s="13">
        <f>VLOOKUP(A:A,[1]TDSheet!$A:$AG,33,0)</f>
        <v>131.80000000000001</v>
      </c>
      <c r="AH84" s="13">
        <f>VLOOKUP(A:A,[3]TDSheet!$A:$D,4,0)</f>
        <v>7</v>
      </c>
      <c r="AI84" s="13" t="str">
        <f>VLOOKUP(A:A,[1]TDSheet!$A:$AI,35,0)</f>
        <v>Паша</v>
      </c>
      <c r="AJ84" s="13">
        <f t="shared" si="20"/>
        <v>80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202</v>
      </c>
      <c r="D85" s="8">
        <v>1138</v>
      </c>
      <c r="E85" s="8">
        <v>965</v>
      </c>
      <c r="F85" s="8">
        <v>368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972</v>
      </c>
      <c r="K85" s="13">
        <f t="shared" si="16"/>
        <v>-7</v>
      </c>
      <c r="L85" s="13">
        <f>VLOOKUP(A:A,[1]TDSheet!$A:$M,13,0)</f>
        <v>150</v>
      </c>
      <c r="M85" s="13">
        <f>VLOOKUP(A:A,[1]TDSheet!$A:$X,24,0)</f>
        <v>250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7"/>
        <v>193</v>
      </c>
      <c r="X85" s="15">
        <v>350</v>
      </c>
      <c r="Y85" s="16">
        <f t="shared" si="18"/>
        <v>5.7927461139896375</v>
      </c>
      <c r="Z85" s="13">
        <f t="shared" si="19"/>
        <v>1.9067357512953367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149.80000000000001</v>
      </c>
      <c r="AF85" s="13">
        <f>VLOOKUP(A:A,[1]TDSheet!$A:$AF,32,0)</f>
        <v>149.80000000000001</v>
      </c>
      <c r="AG85" s="13">
        <f>VLOOKUP(A:A,[1]TDSheet!$A:$AG,33,0)</f>
        <v>155.80000000000001</v>
      </c>
      <c r="AH85" s="13">
        <f>VLOOKUP(A:A,[3]TDSheet!$A:$D,4,0)</f>
        <v>242</v>
      </c>
      <c r="AI85" s="13" t="str">
        <f>VLOOKUP(A:A,[1]TDSheet!$A:$AI,35,0)</f>
        <v>Паша</v>
      </c>
      <c r="AJ85" s="13">
        <f t="shared" si="20"/>
        <v>115.5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13</v>
      </c>
      <c r="C86" s="8">
        <v>201</v>
      </c>
      <c r="D86" s="8">
        <v>601</v>
      </c>
      <c r="E86" s="8">
        <v>452</v>
      </c>
      <c r="F86" s="8">
        <v>344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478</v>
      </c>
      <c r="K86" s="13">
        <f t="shared" si="16"/>
        <v>-26</v>
      </c>
      <c r="L86" s="13">
        <f>VLOOKUP(A:A,[1]TDSheet!$A:$M,13,0)</f>
        <v>90</v>
      </c>
      <c r="M86" s="13">
        <f>VLOOKUP(A:A,[1]TDSheet!$A:$X,24,0)</f>
        <v>80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7"/>
        <v>90.4</v>
      </c>
      <c r="X86" s="15">
        <v>50</v>
      </c>
      <c r="Y86" s="16">
        <f t="shared" si="18"/>
        <v>6.2389380530973444</v>
      </c>
      <c r="Z86" s="13">
        <f t="shared" si="19"/>
        <v>3.805309734513274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90</v>
      </c>
      <c r="AF86" s="13">
        <f>VLOOKUP(A:A,[1]TDSheet!$A:$AF,32,0)</f>
        <v>90</v>
      </c>
      <c r="AG86" s="13">
        <f>VLOOKUP(A:A,[1]TDSheet!$A:$AG,33,0)</f>
        <v>95.4</v>
      </c>
      <c r="AH86" s="13">
        <f>VLOOKUP(A:A,[3]TDSheet!$A:$D,4,0)</f>
        <v>142</v>
      </c>
      <c r="AI86" s="13" t="str">
        <f>VLOOKUP(A:A,[1]TDSheet!$A:$AI,35,0)</f>
        <v>Паша</v>
      </c>
      <c r="AJ86" s="13">
        <f t="shared" si="20"/>
        <v>17.5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200</v>
      </c>
      <c r="D87" s="8">
        <v>668</v>
      </c>
      <c r="E87" s="8">
        <v>406</v>
      </c>
      <c r="F87" s="8">
        <v>451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429</v>
      </c>
      <c r="K87" s="13">
        <f t="shared" si="16"/>
        <v>-23</v>
      </c>
      <c r="L87" s="13">
        <f>VLOOKUP(A:A,[1]TDSheet!$A:$M,13,0)</f>
        <v>100</v>
      </c>
      <c r="M87" s="13">
        <f>VLOOKUP(A:A,[1]TDSheet!$A:$X,24,0)</f>
        <v>50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7"/>
        <v>81.2</v>
      </c>
      <c r="X87" s="15">
        <v>120</v>
      </c>
      <c r="Y87" s="16">
        <f t="shared" si="18"/>
        <v>8.8793103448275854</v>
      </c>
      <c r="Z87" s="13">
        <f t="shared" si="19"/>
        <v>5.554187192118226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61.4</v>
      </c>
      <c r="AF87" s="13">
        <f>VLOOKUP(A:A,[1]TDSheet!$A:$AF,32,0)</f>
        <v>61.4</v>
      </c>
      <c r="AG87" s="13">
        <f>VLOOKUP(A:A,[1]TDSheet!$A:$AG,33,0)</f>
        <v>65.8</v>
      </c>
      <c r="AH87" s="13">
        <f>VLOOKUP(A:A,[3]TDSheet!$A:$D,4,0)</f>
        <v>54</v>
      </c>
      <c r="AI87" s="13" t="str">
        <f>VLOOKUP(A:A,[1]TDSheet!$A:$AI,35,0)</f>
        <v>акиюльяб</v>
      </c>
      <c r="AJ87" s="13">
        <f t="shared" si="20"/>
        <v>39.6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1392</v>
      </c>
      <c r="D88" s="8">
        <v>16672</v>
      </c>
      <c r="E88" s="8">
        <v>6142</v>
      </c>
      <c r="F88" s="8">
        <v>3269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6161</v>
      </c>
      <c r="K88" s="13">
        <f t="shared" si="16"/>
        <v>-19</v>
      </c>
      <c r="L88" s="13">
        <f>VLOOKUP(A:A,[1]TDSheet!$A:$M,13,0)</f>
        <v>1200</v>
      </c>
      <c r="M88" s="13">
        <f>VLOOKUP(A:A,[1]TDSheet!$A:$X,24,0)</f>
        <v>1000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7"/>
        <v>962</v>
      </c>
      <c r="X88" s="15">
        <v>1200</v>
      </c>
      <c r="Y88" s="16">
        <f t="shared" si="18"/>
        <v>6.9324324324324325</v>
      </c>
      <c r="Z88" s="13">
        <f t="shared" si="19"/>
        <v>3.3981288981288982</v>
      </c>
      <c r="AA88" s="13"/>
      <c r="AB88" s="13"/>
      <c r="AC88" s="13"/>
      <c r="AD88" s="13">
        <f>VLOOKUP(A:A,[1]TDSheet!$A:$AD,30,0)</f>
        <v>1332</v>
      </c>
      <c r="AE88" s="13">
        <f>VLOOKUP(A:A,[1]TDSheet!$A:$AE,31,0)</f>
        <v>817.8</v>
      </c>
      <c r="AF88" s="13">
        <f>VLOOKUP(A:A,[1]TDSheet!$A:$AF,32,0)</f>
        <v>817.8</v>
      </c>
      <c r="AG88" s="13">
        <f>VLOOKUP(A:A,[1]TDSheet!$A:$AG,33,0)</f>
        <v>863.6</v>
      </c>
      <c r="AH88" s="13">
        <f>VLOOKUP(A:A,[3]TDSheet!$A:$D,4,0)</f>
        <v>953</v>
      </c>
      <c r="AI88" s="13" t="str">
        <f>VLOOKUP(A:A,[1]TDSheet!$A:$AI,35,0)</f>
        <v>акиюльяб</v>
      </c>
      <c r="AJ88" s="13">
        <f t="shared" si="20"/>
        <v>420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2715</v>
      </c>
      <c r="D89" s="8">
        <v>29436</v>
      </c>
      <c r="E89" s="8">
        <v>11158</v>
      </c>
      <c r="F89" s="8">
        <v>4777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11303</v>
      </c>
      <c r="K89" s="13">
        <f t="shared" si="16"/>
        <v>-145</v>
      </c>
      <c r="L89" s="13">
        <f>VLOOKUP(A:A,[1]TDSheet!$A:$M,13,0)</f>
        <v>1500</v>
      </c>
      <c r="M89" s="13">
        <f>VLOOKUP(A:A,[1]TDSheet!$A:$X,24,0)</f>
        <v>1000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7"/>
        <v>1642.4</v>
      </c>
      <c r="X89" s="15">
        <v>1700</v>
      </c>
      <c r="Y89" s="16">
        <f t="shared" si="18"/>
        <v>5.4657817827569408</v>
      </c>
      <c r="Z89" s="13">
        <f t="shared" si="19"/>
        <v>2.9085484656600098</v>
      </c>
      <c r="AA89" s="13"/>
      <c r="AB89" s="13"/>
      <c r="AC89" s="13"/>
      <c r="AD89" s="13">
        <f>VLOOKUP(A:A,[1]TDSheet!$A:$AD,30,0)</f>
        <v>2946</v>
      </c>
      <c r="AE89" s="13">
        <f>VLOOKUP(A:A,[1]TDSheet!$A:$AE,31,0)</f>
        <v>1505.6</v>
      </c>
      <c r="AF89" s="13">
        <f>VLOOKUP(A:A,[1]TDSheet!$A:$AF,32,0)</f>
        <v>1505.6</v>
      </c>
      <c r="AG89" s="13">
        <f>VLOOKUP(A:A,[1]TDSheet!$A:$AG,33,0)</f>
        <v>1665</v>
      </c>
      <c r="AH89" s="13">
        <f>VLOOKUP(A:A,[3]TDSheet!$A:$D,4,0)</f>
        <v>1452</v>
      </c>
      <c r="AI89" s="13" t="str">
        <f>VLOOKUP(A:A,[1]TDSheet!$A:$AI,35,0)</f>
        <v>оконч</v>
      </c>
      <c r="AJ89" s="13">
        <f t="shared" si="20"/>
        <v>595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243</v>
      </c>
      <c r="D90" s="8">
        <v>186</v>
      </c>
      <c r="E90" s="8">
        <v>103</v>
      </c>
      <c r="F90" s="8">
        <v>324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105</v>
      </c>
      <c r="K90" s="13">
        <f t="shared" si="16"/>
        <v>-2</v>
      </c>
      <c r="L90" s="13">
        <f>VLOOKUP(A:A,[1]TDSheet!$A:$M,13,0)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7"/>
        <v>20.6</v>
      </c>
      <c r="X90" s="15"/>
      <c r="Y90" s="16">
        <f t="shared" si="18"/>
        <v>15.728155339805824</v>
      </c>
      <c r="Z90" s="13">
        <f t="shared" si="19"/>
        <v>15.728155339805824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0.4</v>
      </c>
      <c r="AF90" s="13">
        <f>VLOOKUP(A:A,[1]TDSheet!$A:$AF,32,0)</f>
        <v>0.4</v>
      </c>
      <c r="AG90" s="13">
        <f>VLOOKUP(A:A,[1]TDSheet!$A:$AG,33,0)</f>
        <v>24.2</v>
      </c>
      <c r="AH90" s="13">
        <f>VLOOKUP(A:A,[3]TDSheet!$A:$D,4,0)</f>
        <v>28</v>
      </c>
      <c r="AI90" s="13">
        <f>VLOOKUP(A:A,[1]TDSheet!$A:$AI,35,0)</f>
        <v>0</v>
      </c>
      <c r="AJ90" s="13">
        <f t="shared" si="20"/>
        <v>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191</v>
      </c>
      <c r="D91" s="8">
        <v>247</v>
      </c>
      <c r="E91" s="8">
        <v>120</v>
      </c>
      <c r="F91" s="8">
        <v>309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135</v>
      </c>
      <c r="K91" s="13">
        <f t="shared" si="16"/>
        <v>-15</v>
      </c>
      <c r="L91" s="13">
        <f>VLOOKUP(A:A,[1]TDSheet!$A:$M,13,0)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7"/>
        <v>24</v>
      </c>
      <c r="X91" s="15"/>
      <c r="Y91" s="16">
        <f t="shared" si="18"/>
        <v>12.875</v>
      </c>
      <c r="Z91" s="13">
        <f t="shared" si="19"/>
        <v>12.875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1.2</v>
      </c>
      <c r="AG91" s="13">
        <f>VLOOKUP(A:A,[1]TDSheet!$A:$AG,33,0)</f>
        <v>33.4</v>
      </c>
      <c r="AH91" s="13">
        <f>VLOOKUP(A:A,[3]TDSheet!$A:$D,4,0)</f>
        <v>29</v>
      </c>
      <c r="AI91" s="13">
        <f>VLOOKUP(A:A,[1]TDSheet!$A:$AI,35,0)</f>
        <v>0</v>
      </c>
      <c r="AJ91" s="13">
        <f t="shared" si="20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161</v>
      </c>
      <c r="D92" s="8">
        <v>611</v>
      </c>
      <c r="E92" s="8">
        <v>413</v>
      </c>
      <c r="F92" s="8">
        <v>344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495</v>
      </c>
      <c r="K92" s="13">
        <f t="shared" si="16"/>
        <v>-82</v>
      </c>
      <c r="L92" s="13">
        <f>VLOOKUP(A:A,[1]TDSheet!$A:$M,13,0)</f>
        <v>100</v>
      </c>
      <c r="M92" s="13">
        <f>VLOOKUP(A:A,[1]TDSheet!$A:$X,24,0)</f>
        <v>100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7"/>
        <v>82.6</v>
      </c>
      <c r="X92" s="15">
        <v>150</v>
      </c>
      <c r="Y92" s="16">
        <f t="shared" si="18"/>
        <v>8.4019370460048428</v>
      </c>
      <c r="Z92" s="13">
        <f t="shared" si="19"/>
        <v>4.1646489104116222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5.4</v>
      </c>
      <c r="AF92" s="13">
        <f>VLOOKUP(A:A,[1]TDSheet!$A:$AF,32,0)</f>
        <v>5.4</v>
      </c>
      <c r="AG92" s="13">
        <f>VLOOKUP(A:A,[1]TDSheet!$A:$AG,33,0)</f>
        <v>88</v>
      </c>
      <c r="AH92" s="13">
        <f>VLOOKUP(A:A,[3]TDSheet!$A:$D,4,0)</f>
        <v>151</v>
      </c>
      <c r="AI92" s="13" t="e">
        <f>VLOOKUP(A:A,[1]TDSheet!$A:$AI,35,0)</f>
        <v>#N/A</v>
      </c>
      <c r="AJ92" s="13">
        <f t="shared" si="20"/>
        <v>9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278</v>
      </c>
      <c r="D93" s="8">
        <v>430</v>
      </c>
      <c r="E93" s="8">
        <v>407</v>
      </c>
      <c r="F93" s="8">
        <v>292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460</v>
      </c>
      <c r="K93" s="13">
        <f t="shared" si="16"/>
        <v>-53</v>
      </c>
      <c r="L93" s="13">
        <f>VLOOKUP(A:A,[1]TDSheet!$A:$M,13,0)</f>
        <v>100</v>
      </c>
      <c r="M93" s="13">
        <f>VLOOKUP(A:A,[1]TDSheet!$A:$X,24,0)</f>
        <v>100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7"/>
        <v>81.400000000000006</v>
      </c>
      <c r="X93" s="15">
        <v>150</v>
      </c>
      <c r="Y93" s="16">
        <f t="shared" si="18"/>
        <v>7.8869778869778866</v>
      </c>
      <c r="Z93" s="13">
        <f t="shared" si="19"/>
        <v>3.5872235872235869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40.4</v>
      </c>
      <c r="AF93" s="13">
        <f>VLOOKUP(A:A,[1]TDSheet!$A:$AF,32,0)</f>
        <v>40.4</v>
      </c>
      <c r="AG93" s="13">
        <f>VLOOKUP(A:A,[1]TDSheet!$A:$AG,33,0)</f>
        <v>60.2</v>
      </c>
      <c r="AH93" s="13">
        <f>VLOOKUP(A:A,[3]TDSheet!$A:$D,4,0)</f>
        <v>115</v>
      </c>
      <c r="AI93" s="13">
        <f>VLOOKUP(A:A,[1]TDSheet!$A:$AI,35,0)</f>
        <v>0</v>
      </c>
      <c r="AJ93" s="13">
        <f t="shared" si="20"/>
        <v>9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234</v>
      </c>
      <c r="D94" s="8">
        <v>783</v>
      </c>
      <c r="E94" s="8">
        <v>620</v>
      </c>
      <c r="F94" s="8">
        <v>373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683</v>
      </c>
      <c r="K94" s="13">
        <f t="shared" si="16"/>
        <v>-63</v>
      </c>
      <c r="L94" s="13">
        <f>VLOOKUP(A:A,[1]TDSheet!$A:$M,13,0)</f>
        <v>100</v>
      </c>
      <c r="M94" s="13">
        <f>VLOOKUP(A:A,[1]TDSheet!$A:$X,24,0)</f>
        <v>200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7"/>
        <v>124</v>
      </c>
      <c r="X94" s="15">
        <v>200</v>
      </c>
      <c r="Y94" s="16">
        <f t="shared" si="18"/>
        <v>7.040322580645161</v>
      </c>
      <c r="Z94" s="13">
        <f t="shared" si="19"/>
        <v>3.0080645161290325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82.8</v>
      </c>
      <c r="AF94" s="13">
        <f>VLOOKUP(A:A,[1]TDSheet!$A:$AF,32,0)</f>
        <v>82.8</v>
      </c>
      <c r="AG94" s="13">
        <f>VLOOKUP(A:A,[1]TDSheet!$A:$AG,33,0)</f>
        <v>112</v>
      </c>
      <c r="AH94" s="13">
        <f>VLOOKUP(A:A,[3]TDSheet!$A:$D,4,0)</f>
        <v>209</v>
      </c>
      <c r="AI94" s="13" t="e">
        <f>VLOOKUP(A:A,[1]TDSheet!$A:$AI,35,0)</f>
        <v>#N/A</v>
      </c>
      <c r="AJ94" s="13">
        <f t="shared" si="20"/>
        <v>12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394</v>
      </c>
      <c r="D95" s="8">
        <v>669</v>
      </c>
      <c r="E95" s="8">
        <v>649</v>
      </c>
      <c r="F95" s="8">
        <v>393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652</v>
      </c>
      <c r="K95" s="13">
        <f t="shared" si="16"/>
        <v>-3</v>
      </c>
      <c r="L95" s="13">
        <f>VLOOKUP(A:A,[1]TDSheet!$A:$M,13,0)</f>
        <v>120</v>
      </c>
      <c r="M95" s="13">
        <f>VLOOKUP(A:A,[1]TDSheet!$A:$X,24,0)</f>
        <v>60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7"/>
        <v>129.80000000000001</v>
      </c>
      <c r="X95" s="15">
        <v>200</v>
      </c>
      <c r="Y95" s="16">
        <f t="shared" si="18"/>
        <v>5.9553158705701073</v>
      </c>
      <c r="Z95" s="13">
        <f t="shared" si="19"/>
        <v>3.027734976887519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115.6</v>
      </c>
      <c r="AF95" s="13">
        <f>VLOOKUP(A:A,[1]TDSheet!$A:$AF,32,0)</f>
        <v>115.6</v>
      </c>
      <c r="AG95" s="13">
        <f>VLOOKUP(A:A,[1]TDSheet!$A:$AG,33,0)</f>
        <v>119.2</v>
      </c>
      <c r="AH95" s="13">
        <f>VLOOKUP(A:A,[3]TDSheet!$A:$D,4,0)</f>
        <v>137</v>
      </c>
      <c r="AI95" s="13" t="e">
        <f>VLOOKUP(A:A,[1]TDSheet!$A:$AI,35,0)</f>
        <v>#N/A</v>
      </c>
      <c r="AJ95" s="13">
        <f t="shared" si="20"/>
        <v>66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133</v>
      </c>
      <c r="D96" s="8">
        <v>291</v>
      </c>
      <c r="E96" s="8">
        <v>195</v>
      </c>
      <c r="F96" s="8">
        <v>212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287</v>
      </c>
      <c r="K96" s="13">
        <f t="shared" si="16"/>
        <v>-92</v>
      </c>
      <c r="L96" s="13">
        <f>VLOOKUP(A:A,[1]TDSheet!$A:$M,13,0)</f>
        <v>80</v>
      </c>
      <c r="M96" s="13">
        <f>VLOOKUP(A:A,[1]TDSheet!$A:$X,24,0)</f>
        <v>80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7"/>
        <v>39</v>
      </c>
      <c r="X96" s="15">
        <v>50</v>
      </c>
      <c r="Y96" s="16">
        <f t="shared" si="18"/>
        <v>10.820512820512821</v>
      </c>
      <c r="Z96" s="13">
        <f t="shared" si="19"/>
        <v>5.4358974358974361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40.6</v>
      </c>
      <c r="AF96" s="13">
        <f>VLOOKUP(A:A,[1]TDSheet!$A:$AF,32,0)</f>
        <v>40.6</v>
      </c>
      <c r="AG96" s="13">
        <f>VLOOKUP(A:A,[1]TDSheet!$A:$AG,33,0)</f>
        <v>47.6</v>
      </c>
      <c r="AH96" s="13">
        <f>VLOOKUP(A:A,[3]TDSheet!$A:$D,4,0)</f>
        <v>58</v>
      </c>
      <c r="AI96" s="13" t="e">
        <f>VLOOKUP(A:A,[1]TDSheet!$A:$AI,35,0)</f>
        <v>#N/A</v>
      </c>
      <c r="AJ96" s="13">
        <f t="shared" si="20"/>
        <v>7.5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262</v>
      </c>
      <c r="D97" s="8">
        <v>560</v>
      </c>
      <c r="E97" s="8">
        <v>449</v>
      </c>
      <c r="F97" s="8">
        <v>369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454</v>
      </c>
      <c r="K97" s="13">
        <f t="shared" si="16"/>
        <v>-5</v>
      </c>
      <c r="L97" s="13">
        <f>VLOOKUP(A:A,[1]TDSheet!$A:$M,13,0)</f>
        <v>100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7"/>
        <v>89.8</v>
      </c>
      <c r="X97" s="15">
        <v>70</v>
      </c>
      <c r="Y97" s="16">
        <f t="shared" si="18"/>
        <v>6.0022271714922049</v>
      </c>
      <c r="Z97" s="13">
        <f t="shared" si="19"/>
        <v>4.1091314031180399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95.6</v>
      </c>
      <c r="AF97" s="13">
        <f>VLOOKUP(A:A,[1]TDSheet!$A:$AF,32,0)</f>
        <v>95.6</v>
      </c>
      <c r="AG97" s="13">
        <f>VLOOKUP(A:A,[1]TDSheet!$A:$AG,33,0)</f>
        <v>94.8</v>
      </c>
      <c r="AH97" s="13">
        <f>VLOOKUP(A:A,[3]TDSheet!$A:$D,4,0)</f>
        <v>43</v>
      </c>
      <c r="AI97" s="13" t="str">
        <f>VLOOKUP(A:A,[1]TDSheet!$A:$AI,35,0)</f>
        <v>оконч</v>
      </c>
      <c r="AJ97" s="13">
        <f t="shared" si="20"/>
        <v>19.600000000000001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186.196</v>
      </c>
      <c r="D98" s="8">
        <v>548.46299999999997</v>
      </c>
      <c r="E98" s="8">
        <v>359.35199999999998</v>
      </c>
      <c r="F98" s="8">
        <v>369.51100000000002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366.36900000000003</v>
      </c>
      <c r="K98" s="13">
        <f t="shared" si="16"/>
        <v>-7.0170000000000528</v>
      </c>
      <c r="L98" s="13">
        <f>VLOOKUP(A:A,[1]TDSheet!$A:$M,13,0)</f>
        <v>90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f t="shared" si="17"/>
        <v>71.870399999999989</v>
      </c>
      <c r="X98" s="15"/>
      <c r="Y98" s="16">
        <f t="shared" si="18"/>
        <v>6.3936057125047316</v>
      </c>
      <c r="Z98" s="13">
        <f t="shared" si="19"/>
        <v>5.1413516552015865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72.45</v>
      </c>
      <c r="AF98" s="13">
        <f>VLOOKUP(A:A,[1]TDSheet!$A:$AF,32,0)</f>
        <v>72.45</v>
      </c>
      <c r="AG98" s="13">
        <f>VLOOKUP(A:A,[1]TDSheet!$A:$AG,33,0)</f>
        <v>78.246000000000009</v>
      </c>
      <c r="AH98" s="13">
        <f>VLOOKUP(A:A,[3]TDSheet!$A:$D,4,0)</f>
        <v>55.061999999999998</v>
      </c>
      <c r="AI98" s="13" t="str">
        <f>VLOOKUP(A:A,[1]TDSheet!$A:$AI,35,0)</f>
        <v>увел</v>
      </c>
      <c r="AJ98" s="13">
        <f t="shared" si="20"/>
        <v>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201</v>
      </c>
      <c r="D99" s="8">
        <v>581</v>
      </c>
      <c r="E99" s="8">
        <v>509</v>
      </c>
      <c r="F99" s="8">
        <v>264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521</v>
      </c>
      <c r="K99" s="13">
        <f t="shared" si="16"/>
        <v>-12</v>
      </c>
      <c r="L99" s="13">
        <f>VLOOKUP(A:A,[1]TDSheet!$A:$M,13,0)</f>
        <v>90</v>
      </c>
      <c r="M99" s="13">
        <f>VLOOKUP(A:A,[1]TDSheet!$A:$X,24,0)</f>
        <v>100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7"/>
        <v>101.8</v>
      </c>
      <c r="X99" s="15">
        <v>150</v>
      </c>
      <c r="Y99" s="16">
        <f t="shared" si="18"/>
        <v>5.9332023575638511</v>
      </c>
      <c r="Z99" s="13">
        <f t="shared" si="19"/>
        <v>2.5933202357563849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88.8</v>
      </c>
      <c r="AF99" s="13">
        <f>VLOOKUP(A:A,[1]TDSheet!$A:$AF,32,0)</f>
        <v>88.8</v>
      </c>
      <c r="AG99" s="13">
        <f>VLOOKUP(A:A,[1]TDSheet!$A:$AG,33,0)</f>
        <v>92.2</v>
      </c>
      <c r="AH99" s="13">
        <f>VLOOKUP(A:A,[3]TDSheet!$A:$D,4,0)</f>
        <v>130</v>
      </c>
      <c r="AI99" s="13" t="e">
        <f>VLOOKUP(A:A,[1]TDSheet!$A:$AI,35,0)</f>
        <v>#N/A</v>
      </c>
      <c r="AJ99" s="13">
        <f t="shared" si="20"/>
        <v>49.5</v>
      </c>
      <c r="AK99" s="13"/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314</v>
      </c>
      <c r="D100" s="8">
        <v>692</v>
      </c>
      <c r="E100" s="8">
        <v>547</v>
      </c>
      <c r="F100" s="8">
        <v>447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563</v>
      </c>
      <c r="K100" s="13">
        <f t="shared" si="16"/>
        <v>-16</v>
      </c>
      <c r="L100" s="13">
        <f>VLOOKUP(A:A,[1]TDSheet!$A:$M,13,0)</f>
        <v>120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109.4</v>
      </c>
      <c r="X100" s="15">
        <v>80</v>
      </c>
      <c r="Y100" s="16">
        <f t="shared" si="18"/>
        <v>5.9140767824497251</v>
      </c>
      <c r="Z100" s="13">
        <f t="shared" si="19"/>
        <v>4.085923217550274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154.4</v>
      </c>
      <c r="AF100" s="13">
        <f>VLOOKUP(A:A,[1]TDSheet!$A:$AF,32,0)</f>
        <v>154.4</v>
      </c>
      <c r="AG100" s="13">
        <f>VLOOKUP(A:A,[1]TDSheet!$A:$AG,33,0)</f>
        <v>124.6</v>
      </c>
      <c r="AH100" s="13">
        <f>VLOOKUP(A:A,[3]TDSheet!$A:$D,4,0)</f>
        <v>145</v>
      </c>
      <c r="AI100" s="13" t="str">
        <f>VLOOKUP(A:A,[1]TDSheet!$A:$AI,35,0)</f>
        <v>Паша</v>
      </c>
      <c r="AJ100" s="13">
        <f t="shared" si="20"/>
        <v>32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206.49</v>
      </c>
      <c r="D101" s="8">
        <v>638.11900000000003</v>
      </c>
      <c r="E101" s="8">
        <v>484.27600000000001</v>
      </c>
      <c r="F101" s="8">
        <v>329.85899999999998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482.77499999999998</v>
      </c>
      <c r="K101" s="13">
        <f t="shared" si="16"/>
        <v>1.5010000000000332</v>
      </c>
      <c r="L101" s="13">
        <f>VLOOKUP(A:A,[1]TDSheet!$A:$M,13,0)</f>
        <v>80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96.855199999999996</v>
      </c>
      <c r="X101" s="15">
        <v>160</v>
      </c>
      <c r="Y101" s="16">
        <f t="shared" si="18"/>
        <v>5.8836180194764962</v>
      </c>
      <c r="Z101" s="13">
        <f t="shared" si="19"/>
        <v>3.405692208575275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107.88</v>
      </c>
      <c r="AF101" s="13">
        <f>VLOOKUP(A:A,[1]TDSheet!$A:$AF,32,0)</f>
        <v>107.88</v>
      </c>
      <c r="AG101" s="13">
        <f>VLOOKUP(A:A,[1]TDSheet!$A:$AG,33,0)</f>
        <v>89.61</v>
      </c>
      <c r="AH101" s="13">
        <f>VLOOKUP(A:A,[3]TDSheet!$A:$D,4,0)</f>
        <v>118.9</v>
      </c>
      <c r="AI101" s="13" t="str">
        <f>VLOOKUP(A:A,[1]TDSheet!$A:$AI,35,0)</f>
        <v>увел</v>
      </c>
      <c r="AJ101" s="13">
        <f t="shared" si="20"/>
        <v>160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100</v>
      </c>
      <c r="D102" s="8">
        <v>267</v>
      </c>
      <c r="E102" s="8">
        <v>224</v>
      </c>
      <c r="F102" s="8">
        <v>138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262</v>
      </c>
      <c r="K102" s="13">
        <f t="shared" si="16"/>
        <v>-38</v>
      </c>
      <c r="L102" s="13">
        <f>VLOOKUP(A:A,[1]TDSheet!$A:$M,13,0)</f>
        <v>40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44.8</v>
      </c>
      <c r="X102" s="15">
        <v>100</v>
      </c>
      <c r="Y102" s="16">
        <f t="shared" si="18"/>
        <v>6.2053571428571432</v>
      </c>
      <c r="Z102" s="13">
        <f t="shared" si="19"/>
        <v>3.0803571428571432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33.4</v>
      </c>
      <c r="AF102" s="13">
        <f>VLOOKUP(A:A,[1]TDSheet!$A:$AF,32,0)</f>
        <v>33.4</v>
      </c>
      <c r="AG102" s="13">
        <f>VLOOKUP(A:A,[1]TDSheet!$A:$AG,33,0)</f>
        <v>42.6</v>
      </c>
      <c r="AH102" s="13">
        <f>VLOOKUP(A:A,[3]TDSheet!$A:$D,4,0)</f>
        <v>67</v>
      </c>
      <c r="AI102" s="13" t="str">
        <f>VLOOKUP(A:A,[1]TDSheet!$A:$AI,35,0)</f>
        <v>увел</v>
      </c>
      <c r="AJ102" s="13">
        <f t="shared" si="20"/>
        <v>40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8</v>
      </c>
      <c r="C103" s="8">
        <v>37.572000000000003</v>
      </c>
      <c r="D103" s="8">
        <v>502.29500000000002</v>
      </c>
      <c r="E103" s="8">
        <v>310.3</v>
      </c>
      <c r="F103" s="8">
        <v>226.667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335.51</v>
      </c>
      <c r="K103" s="13">
        <f t="shared" si="16"/>
        <v>-25.20999999999998</v>
      </c>
      <c r="L103" s="13">
        <f>VLOOKUP(A:A,[1]TDSheet!$A:$M,13,0)</f>
        <v>60</v>
      </c>
      <c r="M103" s="13">
        <f>VLOOKUP(A:A,[1]TDSheet!$A:$X,24,0)</f>
        <v>60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62.06</v>
      </c>
      <c r="X103" s="15">
        <v>50</v>
      </c>
      <c r="Y103" s="16">
        <f t="shared" si="18"/>
        <v>6.3916693522397683</v>
      </c>
      <c r="Z103" s="13">
        <f t="shared" si="19"/>
        <v>3.6523847889139542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62.931600000000003</v>
      </c>
      <c r="AF103" s="13">
        <f>VLOOKUP(A:A,[1]TDSheet!$A:$AF,32,0)</f>
        <v>62.931600000000003</v>
      </c>
      <c r="AG103" s="13">
        <f>VLOOKUP(A:A,[1]TDSheet!$A:$AG,33,0)</f>
        <v>71.05</v>
      </c>
      <c r="AH103" s="13">
        <f>VLOOKUP(A:A,[3]TDSheet!$A:$D,4,0)</f>
        <v>58</v>
      </c>
      <c r="AI103" s="13" t="str">
        <f>VLOOKUP(A:A,[1]TDSheet!$A:$AI,35,0)</f>
        <v>увел</v>
      </c>
      <c r="AJ103" s="13">
        <f t="shared" si="20"/>
        <v>50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13</v>
      </c>
      <c r="C104" s="8">
        <v>83</v>
      </c>
      <c r="D104" s="8">
        <v>131</v>
      </c>
      <c r="E104" s="8">
        <v>127</v>
      </c>
      <c r="F104" s="8">
        <v>77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174</v>
      </c>
      <c r="K104" s="13">
        <f t="shared" si="16"/>
        <v>-47</v>
      </c>
      <c r="L104" s="13">
        <f>VLOOKUP(A:A,[1]TDSheet!$A:$M,13,0)</f>
        <v>20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25.4</v>
      </c>
      <c r="X104" s="15">
        <v>60</v>
      </c>
      <c r="Y104" s="16">
        <f t="shared" si="18"/>
        <v>6.181102362204725</v>
      </c>
      <c r="Z104" s="13">
        <f t="shared" si="19"/>
        <v>3.0314960629921264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36.200000000000003</v>
      </c>
      <c r="AF104" s="13">
        <f>VLOOKUP(A:A,[1]TDSheet!$A:$AF,32,0)</f>
        <v>36.200000000000003</v>
      </c>
      <c r="AG104" s="13">
        <f>VLOOKUP(A:A,[1]TDSheet!$A:$AG,33,0)</f>
        <v>22.2</v>
      </c>
      <c r="AH104" s="13">
        <f>VLOOKUP(A:A,[3]TDSheet!$A:$D,4,0)</f>
        <v>38</v>
      </c>
      <c r="AI104" s="13" t="str">
        <f>VLOOKUP(A:A,[1]TDSheet!$A:$AI,35,0)</f>
        <v>Паша</v>
      </c>
      <c r="AJ104" s="13">
        <f t="shared" si="20"/>
        <v>24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149</v>
      </c>
      <c r="D105" s="8">
        <v>329</v>
      </c>
      <c r="E105" s="8">
        <v>186</v>
      </c>
      <c r="F105" s="8">
        <v>286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206</v>
      </c>
      <c r="K105" s="13">
        <f t="shared" si="16"/>
        <v>-20</v>
      </c>
      <c r="L105" s="13">
        <f>VLOOKUP(A:A,[1]TDSheet!$A:$M,13,0)</f>
        <v>50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37.200000000000003</v>
      </c>
      <c r="X105" s="15"/>
      <c r="Y105" s="16">
        <f t="shared" si="18"/>
        <v>9.0322580645161281</v>
      </c>
      <c r="Z105" s="13">
        <f t="shared" si="19"/>
        <v>7.6881720430107521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50.2</v>
      </c>
      <c r="AF105" s="13">
        <f>VLOOKUP(A:A,[1]TDSheet!$A:$AF,32,0)</f>
        <v>50.2</v>
      </c>
      <c r="AG105" s="13">
        <f>VLOOKUP(A:A,[1]TDSheet!$A:$AG,33,0)</f>
        <v>47.2</v>
      </c>
      <c r="AH105" s="13">
        <f>VLOOKUP(A:A,[3]TDSheet!$A:$D,4,0)</f>
        <v>51</v>
      </c>
      <c r="AI105" s="13" t="e">
        <f>VLOOKUP(A:A,[1]TDSheet!$A:$AI,35,0)</f>
        <v>#N/A</v>
      </c>
      <c r="AJ105" s="13">
        <f t="shared" si="20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218</v>
      </c>
      <c r="D106" s="8">
        <v>326</v>
      </c>
      <c r="E106" s="8">
        <v>223</v>
      </c>
      <c r="F106" s="8">
        <v>313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238</v>
      </c>
      <c r="K106" s="13">
        <f t="shared" si="16"/>
        <v>-15</v>
      </c>
      <c r="L106" s="13">
        <f>VLOOKUP(A:A,[1]TDSheet!$A:$M,13,0)</f>
        <v>40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44.6</v>
      </c>
      <c r="X106" s="15"/>
      <c r="Y106" s="16">
        <f t="shared" si="18"/>
        <v>7.9147982062780269</v>
      </c>
      <c r="Z106" s="13">
        <f t="shared" si="19"/>
        <v>7.0179372197309418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56</v>
      </c>
      <c r="AF106" s="13">
        <f>VLOOKUP(A:A,[1]TDSheet!$A:$AF,32,0)</f>
        <v>56</v>
      </c>
      <c r="AG106" s="13">
        <f>VLOOKUP(A:A,[1]TDSheet!$A:$AG,33,0)</f>
        <v>46.8</v>
      </c>
      <c r="AH106" s="13">
        <f>VLOOKUP(A:A,[3]TDSheet!$A:$D,4,0)</f>
        <v>68</v>
      </c>
      <c r="AI106" s="13" t="str">
        <f>VLOOKUP(A:A,[1]TDSheet!$A:$AI,35,0)</f>
        <v>увел</v>
      </c>
      <c r="AJ106" s="13">
        <f t="shared" si="20"/>
        <v>0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228</v>
      </c>
      <c r="D107" s="8">
        <v>684</v>
      </c>
      <c r="E107" s="8">
        <v>550</v>
      </c>
      <c r="F107" s="8">
        <v>349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641</v>
      </c>
      <c r="K107" s="13">
        <f t="shared" si="16"/>
        <v>-91</v>
      </c>
      <c r="L107" s="13">
        <f>VLOOKUP(A:A,[1]TDSheet!$A:$M,13,0)</f>
        <v>150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110</v>
      </c>
      <c r="X107" s="15">
        <v>200</v>
      </c>
      <c r="Y107" s="16">
        <f t="shared" si="18"/>
        <v>6.3545454545454545</v>
      </c>
      <c r="Z107" s="13">
        <f t="shared" si="19"/>
        <v>3.1727272727272728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70.2</v>
      </c>
      <c r="AF107" s="13">
        <f>VLOOKUP(A:A,[1]TDSheet!$A:$AF,32,0)</f>
        <v>70.2</v>
      </c>
      <c r="AG107" s="13">
        <f>VLOOKUP(A:A,[1]TDSheet!$A:$AG,33,0)</f>
        <v>105</v>
      </c>
      <c r="AH107" s="13">
        <f>VLOOKUP(A:A,[3]TDSheet!$A:$D,4,0)</f>
        <v>144</v>
      </c>
      <c r="AI107" s="13" t="str">
        <f>VLOOKUP(A:A,[1]TDSheet!$A:$AI,35,0)</f>
        <v>увел</v>
      </c>
      <c r="AJ107" s="13">
        <f t="shared" si="20"/>
        <v>40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13</v>
      </c>
      <c r="C108" s="8">
        <v>24</v>
      </c>
      <c r="D108" s="8">
        <v>138</v>
      </c>
      <c r="E108" s="8">
        <v>83</v>
      </c>
      <c r="F108" s="8">
        <v>74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128</v>
      </c>
      <c r="K108" s="13">
        <f t="shared" si="16"/>
        <v>-45</v>
      </c>
      <c r="L108" s="13">
        <f>VLOOKUP(A:A,[1]TDSheet!$A:$M,13,0)</f>
        <v>20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16.600000000000001</v>
      </c>
      <c r="X108" s="15">
        <v>20</v>
      </c>
      <c r="Y108" s="16">
        <f t="shared" si="18"/>
        <v>6.8674698795180715</v>
      </c>
      <c r="Z108" s="13">
        <f t="shared" si="19"/>
        <v>4.4578313253012043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16.2</v>
      </c>
      <c r="AF108" s="13">
        <f>VLOOKUP(A:A,[1]TDSheet!$A:$AF,32,0)</f>
        <v>16.2</v>
      </c>
      <c r="AG108" s="13">
        <f>VLOOKUP(A:A,[1]TDSheet!$A:$AG,33,0)</f>
        <v>15.2</v>
      </c>
      <c r="AH108" s="13">
        <f>VLOOKUP(A:A,[3]TDSheet!$A:$D,4,0)</f>
        <v>31</v>
      </c>
      <c r="AI108" s="13" t="str">
        <f>VLOOKUP(A:A,[1]TDSheet!$A:$AI,35,0)</f>
        <v>увел</v>
      </c>
      <c r="AJ108" s="13">
        <f t="shared" si="20"/>
        <v>6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83.191000000000003</v>
      </c>
      <c r="D109" s="8"/>
      <c r="E109" s="8">
        <v>0.84799999999999998</v>
      </c>
      <c r="F109" s="17">
        <v>82.343000000000004</v>
      </c>
      <c r="G109" s="1" t="str">
        <f>VLOOKUP(A:A,[1]TDSheet!$A:$G,7,0)</f>
        <v>рот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18.651</v>
      </c>
      <c r="K109" s="13">
        <f t="shared" si="16"/>
        <v>-17.803000000000001</v>
      </c>
      <c r="L109" s="13">
        <f>VLOOKUP(A:A,[1]TDSheet!$A:$M,13,0)</f>
        <v>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0.1696</v>
      </c>
      <c r="X109" s="15"/>
      <c r="Y109" s="16">
        <f t="shared" si="18"/>
        <v>485.51297169811323</v>
      </c>
      <c r="Z109" s="13">
        <f t="shared" si="19"/>
        <v>485.51297169811323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0.1696</v>
      </c>
      <c r="AF109" s="13">
        <f>VLOOKUP(A:A,[1]TDSheet!$A:$AF,32,0)</f>
        <v>0.1696</v>
      </c>
      <c r="AG109" s="13">
        <f>VLOOKUP(A:A,[1]TDSheet!$A:$AG,33,0)</f>
        <v>0.50880000000000003</v>
      </c>
      <c r="AH109" s="13">
        <v>0</v>
      </c>
      <c r="AI109" s="13" t="e">
        <f>VLOOKUP(A:A,[1]TDSheet!$A:$AI,35,0)</f>
        <v>#N/A</v>
      </c>
      <c r="AJ109" s="13">
        <f t="shared" si="20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3630.5479999999998</v>
      </c>
      <c r="D110" s="8">
        <v>12140.554</v>
      </c>
      <c r="E110" s="8">
        <v>4331.6899999999996</v>
      </c>
      <c r="F110" s="8">
        <v>1842.826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4623.0860000000002</v>
      </c>
      <c r="K110" s="13">
        <f t="shared" si="16"/>
        <v>-291.39600000000064</v>
      </c>
      <c r="L110" s="13">
        <f>VLOOKUP(A:A,[1]TDSheet!$A:$M,13,0)</f>
        <v>850</v>
      </c>
      <c r="M110" s="13">
        <f>VLOOKUP(A:A,[1]TDSheet!$A:$X,24,0)</f>
        <v>1400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866.33799999999997</v>
      </c>
      <c r="X110" s="15">
        <v>1100</v>
      </c>
      <c r="Y110" s="16">
        <f t="shared" si="18"/>
        <v>5.993995415184374</v>
      </c>
      <c r="Z110" s="13">
        <f t="shared" si="19"/>
        <v>2.1271443709037352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938.22</v>
      </c>
      <c r="AF110" s="13">
        <f>VLOOKUP(A:A,[1]TDSheet!$A:$AF,32,0)</f>
        <v>938.22</v>
      </c>
      <c r="AG110" s="13">
        <f>VLOOKUP(A:A,[1]TDSheet!$A:$AG,33,0)</f>
        <v>784.851</v>
      </c>
      <c r="AH110" s="13">
        <f>VLOOKUP(A:A,[3]TDSheet!$A:$D,4,0)</f>
        <v>801.10500000000002</v>
      </c>
      <c r="AI110" s="13" t="str">
        <f>VLOOKUP(A:A,[1]TDSheet!$A:$AI,35,0)</f>
        <v>оконч</v>
      </c>
      <c r="AJ110" s="13">
        <f t="shared" si="20"/>
        <v>1100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1224.327</v>
      </c>
      <c r="D111" s="8">
        <v>4093.5520000000001</v>
      </c>
      <c r="E111" s="17">
        <v>8274</v>
      </c>
      <c r="F111" s="17">
        <v>5271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1876.6959999999999</v>
      </c>
      <c r="K111" s="13">
        <f t="shared" si="16"/>
        <v>6397.3040000000001</v>
      </c>
      <c r="L111" s="13">
        <f>VLOOKUP(A:A,[1]TDSheet!$A:$M,13,0)</f>
        <v>1700</v>
      </c>
      <c r="M111" s="13">
        <f>VLOOKUP(A:A,[1]TDSheet!$A:$X,24,0)</f>
        <v>1100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1654.8</v>
      </c>
      <c r="X111" s="15">
        <v>1950</v>
      </c>
      <c r="Y111" s="16">
        <f t="shared" si="18"/>
        <v>6.0557167029248253</v>
      </c>
      <c r="Z111" s="13">
        <f t="shared" si="19"/>
        <v>3.1852791878172591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1718</v>
      </c>
      <c r="AF111" s="13">
        <f>VLOOKUP(A:A,[1]TDSheet!$A:$AF,32,0)</f>
        <v>1718</v>
      </c>
      <c r="AG111" s="13">
        <f>VLOOKUP(A:A,[1]TDSheet!$A:$AG,33,0)</f>
        <v>1517.8</v>
      </c>
      <c r="AH111" s="13">
        <f>VLOOKUP(A:A,[3]TDSheet!$A:$D,4,0)</f>
        <v>129.92500000000001</v>
      </c>
      <c r="AI111" s="13" t="str">
        <f>VLOOKUP(A:A,[1]TDSheet!$A:$AI,35,0)</f>
        <v>акиюльяб</v>
      </c>
      <c r="AJ111" s="13">
        <f t="shared" si="20"/>
        <v>1950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2646.3519999999999</v>
      </c>
      <c r="D112" s="8">
        <v>15641.784</v>
      </c>
      <c r="E112" s="17">
        <v>6563.9870000000001</v>
      </c>
      <c r="F112" s="17">
        <v>5366.76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6662.9570000000003</v>
      </c>
      <c r="K112" s="13">
        <f t="shared" si="16"/>
        <v>-98.970000000000255</v>
      </c>
      <c r="L112" s="13">
        <f>VLOOKUP(A:A,[1]TDSheet!$A:$M,13,0)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1312.7973999999999</v>
      </c>
      <c r="X112" s="15"/>
      <c r="Y112" s="16">
        <f t="shared" si="18"/>
        <v>4.0880336904993877</v>
      </c>
      <c r="Z112" s="13">
        <f t="shared" si="19"/>
        <v>4.0880336904993877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171.97639999999998</v>
      </c>
      <c r="AF112" s="13">
        <f>VLOOKUP(A:A,[1]TDSheet!$A:$AF,32,0)</f>
        <v>171.97639999999998</v>
      </c>
      <c r="AG112" s="13">
        <f>VLOOKUP(A:A,[1]TDSheet!$A:$AG,33,0)</f>
        <v>499.87439999999998</v>
      </c>
      <c r="AH112" s="13">
        <f>VLOOKUP(A:A,[3]TDSheet!$A:$D,4,0)</f>
        <v>1567.595</v>
      </c>
      <c r="AI112" s="13" t="e">
        <f>VLOOKUP(A:A,[1]TDSheet!$A:$AI,35,0)</f>
        <v>#N/A</v>
      </c>
      <c r="AJ112" s="13">
        <f t="shared" si="20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452.55200000000002</v>
      </c>
      <c r="D113" s="8">
        <v>10818.713</v>
      </c>
      <c r="E113" s="17">
        <v>5913</v>
      </c>
      <c r="F113" s="17">
        <v>4524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2872.6320000000001</v>
      </c>
      <c r="K113" s="13">
        <f t="shared" si="16"/>
        <v>3040.3679999999999</v>
      </c>
      <c r="L113" s="13">
        <f>VLOOKUP(A:A,[1]TDSheet!$A:$M,13,0)</f>
        <v>1300</v>
      </c>
      <c r="M113" s="13">
        <f>VLOOKUP(A:A,[1]TDSheet!$A:$X,24,0)</f>
        <v>300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1182.5999999999999</v>
      </c>
      <c r="X113" s="15">
        <v>900</v>
      </c>
      <c r="Y113" s="16">
        <f t="shared" si="18"/>
        <v>5.9394554371723327</v>
      </c>
      <c r="Z113" s="13">
        <f t="shared" si="19"/>
        <v>3.8254693049213602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1121</v>
      </c>
      <c r="AF113" s="13">
        <f>VLOOKUP(A:A,[1]TDSheet!$A:$AF,32,0)</f>
        <v>1121</v>
      </c>
      <c r="AG113" s="13">
        <f>VLOOKUP(A:A,[1]TDSheet!$A:$AG,33,0)</f>
        <v>1265.8</v>
      </c>
      <c r="AH113" s="13">
        <f>VLOOKUP(A:A,[3]TDSheet!$A:$D,4,0)</f>
        <v>783.02</v>
      </c>
      <c r="AI113" s="13" t="str">
        <f>VLOOKUP(A:A,[1]TDSheet!$A:$AI,35,0)</f>
        <v>оконч</v>
      </c>
      <c r="AJ113" s="13">
        <f t="shared" si="20"/>
        <v>900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13</v>
      </c>
      <c r="C114" s="8">
        <v>160</v>
      </c>
      <c r="D114" s="8">
        <v>469</v>
      </c>
      <c r="E114" s="8">
        <v>225</v>
      </c>
      <c r="F114" s="8">
        <v>222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245</v>
      </c>
      <c r="K114" s="13">
        <f t="shared" si="16"/>
        <v>-20</v>
      </c>
      <c r="L114" s="13">
        <f>VLOOKUP(A:A,[1]TDSheet!$A:$M,13,0)</f>
        <v>40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45</v>
      </c>
      <c r="X114" s="15">
        <v>100</v>
      </c>
      <c r="Y114" s="16">
        <f t="shared" si="18"/>
        <v>8.0444444444444443</v>
      </c>
      <c r="Z114" s="13">
        <f t="shared" si="19"/>
        <v>4.9333333333333336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51</v>
      </c>
      <c r="AF114" s="13">
        <f>VLOOKUP(A:A,[1]TDSheet!$A:$AF,32,0)</f>
        <v>51</v>
      </c>
      <c r="AG114" s="13">
        <f>VLOOKUP(A:A,[1]TDSheet!$A:$AG,33,0)</f>
        <v>54</v>
      </c>
      <c r="AH114" s="13">
        <f>VLOOKUP(A:A,[3]TDSheet!$A:$D,4,0)</f>
        <v>74</v>
      </c>
      <c r="AI114" s="13" t="e">
        <f>VLOOKUP(A:A,[1]TDSheet!$A:$AI,35,0)</f>
        <v>#N/A</v>
      </c>
      <c r="AJ114" s="13">
        <f t="shared" si="20"/>
        <v>50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13</v>
      </c>
      <c r="C115" s="8">
        <v>-2433</v>
      </c>
      <c r="D115" s="8">
        <v>3655</v>
      </c>
      <c r="E115" s="17">
        <v>1540</v>
      </c>
      <c r="F115" s="18">
        <v>-343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1565</v>
      </c>
      <c r="K115" s="13">
        <f t="shared" si="16"/>
        <v>-25</v>
      </c>
      <c r="L115" s="13">
        <f>VLOOKUP(A:A,[1]TDSheet!$A:$M,13,0)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308</v>
      </c>
      <c r="X115" s="15"/>
      <c r="Y115" s="16">
        <f t="shared" si="18"/>
        <v>-1.1136363636363635</v>
      </c>
      <c r="Z115" s="13">
        <f t="shared" si="19"/>
        <v>-1.1136363636363635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365.8</v>
      </c>
      <c r="AF115" s="13">
        <f>VLOOKUP(A:A,[1]TDSheet!$A:$AF,32,0)</f>
        <v>365.8</v>
      </c>
      <c r="AG115" s="13">
        <f>VLOOKUP(A:A,[1]TDSheet!$A:$AG,33,0)</f>
        <v>306.2</v>
      </c>
      <c r="AH115" s="13">
        <f>VLOOKUP(A:A,[3]TDSheet!$A:$D,4,0)</f>
        <v>361</v>
      </c>
      <c r="AI115" s="13" t="e">
        <f>VLOOKUP(A:A,[1]TDSheet!$A:$AI,35,0)</f>
        <v>#N/A</v>
      </c>
      <c r="AJ115" s="13">
        <f t="shared" si="20"/>
        <v>0</v>
      </c>
      <c r="AK115" s="13"/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-338.82900000000001</v>
      </c>
      <c r="D116" s="8">
        <v>438.44900000000001</v>
      </c>
      <c r="E116" s="17">
        <v>109.52</v>
      </c>
      <c r="F116" s="18">
        <v>-14.34</v>
      </c>
      <c r="G116" s="1" t="str">
        <f>VLOOKUP(A:A,[1]TDSheet!$A:$G,7,0)</f>
        <v>оконч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109.08</v>
      </c>
      <c r="K116" s="13">
        <f t="shared" si="16"/>
        <v>0.43999999999999773</v>
      </c>
      <c r="L116" s="13">
        <f>VLOOKUP(A:A,[1]TDSheet!$A:$M,13,0)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21.904</v>
      </c>
      <c r="X116" s="15"/>
      <c r="Y116" s="16">
        <f t="shared" si="18"/>
        <v>-0.65467494521548575</v>
      </c>
      <c r="Z116" s="13">
        <f t="shared" si="19"/>
        <v>-0.65467494521548575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84.699600000000004</v>
      </c>
      <c r="AF116" s="13">
        <f>VLOOKUP(A:A,[1]TDSheet!$A:$AF,32,0)</f>
        <v>84.699600000000004</v>
      </c>
      <c r="AG116" s="13">
        <f>VLOOKUP(A:A,[1]TDSheet!$A:$AG,33,0)</f>
        <v>46.941600000000001</v>
      </c>
      <c r="AH116" s="13">
        <f>VLOOKUP(A:A,[3]TDSheet!$A:$D,4,0)</f>
        <v>5.18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-692.41499999999996</v>
      </c>
      <c r="D117" s="8">
        <v>876.69500000000005</v>
      </c>
      <c r="E117" s="17">
        <v>417.34</v>
      </c>
      <c r="F117" s="18">
        <v>-250.67500000000001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425.64400000000001</v>
      </c>
      <c r="K117" s="13">
        <f t="shared" si="16"/>
        <v>-8.3040000000000305</v>
      </c>
      <c r="L117" s="13">
        <f>VLOOKUP(A:A,[1]TDSheet!$A:$M,13,0)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83.467999999999989</v>
      </c>
      <c r="X117" s="15"/>
      <c r="Y117" s="16">
        <f t="shared" si="18"/>
        <v>-3.0032467532467537</v>
      </c>
      <c r="Z117" s="13">
        <f t="shared" si="19"/>
        <v>-3.0032467532467537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137.11199999999999</v>
      </c>
      <c r="AF117" s="13">
        <f>VLOOKUP(A:A,[1]TDSheet!$A:$AF,32,0)</f>
        <v>137.11199999999999</v>
      </c>
      <c r="AG117" s="13">
        <f>VLOOKUP(A:A,[1]TDSheet!$A:$AG,33,0)</f>
        <v>95.929999999999993</v>
      </c>
      <c r="AH117" s="13">
        <f>VLOOKUP(A:A,[3]TDSheet!$A:$D,4,0)</f>
        <v>43.36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121</v>
      </c>
      <c r="B118" s="7" t="s">
        <v>13</v>
      </c>
      <c r="C118" s="8">
        <v>-117</v>
      </c>
      <c r="D118" s="8">
        <v>275</v>
      </c>
      <c r="E118" s="17">
        <v>484</v>
      </c>
      <c r="F118" s="18">
        <v>-334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492</v>
      </c>
      <c r="K118" s="13">
        <f t="shared" si="16"/>
        <v>-8</v>
      </c>
      <c r="L118" s="13">
        <f>VLOOKUP(A:A,[1]TDSheet!$A:$M,13,0)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96.8</v>
      </c>
      <c r="X118" s="15"/>
      <c r="Y118" s="16">
        <f t="shared" si="18"/>
        <v>-3.450413223140496</v>
      </c>
      <c r="Z118" s="13">
        <f t="shared" si="19"/>
        <v>-3.450413223140496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113.4</v>
      </c>
      <c r="AF118" s="13">
        <f>VLOOKUP(A:A,[1]TDSheet!$A:$AF,32,0)</f>
        <v>113.4</v>
      </c>
      <c r="AG118" s="13">
        <f>VLOOKUP(A:A,[1]TDSheet!$A:$AG,33,0)</f>
        <v>92.8</v>
      </c>
      <c r="AH118" s="13">
        <f>VLOOKUP(A:A,[3]TDSheet!$A:$D,4,0)</f>
        <v>123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2024-07-04T08:29:23Z</dcterms:modified>
</cp:coreProperties>
</file>