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"/>
    </mc:Choice>
  </mc:AlternateContent>
  <xr:revisionPtr revIDLastSave="0" documentId="13_ncr:1_{C5A6B73C-0CF4-459A-8DEF-03EDB7A68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1" i="1" l="1"/>
  <c r="AF101" i="1" s="1"/>
  <c r="S100" i="1"/>
  <c r="AF100" i="1" s="1"/>
  <c r="S99" i="1"/>
  <c r="AF99" i="1" s="1"/>
  <c r="S93" i="1"/>
  <c r="S85" i="1"/>
  <c r="S60" i="1"/>
  <c r="S58" i="1"/>
  <c r="S36" i="1"/>
  <c r="S31" i="1"/>
  <c r="AF31" i="1" s="1"/>
  <c r="S25" i="1"/>
  <c r="AF25" i="1" s="1"/>
  <c r="S22" i="1"/>
  <c r="S21" i="1"/>
  <c r="AF21" i="1" s="1"/>
  <c r="S15" i="1"/>
  <c r="AF15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6" i="1"/>
  <c r="AF11" i="1"/>
  <c r="AF26" i="1"/>
  <c r="AF27" i="1"/>
  <c r="AF36" i="1"/>
  <c r="AF39" i="1"/>
  <c r="AF58" i="1"/>
  <c r="AF59" i="1"/>
  <c r="AF60" i="1"/>
  <c r="AF74" i="1"/>
  <c r="AF76" i="1"/>
  <c r="AF78" i="1"/>
  <c r="AF85" i="1"/>
  <c r="AF88" i="1"/>
  <c r="AF92" i="1"/>
  <c r="AF93" i="1"/>
  <c r="AF95" i="1"/>
  <c r="AF96" i="1"/>
  <c r="AF98" i="1"/>
  <c r="AF103" i="1"/>
  <c r="T5" i="1"/>
  <c r="AF22" i="1" l="1"/>
  <c r="AG5" i="1"/>
  <c r="F63" i="1" l="1"/>
  <c r="E63" i="1"/>
  <c r="F101" i="1"/>
  <c r="E101" i="1"/>
  <c r="F100" i="1"/>
  <c r="E100" i="1"/>
  <c r="F97" i="1"/>
  <c r="E97" i="1"/>
  <c r="Q7" i="1" l="1"/>
  <c r="R7" i="1" s="1"/>
  <c r="S7" i="1" s="1"/>
  <c r="AF7" i="1" s="1"/>
  <c r="Q8" i="1"/>
  <c r="R8" i="1" s="1"/>
  <c r="S8" i="1" s="1"/>
  <c r="AF8" i="1" s="1"/>
  <c r="Q9" i="1"/>
  <c r="R9" i="1" s="1"/>
  <c r="S9" i="1" s="1"/>
  <c r="AF9" i="1" s="1"/>
  <c r="Q10" i="1"/>
  <c r="R10" i="1" s="1"/>
  <c r="S10" i="1" s="1"/>
  <c r="AF10" i="1" s="1"/>
  <c r="Q11" i="1"/>
  <c r="Q12" i="1"/>
  <c r="R12" i="1" s="1"/>
  <c r="S12" i="1" s="1"/>
  <c r="AF12" i="1" s="1"/>
  <c r="Q13" i="1"/>
  <c r="R13" i="1" s="1"/>
  <c r="S13" i="1" s="1"/>
  <c r="AF13" i="1" s="1"/>
  <c r="Q14" i="1"/>
  <c r="R14" i="1" s="1"/>
  <c r="S14" i="1" s="1"/>
  <c r="AF14" i="1" s="1"/>
  <c r="Q15" i="1"/>
  <c r="Q16" i="1"/>
  <c r="R16" i="1" s="1"/>
  <c r="S16" i="1" s="1"/>
  <c r="AF16" i="1" s="1"/>
  <c r="Q17" i="1"/>
  <c r="R17" i="1" s="1"/>
  <c r="S17" i="1" s="1"/>
  <c r="AF17" i="1" s="1"/>
  <c r="Q18" i="1"/>
  <c r="R18" i="1" s="1"/>
  <c r="S18" i="1" s="1"/>
  <c r="AF18" i="1" s="1"/>
  <c r="Q19" i="1"/>
  <c r="R19" i="1" s="1"/>
  <c r="S19" i="1" s="1"/>
  <c r="AF19" i="1" s="1"/>
  <c r="Q20" i="1"/>
  <c r="R20" i="1" s="1"/>
  <c r="S20" i="1" s="1"/>
  <c r="AF20" i="1" s="1"/>
  <c r="Q21" i="1"/>
  <c r="Q22" i="1"/>
  <c r="Q23" i="1"/>
  <c r="R23" i="1" s="1"/>
  <c r="S23" i="1" s="1"/>
  <c r="AF23" i="1" s="1"/>
  <c r="Q24" i="1"/>
  <c r="R24" i="1" s="1"/>
  <c r="S24" i="1" s="1"/>
  <c r="AF24" i="1" s="1"/>
  <c r="Q25" i="1"/>
  <c r="Q26" i="1"/>
  <c r="Q27" i="1"/>
  <c r="Q28" i="1"/>
  <c r="R28" i="1" s="1"/>
  <c r="S28" i="1" s="1"/>
  <c r="AF28" i="1" s="1"/>
  <c r="Q29" i="1"/>
  <c r="R29" i="1" s="1"/>
  <c r="S29" i="1" s="1"/>
  <c r="AF29" i="1" s="1"/>
  <c r="Q30" i="1"/>
  <c r="R30" i="1" s="1"/>
  <c r="S30" i="1" s="1"/>
  <c r="AF30" i="1" s="1"/>
  <c r="Q31" i="1"/>
  <c r="Q32" i="1"/>
  <c r="R32" i="1" s="1"/>
  <c r="S32" i="1" s="1"/>
  <c r="AF32" i="1" s="1"/>
  <c r="Q33" i="1"/>
  <c r="R33" i="1" s="1"/>
  <c r="S33" i="1" s="1"/>
  <c r="AF33" i="1" s="1"/>
  <c r="Q34" i="1"/>
  <c r="R34" i="1" s="1"/>
  <c r="S34" i="1" s="1"/>
  <c r="AF34" i="1" s="1"/>
  <c r="Q35" i="1"/>
  <c r="R35" i="1" s="1"/>
  <c r="S35" i="1" s="1"/>
  <c r="AF35" i="1" s="1"/>
  <c r="Q36" i="1"/>
  <c r="Q37" i="1"/>
  <c r="R37" i="1" s="1"/>
  <c r="S37" i="1" s="1"/>
  <c r="AF37" i="1" s="1"/>
  <c r="Q38" i="1"/>
  <c r="R38" i="1" s="1"/>
  <c r="S38" i="1" s="1"/>
  <c r="AF38" i="1" s="1"/>
  <c r="Q39" i="1"/>
  <c r="Q40" i="1"/>
  <c r="R40" i="1" s="1"/>
  <c r="S40" i="1" s="1"/>
  <c r="AF40" i="1" s="1"/>
  <c r="Q41" i="1"/>
  <c r="R41" i="1" s="1"/>
  <c r="S41" i="1" s="1"/>
  <c r="AF41" i="1" s="1"/>
  <c r="Q42" i="1"/>
  <c r="R42" i="1" s="1"/>
  <c r="S42" i="1" s="1"/>
  <c r="AF42" i="1" s="1"/>
  <c r="Q43" i="1"/>
  <c r="R43" i="1" s="1"/>
  <c r="S43" i="1" s="1"/>
  <c r="AF43" i="1" s="1"/>
  <c r="Q44" i="1"/>
  <c r="R44" i="1" s="1"/>
  <c r="S44" i="1" s="1"/>
  <c r="AF44" i="1" s="1"/>
  <c r="Q45" i="1"/>
  <c r="R45" i="1" s="1"/>
  <c r="S45" i="1" s="1"/>
  <c r="AF45" i="1" s="1"/>
  <c r="Q46" i="1"/>
  <c r="R46" i="1" s="1"/>
  <c r="S46" i="1" s="1"/>
  <c r="AF46" i="1" s="1"/>
  <c r="Q47" i="1"/>
  <c r="R47" i="1" s="1"/>
  <c r="S47" i="1" s="1"/>
  <c r="AF47" i="1" s="1"/>
  <c r="Q48" i="1"/>
  <c r="R48" i="1" s="1"/>
  <c r="S48" i="1" s="1"/>
  <c r="AF48" i="1" s="1"/>
  <c r="Q49" i="1"/>
  <c r="R49" i="1" s="1"/>
  <c r="S49" i="1" s="1"/>
  <c r="AF49" i="1" s="1"/>
  <c r="Q50" i="1"/>
  <c r="R50" i="1" s="1"/>
  <c r="S50" i="1" s="1"/>
  <c r="AF50" i="1" s="1"/>
  <c r="Q51" i="1"/>
  <c r="R51" i="1" s="1"/>
  <c r="S51" i="1" s="1"/>
  <c r="AF51" i="1" s="1"/>
  <c r="Q52" i="1"/>
  <c r="R52" i="1" s="1"/>
  <c r="S52" i="1" s="1"/>
  <c r="AF52" i="1" s="1"/>
  <c r="Q53" i="1"/>
  <c r="R53" i="1" s="1"/>
  <c r="S53" i="1" s="1"/>
  <c r="AF53" i="1" s="1"/>
  <c r="Q54" i="1"/>
  <c r="R54" i="1" s="1"/>
  <c r="S54" i="1" s="1"/>
  <c r="AF54" i="1" s="1"/>
  <c r="Q55" i="1"/>
  <c r="R55" i="1" s="1"/>
  <c r="S55" i="1" s="1"/>
  <c r="AF55" i="1" s="1"/>
  <c r="Q56" i="1"/>
  <c r="R56" i="1" s="1"/>
  <c r="S56" i="1" s="1"/>
  <c r="AF56" i="1" s="1"/>
  <c r="Q57" i="1"/>
  <c r="R57" i="1" s="1"/>
  <c r="S57" i="1" s="1"/>
  <c r="AF57" i="1" s="1"/>
  <c r="Q58" i="1"/>
  <c r="Q59" i="1"/>
  <c r="Q60" i="1"/>
  <c r="Q61" i="1"/>
  <c r="R61" i="1" s="1"/>
  <c r="S61" i="1" s="1"/>
  <c r="AF61" i="1" s="1"/>
  <c r="Q62" i="1"/>
  <c r="R62" i="1" s="1"/>
  <c r="S62" i="1" s="1"/>
  <c r="AF62" i="1" s="1"/>
  <c r="Q63" i="1"/>
  <c r="R63" i="1" s="1"/>
  <c r="S63" i="1" s="1"/>
  <c r="AF63" i="1" s="1"/>
  <c r="Q64" i="1"/>
  <c r="R64" i="1" s="1"/>
  <c r="S64" i="1" s="1"/>
  <c r="AF64" i="1" s="1"/>
  <c r="Q65" i="1"/>
  <c r="R65" i="1" s="1"/>
  <c r="S65" i="1" s="1"/>
  <c r="AF65" i="1" s="1"/>
  <c r="Q66" i="1"/>
  <c r="R66" i="1" s="1"/>
  <c r="S66" i="1" s="1"/>
  <c r="AF66" i="1" s="1"/>
  <c r="Q67" i="1"/>
  <c r="R67" i="1" s="1"/>
  <c r="S67" i="1" s="1"/>
  <c r="AF67" i="1" s="1"/>
  <c r="Q68" i="1"/>
  <c r="R68" i="1" s="1"/>
  <c r="S68" i="1" s="1"/>
  <c r="AF68" i="1" s="1"/>
  <c r="Q69" i="1"/>
  <c r="R69" i="1" s="1"/>
  <c r="S69" i="1" s="1"/>
  <c r="AF69" i="1" s="1"/>
  <c r="Q70" i="1"/>
  <c r="R70" i="1" s="1"/>
  <c r="S70" i="1" s="1"/>
  <c r="AF70" i="1" s="1"/>
  <c r="Q71" i="1"/>
  <c r="R71" i="1" s="1"/>
  <c r="S71" i="1" s="1"/>
  <c r="AF71" i="1" s="1"/>
  <c r="Q72" i="1"/>
  <c r="R72" i="1" s="1"/>
  <c r="S72" i="1" s="1"/>
  <c r="AF72" i="1" s="1"/>
  <c r="Q73" i="1"/>
  <c r="R73" i="1" s="1"/>
  <c r="S73" i="1" s="1"/>
  <c r="AF73" i="1" s="1"/>
  <c r="Q74" i="1"/>
  <c r="Q75" i="1"/>
  <c r="R75" i="1" s="1"/>
  <c r="S75" i="1" s="1"/>
  <c r="AF75" i="1" s="1"/>
  <c r="Q76" i="1"/>
  <c r="Q77" i="1"/>
  <c r="R77" i="1" s="1"/>
  <c r="S77" i="1" s="1"/>
  <c r="AF77" i="1" s="1"/>
  <c r="Q78" i="1"/>
  <c r="Q79" i="1"/>
  <c r="R79" i="1" s="1"/>
  <c r="S79" i="1" s="1"/>
  <c r="AF79" i="1" s="1"/>
  <c r="Q80" i="1"/>
  <c r="R80" i="1" s="1"/>
  <c r="S80" i="1" s="1"/>
  <c r="AF80" i="1" s="1"/>
  <c r="Q81" i="1"/>
  <c r="R81" i="1" s="1"/>
  <c r="S81" i="1" s="1"/>
  <c r="AF81" i="1" s="1"/>
  <c r="Q82" i="1"/>
  <c r="R82" i="1" s="1"/>
  <c r="S82" i="1" s="1"/>
  <c r="AF82" i="1" s="1"/>
  <c r="Q83" i="1"/>
  <c r="R83" i="1" s="1"/>
  <c r="S83" i="1" s="1"/>
  <c r="AF83" i="1" s="1"/>
  <c r="Q84" i="1"/>
  <c r="R84" i="1" s="1"/>
  <c r="S84" i="1" s="1"/>
  <c r="AF84" i="1" s="1"/>
  <c r="Q85" i="1"/>
  <c r="Q86" i="1"/>
  <c r="R86" i="1" s="1"/>
  <c r="S86" i="1" s="1"/>
  <c r="AF86" i="1" s="1"/>
  <c r="Q87" i="1"/>
  <c r="R87" i="1" s="1"/>
  <c r="S87" i="1" s="1"/>
  <c r="AF87" i="1" s="1"/>
  <c r="Q88" i="1"/>
  <c r="Q89" i="1"/>
  <c r="R89" i="1" s="1"/>
  <c r="S89" i="1" s="1"/>
  <c r="AF89" i="1" s="1"/>
  <c r="Q90" i="1"/>
  <c r="R90" i="1" s="1"/>
  <c r="S90" i="1" s="1"/>
  <c r="AF90" i="1" s="1"/>
  <c r="Q91" i="1"/>
  <c r="R91" i="1" s="1"/>
  <c r="S91" i="1" s="1"/>
  <c r="AF91" i="1" s="1"/>
  <c r="Q92" i="1"/>
  <c r="Q93" i="1"/>
  <c r="Q94" i="1"/>
  <c r="R94" i="1" s="1"/>
  <c r="S94" i="1" s="1"/>
  <c r="AF94" i="1" s="1"/>
  <c r="Q95" i="1"/>
  <c r="Q96" i="1"/>
  <c r="Q97" i="1"/>
  <c r="R97" i="1" s="1"/>
  <c r="S97" i="1" s="1"/>
  <c r="AF97" i="1" s="1"/>
  <c r="Q98" i="1"/>
  <c r="Q99" i="1"/>
  <c r="Q100" i="1"/>
  <c r="Q101" i="1"/>
  <c r="Q102" i="1"/>
  <c r="R102" i="1" s="1"/>
  <c r="S102" i="1" s="1"/>
  <c r="AF102" i="1" s="1"/>
  <c r="Q103" i="1"/>
  <c r="Q6" i="1"/>
  <c r="R6" i="1" s="1"/>
  <c r="S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6" i="1" l="1"/>
  <c r="S5" i="1"/>
  <c r="R5" i="1"/>
  <c r="X103" i="1"/>
  <c r="W103" i="1"/>
  <c r="X101" i="1"/>
  <c r="W101" i="1"/>
  <c r="X99" i="1"/>
  <c r="W99" i="1"/>
  <c r="X97" i="1"/>
  <c r="W97" i="1"/>
  <c r="X95" i="1"/>
  <c r="W95" i="1"/>
  <c r="X93" i="1"/>
  <c r="W93" i="1"/>
  <c r="W91" i="1"/>
  <c r="X91" i="1"/>
  <c r="W89" i="1"/>
  <c r="X89" i="1"/>
  <c r="W87" i="1"/>
  <c r="X87" i="1"/>
  <c r="W85" i="1"/>
  <c r="X85" i="1"/>
  <c r="W83" i="1"/>
  <c r="X83" i="1"/>
  <c r="W81" i="1"/>
  <c r="X81" i="1"/>
  <c r="W79" i="1"/>
  <c r="X79" i="1"/>
  <c r="W77" i="1"/>
  <c r="X77" i="1"/>
  <c r="W75" i="1"/>
  <c r="X75" i="1"/>
  <c r="W73" i="1"/>
  <c r="X73" i="1"/>
  <c r="W71" i="1"/>
  <c r="X71" i="1"/>
  <c r="W69" i="1"/>
  <c r="X69" i="1"/>
  <c r="W67" i="1"/>
  <c r="X67" i="1"/>
  <c r="W65" i="1"/>
  <c r="X65" i="1"/>
  <c r="W63" i="1"/>
  <c r="X63" i="1"/>
  <c r="W61" i="1"/>
  <c r="X61" i="1"/>
  <c r="W59" i="1"/>
  <c r="X59" i="1"/>
  <c r="W57" i="1"/>
  <c r="X57" i="1"/>
  <c r="W55" i="1"/>
  <c r="X55" i="1"/>
  <c r="W53" i="1"/>
  <c r="X53" i="1"/>
  <c r="W51" i="1"/>
  <c r="X51" i="1"/>
  <c r="W49" i="1"/>
  <c r="X49" i="1"/>
  <c r="W47" i="1"/>
  <c r="X47" i="1"/>
  <c r="W45" i="1"/>
  <c r="X45" i="1"/>
  <c r="W43" i="1"/>
  <c r="X43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7" i="1"/>
  <c r="X27" i="1"/>
  <c r="W25" i="1"/>
  <c r="X25" i="1"/>
  <c r="W23" i="1"/>
  <c r="X23" i="1"/>
  <c r="W21" i="1"/>
  <c r="X21" i="1"/>
  <c r="W19" i="1"/>
  <c r="X19" i="1"/>
  <c r="W17" i="1"/>
  <c r="X17" i="1"/>
  <c r="W15" i="1"/>
  <c r="X15" i="1"/>
  <c r="W13" i="1"/>
  <c r="X13" i="1"/>
  <c r="W11" i="1"/>
  <c r="X11" i="1"/>
  <c r="W9" i="1"/>
  <c r="X9" i="1"/>
  <c r="W7" i="1"/>
  <c r="X7" i="1"/>
  <c r="K5" i="1"/>
  <c r="Q5" i="1"/>
  <c r="W6" i="1"/>
  <c r="X6" i="1"/>
  <c r="X102" i="1"/>
  <c r="W102" i="1"/>
  <c r="X100" i="1"/>
  <c r="W100" i="1"/>
  <c r="X98" i="1"/>
  <c r="W98" i="1"/>
  <c r="X96" i="1"/>
  <c r="W96" i="1"/>
  <c r="X94" i="1"/>
  <c r="W94" i="1"/>
  <c r="X92" i="1"/>
  <c r="W92" i="1"/>
  <c r="W90" i="1"/>
  <c r="X90" i="1"/>
  <c r="W88" i="1"/>
  <c r="X88" i="1"/>
  <c r="W86" i="1"/>
  <c r="X86" i="1"/>
  <c r="W84" i="1"/>
  <c r="X84" i="1"/>
  <c r="W82" i="1"/>
  <c r="X82" i="1"/>
  <c r="W80" i="1"/>
  <c r="X80" i="1"/>
  <c r="W78" i="1"/>
  <c r="X78" i="1"/>
  <c r="W76" i="1"/>
  <c r="X76" i="1"/>
  <c r="W74" i="1"/>
  <c r="X74" i="1"/>
  <c r="W72" i="1"/>
  <c r="X72" i="1"/>
  <c r="W70" i="1"/>
  <c r="X70" i="1"/>
  <c r="W68" i="1"/>
  <c r="X68" i="1"/>
  <c r="W66" i="1"/>
  <c r="X66" i="1"/>
  <c r="W64" i="1"/>
  <c r="X64" i="1"/>
  <c r="W62" i="1"/>
  <c r="X62" i="1"/>
  <c r="W60" i="1"/>
  <c r="X60" i="1"/>
  <c r="W58" i="1"/>
  <c r="X58" i="1"/>
  <c r="W56" i="1"/>
  <c r="X56" i="1"/>
  <c r="W54" i="1"/>
  <c r="X54" i="1"/>
  <c r="W52" i="1"/>
  <c r="X52" i="1"/>
  <c r="W50" i="1"/>
  <c r="X50" i="1"/>
  <c r="W48" i="1"/>
  <c r="X48" i="1"/>
  <c r="W46" i="1"/>
  <c r="X46" i="1"/>
  <c r="W44" i="1"/>
  <c r="X44" i="1"/>
  <c r="W42" i="1"/>
  <c r="X42" i="1"/>
  <c r="W40" i="1"/>
  <c r="X40" i="1"/>
  <c r="W38" i="1"/>
  <c r="X38" i="1"/>
  <c r="W36" i="1"/>
  <c r="X36" i="1"/>
  <c r="W34" i="1"/>
  <c r="X34" i="1"/>
  <c r="W32" i="1"/>
  <c r="X32" i="1"/>
  <c r="W30" i="1"/>
  <c r="X30" i="1"/>
  <c r="W28" i="1"/>
  <c r="X28" i="1"/>
  <c r="W26" i="1"/>
  <c r="X26" i="1"/>
  <c r="W24" i="1"/>
  <c r="X24" i="1"/>
  <c r="W22" i="1"/>
  <c r="X22" i="1"/>
  <c r="W20" i="1"/>
  <c r="X20" i="1"/>
  <c r="W18" i="1"/>
  <c r="X18" i="1"/>
  <c r="W16" i="1"/>
  <c r="X16" i="1"/>
  <c r="W14" i="1"/>
  <c r="X14" i="1"/>
  <c r="W12" i="1"/>
  <c r="X12" i="1"/>
  <c r="W10" i="1"/>
  <c r="X10" i="1"/>
  <c r="W8" i="1"/>
  <c r="X8" i="1"/>
  <c r="AF5" i="1"/>
</calcChain>
</file>

<file path=xl/sharedStrings.xml><?xml version="1.0" encoding="utf-8"?>
<sst xmlns="http://schemas.openxmlformats.org/spreadsheetml/2006/main" count="372" uniqueCount="153">
  <si>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</si>
  <si>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</si>
  <si>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</si>
  <si>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</si>
  <si>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</si>
  <si>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</si>
  <si>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</si>
  <si>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</si>
  <si>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</si>
  <si>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</si>
  <si>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</si>
  <si>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</si>
  <si>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</si>
  <si>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</si>
  <si>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</si>
  <si>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</si>
  <si>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</si>
  <si>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</si>
  <si>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</si>
  <si>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</si>
  <si>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</si>
  <si>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</si>
  <si>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</si>
  <si>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</si>
  <si>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25,06,</t>
  </si>
  <si>
    <t>29,06,</t>
  </si>
  <si>
    <t>27,06,</t>
  </si>
  <si>
    <t>26,06,</t>
  </si>
  <si>
    <t>20,06,</t>
  </si>
  <si>
    <t>19,06,</t>
  </si>
  <si>
    <t>13,06,</t>
  </si>
  <si>
    <t>12,06,</t>
  </si>
  <si>
    <t>06,06,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</si>
  <si>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</si>
  <si>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</si>
  <si>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</si>
  <si>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</si>
  <si>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21,06,24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</si>
  <si>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</si>
  <si>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</si>
  <si>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</si>
  <si>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</si>
  <si>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</si>
  <si>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</si>
  <si>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</si>
  <si>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</si>
  <si>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</si>
  <si>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</si>
  <si>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</si>
  <si>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</si>
  <si>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</si>
  <si>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</si>
  <si>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</si>
  <si>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</si>
  <si>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</si>
  <si>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</si>
  <si>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</si>
  <si>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</si>
  <si>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</si>
  <si>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</si>
  <si>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</si>
  <si>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</si>
  <si>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</si>
  <si>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</si>
  <si>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</si>
  <si>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</si>
  <si>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</si>
  <si>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</si>
  <si>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</si>
  <si>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</si>
  <si>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</si>
  <si>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</si>
  <si>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</si>
  <si>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</si>
  <si>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</si>
  <si>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</si>
  <si>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</si>
  <si>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</si>
  <si>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</si>
  <si>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</si>
  <si>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</si>
  <si>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</si>
  <si>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</si>
  <si>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</si>
  <si>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</si>
  <si>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</si>
  <si>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</si>
  <si>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</si>
  <si>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</si>
  <si>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</si>
  <si>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</si>
  <si>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</si>
  <si>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</si>
  <si>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</si>
  <si>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</si>
  <si>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</si>
  <si>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</si>
  <si>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</si>
  <si>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</si>
  <si>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</si>
  <si>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</si>
  <si>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</si>
  <si>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</si>
  <si>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</si>
  <si>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</si>
  <si>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</si>
  <si>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</si>
  <si>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</si>
  <si>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</si>
  <si>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</si>
  <si>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349  Сосиски Сочные без свинины ТМ Особый рецепт,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</si>
  <si>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</si>
  <si>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</si>
  <si>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</si>
  <si>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</si>
  <si>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</si>
  <si>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</si>
  <si>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</si>
  <si>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</si>
  <si>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</si>
  <si>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</si>
  <si>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</si>
  <si>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21,06,24 филиал обнулил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</si>
  <si>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</si>
  <si>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</si>
  <si>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необходимо увеличить продажи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</si>
  <si>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</si>
  <si>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</si>
  <si>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26,06,24 филиал обнулил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</si>
  <si>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</si>
  <si>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</si>
  <si>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</si>
  <si>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</si>
  <si>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</si>
  <si>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</si>
  <si>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</si>
  <si>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</si>
  <si>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</si>
  <si>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</si>
  <si>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</si>
  <si>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</si>
  <si>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</si>
  <si>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</si>
  <si>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 / тоже что - 494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</si>
  <si>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</si>
  <si>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</si>
  <si>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</si>
  <si>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</si>
  <si>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</si>
  <si>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</si>
  <si>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заказ</t>
  </si>
  <si>
    <t>01,07,</t>
  </si>
  <si>
    <t>02,07,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</si>
</sst>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6" sqref="AE1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6.140625" style="8" customWidth="1"/>
    <col min="8" max="8" width="6.140625" customWidth="1"/>
    <col min="9" max="9" width="22.85546875" customWidth="1"/>
    <col min="10" max="11" width="6.7109375" customWidth="1"/>
    <col min="12" max="13" width="1.140625" customWidth="1"/>
    <col min="14" max="21" width="6.7109375" customWidth="1"/>
    <col min="22" max="22" width="17.42578125" customWidth="1"/>
    <col min="23" max="24" width="5.42578125" customWidth="1"/>
    <col min="25" max="30" width="6.7109375" customWidth="1"/>
    <col min="31" max="31" width="30.4257812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150</v>
      </c>
      <c r="T3" s="3" t="s">
        <v>150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151</v>
      </c>
      <c r="T4" s="1" t="s">
        <v>152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151</v>
      </c>
      <c r="AG4" s="1" t="s">
        <v>152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52694.199000000001</v>
      </c>
      <c r="F5" s="4">
        <f>SUM(F6:F500)</f>
        <v>38329.979999999996</v>
      </c>
      <c r="G5" s="6"/>
      <c r="H5" s="1"/>
      <c r="I5" s="1"/>
      <c r="J5" s="4">
        <f t="shared" ref="J5:U5" si="0">SUM(J6:J500)</f>
        <v>46606.435000000005</v>
      </c>
      <c r="K5" s="4">
        <f t="shared" si="0"/>
        <v>6087.764000000001</v>
      </c>
      <c r="L5" s="4">
        <f t="shared" si="0"/>
        <v>0</v>
      </c>
      <c r="M5" s="4">
        <f t="shared" si="0"/>
        <v>0</v>
      </c>
      <c r="N5" s="4">
        <f t="shared" si="0"/>
        <v>9520.7927000000018</v>
      </c>
      <c r="O5" s="4">
        <f t="shared" si="0"/>
        <v>11020</v>
      </c>
      <c r="P5" s="4">
        <f t="shared" si="0"/>
        <v>21161.4997</v>
      </c>
      <c r="Q5" s="4">
        <f t="shared" si="0"/>
        <v>10538.839800000005</v>
      </c>
      <c r="R5" s="4">
        <f t="shared" si="0"/>
        <v>32824.408899999995</v>
      </c>
      <c r="S5" s="4">
        <f t="shared" si="0"/>
        <v>20534.408899999995</v>
      </c>
      <c r="T5" s="4">
        <f t="shared" si="0"/>
        <v>12290</v>
      </c>
      <c r="U5" s="4">
        <f t="shared" si="0"/>
        <v>0</v>
      </c>
      <c r="V5" s="1"/>
      <c r="W5" s="1"/>
      <c r="X5" s="1"/>
      <c r="Y5" s="4">
        <f t="shared" ref="Y5:AD5" si="1">SUM(Y6:Y500)</f>
        <v>9816.6383999999998</v>
      </c>
      <c r="Z5" s="4">
        <f t="shared" si="1"/>
        <v>9960.8130000000001</v>
      </c>
      <c r="AA5" s="4">
        <f t="shared" si="1"/>
        <v>10326.2898</v>
      </c>
      <c r="AB5" s="4">
        <f t="shared" si="1"/>
        <v>9840.0279999999966</v>
      </c>
      <c r="AC5" s="4">
        <f t="shared" si="1"/>
        <v>9584.3399999999965</v>
      </c>
      <c r="AD5" s="4">
        <f t="shared" si="1"/>
        <v>9005.1052</v>
      </c>
      <c r="AE5" s="1"/>
      <c r="AF5" s="4">
        <f>SUM(AF6:AF500)</f>
        <v>17133</v>
      </c>
      <c r="AG5" s="4">
        <f>SUM(AG6:AG500)</f>
        <v>11210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1095.99</v>
      </c>
      <c r="D6" s="1">
        <v>807.23</v>
      </c>
      <c r="E6" s="1">
        <v>1087.4960000000001</v>
      </c>
      <c r="F6" s="1">
        <v>567.67899999999997</v>
      </c>
      <c r="G6" s="6">
        <v>1</v>
      </c>
      <c r="H6" s="1">
        <v>50</v>
      </c>
      <c r="I6" s="1" t="s">
        <v>35</v>
      </c>
      <c r="J6" s="1">
        <v>1023.6</v>
      </c>
      <c r="K6" s="1">
        <f t="shared" ref="K6:K37" si="2">E6-J6</f>
        <v>63.896000000000072</v>
      </c>
      <c r="L6" s="1"/>
      <c r="M6" s="1"/>
      <c r="N6" s="1">
        <v>235.69429999999991</v>
      </c>
      <c r="O6" s="1">
        <v>250</v>
      </c>
      <c r="P6" s="1">
        <v>576.92770000000007</v>
      </c>
      <c r="Q6" s="1">
        <f>E6/5</f>
        <v>217.49920000000003</v>
      </c>
      <c r="R6" s="5">
        <f>11.5*Q6-P6-O6-N6-F6</f>
        <v>870.93980000000045</v>
      </c>
      <c r="S6" s="5">
        <f>R6-T6</f>
        <v>420.93980000000045</v>
      </c>
      <c r="T6" s="5">
        <v>450</v>
      </c>
      <c r="U6" s="5"/>
      <c r="V6" s="1"/>
      <c r="W6" s="1">
        <f>(F6+N6+O6+P6+R6)/Q6</f>
        <v>11.5</v>
      </c>
      <c r="X6" s="1">
        <f>(F6+N6+O6+P6)/Q6</f>
        <v>7.4956643518688795</v>
      </c>
      <c r="Y6" s="1">
        <v>197.3348</v>
      </c>
      <c r="Z6" s="1">
        <v>193.78800000000001</v>
      </c>
      <c r="AA6" s="1">
        <v>198.23439999999999</v>
      </c>
      <c r="AB6" s="1">
        <v>192.97239999999999</v>
      </c>
      <c r="AC6" s="1">
        <v>195.87819999999999</v>
      </c>
      <c r="AD6" s="1">
        <v>217.4308</v>
      </c>
      <c r="AE6" s="1"/>
      <c r="AF6" s="1">
        <f>ROUND(S6*G6,0)</f>
        <v>421</v>
      </c>
      <c r="AG6" s="1">
        <f>ROUND(T6*G6,0)</f>
        <v>450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45.444000000000003</v>
      </c>
      <c r="D7" s="1">
        <v>68.248000000000005</v>
      </c>
      <c r="E7" s="1">
        <v>38.476999999999997</v>
      </c>
      <c r="F7" s="1">
        <v>59.908000000000001</v>
      </c>
      <c r="G7" s="6">
        <v>1</v>
      </c>
      <c r="H7" s="1">
        <v>30</v>
      </c>
      <c r="I7" s="1" t="s">
        <v>35</v>
      </c>
      <c r="J7" s="1">
        <v>36.85</v>
      </c>
      <c r="K7" s="1">
        <f t="shared" si="2"/>
        <v>1.6269999999999953</v>
      </c>
      <c r="L7" s="1"/>
      <c r="M7" s="1"/>
      <c r="N7" s="1">
        <v>0</v>
      </c>
      <c r="O7" s="1"/>
      <c r="P7" s="1">
        <v>9.9301999999999992</v>
      </c>
      <c r="Q7" s="1">
        <f t="shared" ref="Q7:Q70" si="3">E7/5</f>
        <v>7.6953999999999994</v>
      </c>
      <c r="R7" s="5">
        <f t="shared" ref="R7:R10" si="4">11.5*Q7-P7-O7-N7-F7</f>
        <v>18.658899999999988</v>
      </c>
      <c r="S7" s="5">
        <f t="shared" ref="S7:S10" si="5">R7-T7</f>
        <v>18.658899999999988</v>
      </c>
      <c r="T7" s="5"/>
      <c r="U7" s="5"/>
      <c r="V7" s="1"/>
      <c r="W7" s="1">
        <f t="shared" ref="W7:W70" si="6">(F7+N7+O7+P7+R7)/Q7</f>
        <v>11.5</v>
      </c>
      <c r="X7" s="1">
        <f t="shared" ref="X7:X70" si="7">(F7+N7+O7+P7)/Q7</f>
        <v>9.0753177222756456</v>
      </c>
      <c r="Y7" s="1">
        <v>8.3795999999999999</v>
      </c>
      <c r="Z7" s="1">
        <v>12.670400000000001</v>
      </c>
      <c r="AA7" s="1">
        <v>11.1912</v>
      </c>
      <c r="AB7" s="1">
        <v>9.5104000000000006</v>
      </c>
      <c r="AC7" s="1">
        <v>10.872199999999999</v>
      </c>
      <c r="AD7" s="1">
        <v>2.0131999999999999</v>
      </c>
      <c r="AE7" s="1" t="s">
        <v>37</v>
      </c>
      <c r="AF7" s="1">
        <f t="shared" ref="AF7:AF70" si="8">ROUND(S7*G7,0)</f>
        <v>19</v>
      </c>
      <c r="AG7" s="1">
        <f t="shared" ref="AG7:AG70" si="9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34</v>
      </c>
      <c r="C8" s="1">
        <v>498.71899999999999</v>
      </c>
      <c r="D8" s="1">
        <v>464.488</v>
      </c>
      <c r="E8" s="1">
        <v>422.10500000000002</v>
      </c>
      <c r="F8" s="1">
        <v>416.298</v>
      </c>
      <c r="G8" s="6">
        <v>1</v>
      </c>
      <c r="H8" s="1">
        <v>45</v>
      </c>
      <c r="I8" s="1" t="s">
        <v>35</v>
      </c>
      <c r="J8" s="1">
        <v>411</v>
      </c>
      <c r="K8" s="1">
        <f t="shared" si="2"/>
        <v>11.105000000000018</v>
      </c>
      <c r="L8" s="1"/>
      <c r="M8" s="1"/>
      <c r="N8" s="1">
        <v>79.650200000000211</v>
      </c>
      <c r="O8" s="1">
        <v>100</v>
      </c>
      <c r="P8" s="1">
        <v>114.7087999999998</v>
      </c>
      <c r="Q8" s="1">
        <f t="shared" si="3"/>
        <v>84.421000000000006</v>
      </c>
      <c r="R8" s="5">
        <f t="shared" si="4"/>
        <v>260.18450000000007</v>
      </c>
      <c r="S8" s="5">
        <f t="shared" si="5"/>
        <v>260.18450000000007</v>
      </c>
      <c r="T8" s="5"/>
      <c r="U8" s="5"/>
      <c r="V8" s="1"/>
      <c r="W8" s="1">
        <f t="shared" si="6"/>
        <v>11.5</v>
      </c>
      <c r="X8" s="1">
        <f t="shared" si="7"/>
        <v>8.4180121059925845</v>
      </c>
      <c r="Y8" s="1">
        <v>81.709400000000002</v>
      </c>
      <c r="Z8" s="1">
        <v>94.681600000000003</v>
      </c>
      <c r="AA8" s="1">
        <v>97.094799999999992</v>
      </c>
      <c r="AB8" s="1">
        <v>93.738399999999999</v>
      </c>
      <c r="AC8" s="1">
        <v>93.099199999999996</v>
      </c>
      <c r="AD8" s="1">
        <v>86.397599999999997</v>
      </c>
      <c r="AE8" s="1"/>
      <c r="AF8" s="1">
        <f t="shared" si="8"/>
        <v>260</v>
      </c>
      <c r="AG8" s="1">
        <f t="shared" si="9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34</v>
      </c>
      <c r="C9" s="1">
        <v>835.34900000000005</v>
      </c>
      <c r="D9" s="1">
        <v>372.99799999999999</v>
      </c>
      <c r="E9" s="1">
        <v>671.15700000000004</v>
      </c>
      <c r="F9" s="1">
        <v>424.49400000000003</v>
      </c>
      <c r="G9" s="6">
        <v>1</v>
      </c>
      <c r="H9" s="1">
        <v>45</v>
      </c>
      <c r="I9" s="1" t="s">
        <v>35</v>
      </c>
      <c r="J9" s="1">
        <v>650.9</v>
      </c>
      <c r="K9" s="1">
        <f t="shared" si="2"/>
        <v>20.257000000000062</v>
      </c>
      <c r="L9" s="1"/>
      <c r="M9" s="1"/>
      <c r="N9" s="1">
        <v>77.603900000000067</v>
      </c>
      <c r="O9" s="1">
        <v>100</v>
      </c>
      <c r="P9" s="1">
        <v>680</v>
      </c>
      <c r="Q9" s="1">
        <f t="shared" si="3"/>
        <v>134.23140000000001</v>
      </c>
      <c r="R9" s="5">
        <f t="shared" si="4"/>
        <v>261.56319999999994</v>
      </c>
      <c r="S9" s="5">
        <f t="shared" si="5"/>
        <v>261.56319999999994</v>
      </c>
      <c r="T9" s="5"/>
      <c r="U9" s="5"/>
      <c r="V9" s="1"/>
      <c r="W9" s="1">
        <f t="shared" si="6"/>
        <v>11.500000000000002</v>
      </c>
      <c r="X9" s="1">
        <f t="shared" si="7"/>
        <v>9.5514007899790965</v>
      </c>
      <c r="Y9" s="1">
        <v>132.239</v>
      </c>
      <c r="Z9" s="1">
        <v>115.8214</v>
      </c>
      <c r="AA9" s="1">
        <v>122.5042</v>
      </c>
      <c r="AB9" s="1">
        <v>133.1344</v>
      </c>
      <c r="AC9" s="1">
        <v>136.06280000000001</v>
      </c>
      <c r="AD9" s="1">
        <v>151.83699999999999</v>
      </c>
      <c r="AE9" s="1"/>
      <c r="AF9" s="1">
        <f t="shared" si="8"/>
        <v>262</v>
      </c>
      <c r="AG9" s="1">
        <f t="shared" si="9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34</v>
      </c>
      <c r="C10" s="1">
        <v>413.14699999999999</v>
      </c>
      <c r="D10" s="1">
        <v>154.62</v>
      </c>
      <c r="E10" s="1">
        <v>272.78500000000003</v>
      </c>
      <c r="F10" s="1">
        <v>212.953</v>
      </c>
      <c r="G10" s="6">
        <v>1</v>
      </c>
      <c r="H10" s="1">
        <v>40</v>
      </c>
      <c r="I10" s="1" t="s">
        <v>35</v>
      </c>
      <c r="J10" s="1">
        <v>280.10000000000002</v>
      </c>
      <c r="K10" s="1">
        <f t="shared" si="2"/>
        <v>-7.3149999999999977</v>
      </c>
      <c r="L10" s="1"/>
      <c r="M10" s="1"/>
      <c r="N10" s="1">
        <v>56.136200000000031</v>
      </c>
      <c r="O10" s="1">
        <v>80</v>
      </c>
      <c r="P10" s="1">
        <v>38.426799999999901</v>
      </c>
      <c r="Q10" s="1">
        <f t="shared" si="3"/>
        <v>54.557000000000002</v>
      </c>
      <c r="R10" s="5">
        <f t="shared" si="4"/>
        <v>239.88950000000008</v>
      </c>
      <c r="S10" s="5">
        <f t="shared" si="5"/>
        <v>239.88950000000008</v>
      </c>
      <c r="T10" s="5"/>
      <c r="U10" s="5"/>
      <c r="V10" s="1"/>
      <c r="W10" s="1">
        <f t="shared" si="6"/>
        <v>11.499999999999998</v>
      </c>
      <c r="X10" s="1">
        <f t="shared" si="7"/>
        <v>7.1029565408655149</v>
      </c>
      <c r="Y10" s="1">
        <v>47.386399999999988</v>
      </c>
      <c r="Z10" s="1">
        <v>59.117199999999997</v>
      </c>
      <c r="AA10" s="1">
        <v>57.004199999999997</v>
      </c>
      <c r="AB10" s="1">
        <v>58.591799999999999</v>
      </c>
      <c r="AC10" s="1">
        <v>65.467200000000005</v>
      </c>
      <c r="AD10" s="1">
        <v>46.489600000000003</v>
      </c>
      <c r="AE10" s="1"/>
      <c r="AF10" s="1">
        <f t="shared" si="8"/>
        <v>240</v>
      </c>
      <c r="AG10" s="1">
        <f t="shared" si="9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41</v>
      </c>
      <c r="B11" s="10" t="s">
        <v>42</v>
      </c>
      <c r="C11" s="10"/>
      <c r="D11" s="10">
        <v>1</v>
      </c>
      <c r="E11" s="10">
        <v>1</v>
      </c>
      <c r="F11" s="10"/>
      <c r="G11" s="11">
        <v>0</v>
      </c>
      <c r="H11" s="10" t="e">
        <v>#N/A</v>
      </c>
      <c r="I11" s="10" t="s">
        <v>43</v>
      </c>
      <c r="J11" s="10"/>
      <c r="K11" s="10">
        <f t="shared" si="2"/>
        <v>1</v>
      </c>
      <c r="L11" s="10"/>
      <c r="M11" s="10"/>
      <c r="N11" s="10"/>
      <c r="O11" s="10"/>
      <c r="P11" s="10"/>
      <c r="Q11" s="10">
        <f t="shared" si="3"/>
        <v>0.2</v>
      </c>
      <c r="R11" s="12"/>
      <c r="S11" s="12"/>
      <c r="T11" s="12"/>
      <c r="U11" s="12"/>
      <c r="V11" s="10"/>
      <c r="W11" s="10">
        <f t="shared" si="6"/>
        <v>0</v>
      </c>
      <c r="X11" s="10">
        <f t="shared" si="7"/>
        <v>0</v>
      </c>
      <c r="Y11" s="10">
        <v>0.2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>
        <f t="shared" si="8"/>
        <v>0</v>
      </c>
      <c r="AG11" s="10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42</v>
      </c>
      <c r="C12" s="1">
        <v>319.64600000000002</v>
      </c>
      <c r="D12" s="1">
        <v>216</v>
      </c>
      <c r="E12" s="1">
        <v>326.47399999999999</v>
      </c>
      <c r="F12" s="1">
        <v>132.172</v>
      </c>
      <c r="G12" s="6">
        <v>0.45</v>
      </c>
      <c r="H12" s="1">
        <v>45</v>
      </c>
      <c r="I12" s="1" t="s">
        <v>35</v>
      </c>
      <c r="J12" s="1">
        <v>346</v>
      </c>
      <c r="K12" s="1">
        <f t="shared" si="2"/>
        <v>-19.52600000000001</v>
      </c>
      <c r="L12" s="1"/>
      <c r="M12" s="1"/>
      <c r="N12" s="1">
        <v>50.532799999999916</v>
      </c>
      <c r="O12" s="1">
        <v>50</v>
      </c>
      <c r="P12" s="1">
        <v>364.2432</v>
      </c>
      <c r="Q12" s="1">
        <f t="shared" si="3"/>
        <v>65.294799999999995</v>
      </c>
      <c r="R12" s="5">
        <f t="shared" ref="R12:R24" si="10">11.5*Q12-P12-O12-N12-F12</f>
        <v>153.94220000000004</v>
      </c>
      <c r="S12" s="5">
        <f t="shared" ref="S12:S25" si="11">R12-T12</f>
        <v>153.94220000000004</v>
      </c>
      <c r="T12" s="5"/>
      <c r="U12" s="5"/>
      <c r="V12" s="1"/>
      <c r="W12" s="1">
        <f t="shared" si="6"/>
        <v>11.5</v>
      </c>
      <c r="X12" s="1">
        <f t="shared" si="7"/>
        <v>9.1423513051575309</v>
      </c>
      <c r="Y12" s="1">
        <v>66.294799999999995</v>
      </c>
      <c r="Z12" s="1">
        <v>51.270799999999987</v>
      </c>
      <c r="AA12" s="1">
        <v>53.470799999999997</v>
      </c>
      <c r="AB12" s="1">
        <v>59</v>
      </c>
      <c r="AC12" s="1">
        <v>54.4</v>
      </c>
      <c r="AD12" s="1">
        <v>46</v>
      </c>
      <c r="AE12" s="1"/>
      <c r="AF12" s="1">
        <f t="shared" si="8"/>
        <v>69</v>
      </c>
      <c r="AG12" s="1">
        <f t="shared" si="9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42</v>
      </c>
      <c r="C13" s="1">
        <v>383.74599999999998</v>
      </c>
      <c r="D13" s="1">
        <v>891.25400000000002</v>
      </c>
      <c r="E13" s="1">
        <v>468</v>
      </c>
      <c r="F13" s="1">
        <v>715</v>
      </c>
      <c r="G13" s="6">
        <v>0.45</v>
      </c>
      <c r="H13" s="1">
        <v>45</v>
      </c>
      <c r="I13" s="1" t="s">
        <v>35</v>
      </c>
      <c r="J13" s="1">
        <v>536</v>
      </c>
      <c r="K13" s="1">
        <f t="shared" si="2"/>
        <v>-68</v>
      </c>
      <c r="L13" s="1"/>
      <c r="M13" s="1"/>
      <c r="N13" s="1">
        <v>122.0128000000001</v>
      </c>
      <c r="O13" s="1">
        <v>120</v>
      </c>
      <c r="P13" s="1">
        <v>0</v>
      </c>
      <c r="Q13" s="1">
        <f t="shared" si="3"/>
        <v>93.6</v>
      </c>
      <c r="R13" s="5">
        <f t="shared" si="10"/>
        <v>119.38719999999978</v>
      </c>
      <c r="S13" s="5">
        <f t="shared" si="11"/>
        <v>119.38719999999978</v>
      </c>
      <c r="T13" s="5"/>
      <c r="U13" s="5"/>
      <c r="V13" s="1"/>
      <c r="W13" s="1">
        <f t="shared" si="6"/>
        <v>11.5</v>
      </c>
      <c r="X13" s="1">
        <f t="shared" si="7"/>
        <v>10.224495726495729</v>
      </c>
      <c r="Y13" s="1">
        <v>89.6</v>
      </c>
      <c r="Z13" s="1">
        <v>127.6508</v>
      </c>
      <c r="AA13" s="1">
        <v>140.45079999999999</v>
      </c>
      <c r="AB13" s="1">
        <v>86.4</v>
      </c>
      <c r="AC13" s="1">
        <v>67.599999999999994</v>
      </c>
      <c r="AD13" s="1">
        <v>123.6</v>
      </c>
      <c r="AE13" s="1"/>
      <c r="AF13" s="1">
        <f t="shared" si="8"/>
        <v>54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42</v>
      </c>
      <c r="C14" s="1">
        <v>202</v>
      </c>
      <c r="D14" s="1">
        <v>135</v>
      </c>
      <c r="E14" s="1">
        <v>124</v>
      </c>
      <c r="F14" s="1">
        <v>177</v>
      </c>
      <c r="G14" s="6">
        <v>0.17</v>
      </c>
      <c r="H14" s="1">
        <v>180</v>
      </c>
      <c r="I14" s="1" t="s">
        <v>35</v>
      </c>
      <c r="J14" s="1">
        <v>124</v>
      </c>
      <c r="K14" s="1">
        <f t="shared" si="2"/>
        <v>0</v>
      </c>
      <c r="L14" s="1"/>
      <c r="M14" s="1"/>
      <c r="N14" s="1">
        <v>62.600000000000023</v>
      </c>
      <c r="O14" s="1"/>
      <c r="P14" s="1">
        <v>26.399999999999981</v>
      </c>
      <c r="Q14" s="1">
        <f t="shared" si="3"/>
        <v>24.8</v>
      </c>
      <c r="R14" s="5">
        <f t="shared" si="10"/>
        <v>19.199999999999989</v>
      </c>
      <c r="S14" s="5">
        <f t="shared" si="11"/>
        <v>19.199999999999989</v>
      </c>
      <c r="T14" s="5"/>
      <c r="U14" s="5"/>
      <c r="V14" s="1"/>
      <c r="W14" s="1">
        <f t="shared" si="6"/>
        <v>11.5</v>
      </c>
      <c r="X14" s="1">
        <f t="shared" si="7"/>
        <v>10.725806451612902</v>
      </c>
      <c r="Y14" s="1">
        <v>28.4</v>
      </c>
      <c r="Z14" s="1">
        <v>32.6</v>
      </c>
      <c r="AA14" s="1">
        <v>33.6</v>
      </c>
      <c r="AB14" s="1">
        <v>13.2</v>
      </c>
      <c r="AC14" s="1">
        <v>8</v>
      </c>
      <c r="AD14" s="1">
        <v>24.4</v>
      </c>
      <c r="AE14" s="1"/>
      <c r="AF14" s="1">
        <f t="shared" si="8"/>
        <v>3</v>
      </c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47</v>
      </c>
      <c r="B15" s="1" t="s">
        <v>42</v>
      </c>
      <c r="C15" s="1">
        <v>186</v>
      </c>
      <c r="D15" s="1"/>
      <c r="E15" s="1">
        <v>102</v>
      </c>
      <c r="F15" s="1">
        <v>23</v>
      </c>
      <c r="G15" s="6">
        <v>0.3</v>
      </c>
      <c r="H15" s="1">
        <v>40</v>
      </c>
      <c r="I15" s="1" t="s">
        <v>35</v>
      </c>
      <c r="J15" s="1">
        <v>146</v>
      </c>
      <c r="K15" s="1">
        <f t="shared" si="2"/>
        <v>-44</v>
      </c>
      <c r="L15" s="1"/>
      <c r="M15" s="1"/>
      <c r="N15" s="1">
        <v>54</v>
      </c>
      <c r="O15" s="1">
        <v>50</v>
      </c>
      <c r="P15" s="1">
        <v>132</v>
      </c>
      <c r="Q15" s="1">
        <f t="shared" si="3"/>
        <v>20.399999999999999</v>
      </c>
      <c r="R15" s="5"/>
      <c r="S15" s="5">
        <f t="shared" si="11"/>
        <v>0</v>
      </c>
      <c r="T15" s="5"/>
      <c r="U15" s="5"/>
      <c r="V15" s="1"/>
      <c r="W15" s="1">
        <f t="shared" si="6"/>
        <v>12.69607843137255</v>
      </c>
      <c r="X15" s="1">
        <f t="shared" si="7"/>
        <v>12.69607843137255</v>
      </c>
      <c r="Y15" s="1">
        <v>27.6</v>
      </c>
      <c r="Z15" s="1">
        <v>22</v>
      </c>
      <c r="AA15" s="1">
        <v>19.399999999999999</v>
      </c>
      <c r="AB15" s="1">
        <v>19.8</v>
      </c>
      <c r="AC15" s="1">
        <v>17.600000000000001</v>
      </c>
      <c r="AD15" s="1">
        <v>31</v>
      </c>
      <c r="AE15" s="1"/>
      <c r="AF15" s="1">
        <f t="shared" si="8"/>
        <v>0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42</v>
      </c>
      <c r="C16" s="1">
        <v>174</v>
      </c>
      <c r="D16" s="1">
        <v>30</v>
      </c>
      <c r="E16" s="1">
        <v>121</v>
      </c>
      <c r="F16" s="1">
        <v>64</v>
      </c>
      <c r="G16" s="6">
        <v>0.4</v>
      </c>
      <c r="H16" s="1">
        <v>50</v>
      </c>
      <c r="I16" s="1" t="s">
        <v>35</v>
      </c>
      <c r="J16" s="1">
        <v>118</v>
      </c>
      <c r="K16" s="1">
        <f t="shared" si="2"/>
        <v>3</v>
      </c>
      <c r="L16" s="1"/>
      <c r="M16" s="1"/>
      <c r="N16" s="1">
        <v>25.199999999999989</v>
      </c>
      <c r="O16" s="1"/>
      <c r="P16" s="1">
        <v>154.80000000000001</v>
      </c>
      <c r="Q16" s="1">
        <f t="shared" si="3"/>
        <v>24.2</v>
      </c>
      <c r="R16" s="5">
        <f t="shared" si="10"/>
        <v>34.300000000000011</v>
      </c>
      <c r="S16" s="5">
        <f t="shared" si="11"/>
        <v>34.300000000000011</v>
      </c>
      <c r="T16" s="5"/>
      <c r="U16" s="5"/>
      <c r="V16" s="1"/>
      <c r="W16" s="1">
        <f t="shared" si="6"/>
        <v>11.5</v>
      </c>
      <c r="X16" s="1">
        <f t="shared" si="7"/>
        <v>10.082644628099175</v>
      </c>
      <c r="Y16" s="1">
        <v>25.6</v>
      </c>
      <c r="Z16" s="1">
        <v>19.2</v>
      </c>
      <c r="AA16" s="1">
        <v>21</v>
      </c>
      <c r="AB16" s="1">
        <v>21.8</v>
      </c>
      <c r="AC16" s="1">
        <v>20.2</v>
      </c>
      <c r="AD16" s="1">
        <v>32.6</v>
      </c>
      <c r="AE16" s="1"/>
      <c r="AF16" s="1">
        <f t="shared" si="8"/>
        <v>14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42</v>
      </c>
      <c r="C17" s="1">
        <v>58</v>
      </c>
      <c r="D17" s="1">
        <v>570</v>
      </c>
      <c r="E17" s="1">
        <v>222</v>
      </c>
      <c r="F17" s="1">
        <v>342</v>
      </c>
      <c r="G17" s="6">
        <v>0.17</v>
      </c>
      <c r="H17" s="1">
        <v>120</v>
      </c>
      <c r="I17" s="1" t="s">
        <v>35</v>
      </c>
      <c r="J17" s="1">
        <v>238</v>
      </c>
      <c r="K17" s="1">
        <f t="shared" si="2"/>
        <v>-16</v>
      </c>
      <c r="L17" s="1"/>
      <c r="M17" s="1"/>
      <c r="N17" s="1">
        <v>27.200000000000021</v>
      </c>
      <c r="O17" s="1"/>
      <c r="P17" s="1">
        <v>0</v>
      </c>
      <c r="Q17" s="1">
        <f t="shared" si="3"/>
        <v>44.4</v>
      </c>
      <c r="R17" s="5">
        <f t="shared" si="10"/>
        <v>141.39999999999992</v>
      </c>
      <c r="S17" s="5">
        <f t="shared" si="11"/>
        <v>141.39999999999992</v>
      </c>
      <c r="T17" s="5"/>
      <c r="U17" s="5"/>
      <c r="V17" s="1"/>
      <c r="W17" s="1">
        <f t="shared" si="6"/>
        <v>11.5</v>
      </c>
      <c r="X17" s="1">
        <f t="shared" si="7"/>
        <v>8.315315315315317</v>
      </c>
      <c r="Y17" s="1">
        <v>33.6</v>
      </c>
      <c r="Z17" s="1">
        <v>53.6</v>
      </c>
      <c r="AA17" s="1">
        <v>64</v>
      </c>
      <c r="AB17" s="1">
        <v>43.4</v>
      </c>
      <c r="AC17" s="1">
        <v>29.6</v>
      </c>
      <c r="AD17" s="1">
        <v>43.8</v>
      </c>
      <c r="AE17" s="1"/>
      <c r="AF17" s="1">
        <f t="shared" si="8"/>
        <v>24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42</v>
      </c>
      <c r="C18" s="1">
        <v>139</v>
      </c>
      <c r="D18" s="1">
        <v>66</v>
      </c>
      <c r="E18" s="1">
        <v>61</v>
      </c>
      <c r="F18" s="1">
        <v>93</v>
      </c>
      <c r="G18" s="6">
        <v>0.35</v>
      </c>
      <c r="H18" s="1">
        <v>45</v>
      </c>
      <c r="I18" s="1" t="s">
        <v>35</v>
      </c>
      <c r="J18" s="1">
        <v>93</v>
      </c>
      <c r="K18" s="1">
        <f t="shared" si="2"/>
        <v>-32</v>
      </c>
      <c r="L18" s="1"/>
      <c r="M18" s="1"/>
      <c r="N18" s="1">
        <v>24.600000000000019</v>
      </c>
      <c r="O18" s="1"/>
      <c r="P18" s="1">
        <v>0</v>
      </c>
      <c r="Q18" s="1">
        <f t="shared" si="3"/>
        <v>12.2</v>
      </c>
      <c r="R18" s="5">
        <f t="shared" si="10"/>
        <v>22.69999999999996</v>
      </c>
      <c r="S18" s="5">
        <f t="shared" si="11"/>
        <v>22.69999999999996</v>
      </c>
      <c r="T18" s="5"/>
      <c r="U18" s="5"/>
      <c r="V18" s="1"/>
      <c r="W18" s="1">
        <f t="shared" si="6"/>
        <v>11.5</v>
      </c>
      <c r="X18" s="1">
        <f t="shared" si="7"/>
        <v>9.6393442622950847</v>
      </c>
      <c r="Y18" s="1">
        <v>13.4</v>
      </c>
      <c r="Z18" s="1">
        <v>18.600000000000001</v>
      </c>
      <c r="AA18" s="1">
        <v>20</v>
      </c>
      <c r="AB18" s="1">
        <v>23.8</v>
      </c>
      <c r="AC18" s="1">
        <v>22.4</v>
      </c>
      <c r="AD18" s="1">
        <v>17.2</v>
      </c>
      <c r="AE18" s="1"/>
      <c r="AF18" s="1">
        <f t="shared" si="8"/>
        <v>8</v>
      </c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42</v>
      </c>
      <c r="C19" s="1">
        <v>150</v>
      </c>
      <c r="D19" s="1">
        <v>84</v>
      </c>
      <c r="E19" s="1">
        <v>93</v>
      </c>
      <c r="F19" s="1">
        <v>90</v>
      </c>
      <c r="G19" s="6">
        <v>0.35</v>
      </c>
      <c r="H19" s="1">
        <v>45</v>
      </c>
      <c r="I19" s="1" t="s">
        <v>35</v>
      </c>
      <c r="J19" s="1">
        <v>114</v>
      </c>
      <c r="K19" s="1">
        <f t="shared" si="2"/>
        <v>-21</v>
      </c>
      <c r="L19" s="1"/>
      <c r="M19" s="1"/>
      <c r="N19" s="1">
        <v>75.199999999999932</v>
      </c>
      <c r="O19" s="1"/>
      <c r="P19" s="1">
        <v>27.800000000000072</v>
      </c>
      <c r="Q19" s="1">
        <f t="shared" si="3"/>
        <v>18.600000000000001</v>
      </c>
      <c r="R19" s="5">
        <f t="shared" si="10"/>
        <v>20.900000000000006</v>
      </c>
      <c r="S19" s="5">
        <f t="shared" si="11"/>
        <v>20.900000000000006</v>
      </c>
      <c r="T19" s="5"/>
      <c r="U19" s="5"/>
      <c r="V19" s="1"/>
      <c r="W19" s="1">
        <f t="shared" si="6"/>
        <v>11.5</v>
      </c>
      <c r="X19" s="1">
        <f t="shared" si="7"/>
        <v>10.376344086021504</v>
      </c>
      <c r="Y19" s="1">
        <v>21.4</v>
      </c>
      <c r="Z19" s="1">
        <v>24.8</v>
      </c>
      <c r="AA19" s="1">
        <v>23.4</v>
      </c>
      <c r="AB19" s="1">
        <v>25.6</v>
      </c>
      <c r="AC19" s="1">
        <v>25.2</v>
      </c>
      <c r="AD19" s="1">
        <v>26.6</v>
      </c>
      <c r="AE19" s="1"/>
      <c r="AF19" s="1">
        <f t="shared" si="8"/>
        <v>7</v>
      </c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34</v>
      </c>
      <c r="C20" s="1">
        <v>966.28399999999999</v>
      </c>
      <c r="D20" s="1">
        <v>967.07</v>
      </c>
      <c r="E20" s="1">
        <v>934.65800000000002</v>
      </c>
      <c r="F20" s="1">
        <v>817.93700000000001</v>
      </c>
      <c r="G20" s="6">
        <v>1</v>
      </c>
      <c r="H20" s="1">
        <v>55</v>
      </c>
      <c r="I20" s="1" t="s">
        <v>35</v>
      </c>
      <c r="J20" s="1">
        <v>893.8</v>
      </c>
      <c r="K20" s="1">
        <f t="shared" si="2"/>
        <v>40.858000000000061</v>
      </c>
      <c r="L20" s="1"/>
      <c r="M20" s="1"/>
      <c r="N20" s="1">
        <v>150</v>
      </c>
      <c r="O20" s="1">
        <v>250</v>
      </c>
      <c r="P20" s="1">
        <v>200</v>
      </c>
      <c r="Q20" s="1">
        <f t="shared" si="3"/>
        <v>186.9316</v>
      </c>
      <c r="R20" s="5">
        <f>12*Q20-P20-O20-N20-F20</f>
        <v>825.24220000000003</v>
      </c>
      <c r="S20" s="5">
        <f t="shared" si="11"/>
        <v>375.24220000000003</v>
      </c>
      <c r="T20" s="5">
        <v>450</v>
      </c>
      <c r="U20" s="5"/>
      <c r="V20" s="1"/>
      <c r="W20" s="1">
        <f t="shared" si="6"/>
        <v>12</v>
      </c>
      <c r="X20" s="1">
        <f t="shared" si="7"/>
        <v>7.5853253275529653</v>
      </c>
      <c r="Y20" s="1">
        <v>169.00700000000001</v>
      </c>
      <c r="Z20" s="1">
        <v>187.0146</v>
      </c>
      <c r="AA20" s="1">
        <v>202.90940000000001</v>
      </c>
      <c r="AB20" s="1">
        <v>196.77860000000001</v>
      </c>
      <c r="AC20" s="1">
        <v>179.07380000000001</v>
      </c>
      <c r="AD20" s="1">
        <v>169.41460000000001</v>
      </c>
      <c r="AE20" s="1"/>
      <c r="AF20" s="1">
        <f t="shared" si="8"/>
        <v>375</v>
      </c>
      <c r="AG20" s="1">
        <f t="shared" si="9"/>
        <v>450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34</v>
      </c>
      <c r="C21" s="1">
        <v>3049.8789999999999</v>
      </c>
      <c r="D21" s="1">
        <v>2197.2800000000002</v>
      </c>
      <c r="E21" s="1">
        <v>2839.8159999999998</v>
      </c>
      <c r="F21" s="1">
        <v>1767.654</v>
      </c>
      <c r="G21" s="6">
        <v>1</v>
      </c>
      <c r="H21" s="1">
        <v>50</v>
      </c>
      <c r="I21" s="1" t="s">
        <v>35</v>
      </c>
      <c r="J21" s="1">
        <v>2839.9</v>
      </c>
      <c r="K21" s="1">
        <f t="shared" si="2"/>
        <v>-8.40000000002874E-2</v>
      </c>
      <c r="L21" s="1"/>
      <c r="M21" s="1"/>
      <c r="N21" s="1">
        <v>750</v>
      </c>
      <c r="O21" s="1">
        <v>1050</v>
      </c>
      <c r="P21" s="1">
        <v>400</v>
      </c>
      <c r="Q21" s="1">
        <f t="shared" si="3"/>
        <v>567.96319999999992</v>
      </c>
      <c r="R21" s="5">
        <v>2900</v>
      </c>
      <c r="S21" s="5">
        <f t="shared" si="11"/>
        <v>1300</v>
      </c>
      <c r="T21" s="5">
        <v>1600</v>
      </c>
      <c r="U21" s="5"/>
      <c r="V21" s="1"/>
      <c r="W21" s="1">
        <f t="shared" si="6"/>
        <v>12.091723548286229</v>
      </c>
      <c r="X21" s="1">
        <f t="shared" si="7"/>
        <v>6.9857589364944781</v>
      </c>
      <c r="Y21" s="1">
        <v>507.41160000000002</v>
      </c>
      <c r="Z21" s="1">
        <v>541.59759999999994</v>
      </c>
      <c r="AA21" s="1">
        <v>548.83879999999999</v>
      </c>
      <c r="AB21" s="1">
        <v>551.14639999999997</v>
      </c>
      <c r="AC21" s="1">
        <v>523.23900000000003</v>
      </c>
      <c r="AD21" s="1">
        <v>546.56020000000001</v>
      </c>
      <c r="AE21" s="1"/>
      <c r="AF21" s="1">
        <f t="shared" si="8"/>
        <v>1300</v>
      </c>
      <c r="AG21" s="1">
        <f t="shared" si="9"/>
        <v>1600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34</v>
      </c>
      <c r="C22" s="1">
        <v>2189.509</v>
      </c>
      <c r="D22" s="1">
        <v>1494.11</v>
      </c>
      <c r="E22" s="1">
        <v>1835.615</v>
      </c>
      <c r="F22" s="1">
        <v>1514.115</v>
      </c>
      <c r="G22" s="6">
        <v>1</v>
      </c>
      <c r="H22" s="1">
        <v>55</v>
      </c>
      <c r="I22" s="1" t="s">
        <v>35</v>
      </c>
      <c r="J22" s="1">
        <v>1767.55</v>
      </c>
      <c r="K22" s="1">
        <f t="shared" si="2"/>
        <v>68.065000000000055</v>
      </c>
      <c r="L22" s="1"/>
      <c r="M22" s="1"/>
      <c r="N22" s="1">
        <v>500</v>
      </c>
      <c r="O22" s="1">
        <v>600</v>
      </c>
      <c r="P22" s="1">
        <v>450</v>
      </c>
      <c r="Q22" s="1">
        <f t="shared" si="3"/>
        <v>367.12299999999999</v>
      </c>
      <c r="R22" s="5">
        <v>1400</v>
      </c>
      <c r="S22" s="5">
        <f t="shared" si="11"/>
        <v>600</v>
      </c>
      <c r="T22" s="5">
        <v>800</v>
      </c>
      <c r="U22" s="5"/>
      <c r="V22" s="1"/>
      <c r="W22" s="1">
        <f t="shared" si="6"/>
        <v>12.159725759486602</v>
      </c>
      <c r="X22" s="1">
        <f t="shared" si="7"/>
        <v>8.3462899355256948</v>
      </c>
      <c r="Y22" s="1">
        <v>352.48140000000001</v>
      </c>
      <c r="Z22" s="1">
        <v>379.25479999999999</v>
      </c>
      <c r="AA22" s="1">
        <v>386.24099999999999</v>
      </c>
      <c r="AB22" s="1">
        <v>382.02319999999997</v>
      </c>
      <c r="AC22" s="1">
        <v>373.6558</v>
      </c>
      <c r="AD22" s="1">
        <v>339.2122</v>
      </c>
      <c r="AE22" s="1"/>
      <c r="AF22" s="1">
        <f t="shared" si="8"/>
        <v>600</v>
      </c>
      <c r="AG22" s="1">
        <f t="shared" si="9"/>
        <v>800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34</v>
      </c>
      <c r="C23" s="1">
        <v>318.48500000000001</v>
      </c>
      <c r="D23" s="1">
        <v>146.35</v>
      </c>
      <c r="E23" s="1">
        <v>181.85900000000001</v>
      </c>
      <c r="F23" s="1">
        <v>217.18600000000001</v>
      </c>
      <c r="G23" s="6">
        <v>1</v>
      </c>
      <c r="H23" s="1">
        <v>60</v>
      </c>
      <c r="I23" s="1" t="s">
        <v>35</v>
      </c>
      <c r="J23" s="1">
        <v>184.3</v>
      </c>
      <c r="K23" s="1">
        <f t="shared" si="2"/>
        <v>-2.4410000000000025</v>
      </c>
      <c r="L23" s="1"/>
      <c r="M23" s="1"/>
      <c r="N23" s="1">
        <v>72.539399999999915</v>
      </c>
      <c r="O23" s="1">
        <v>60</v>
      </c>
      <c r="P23" s="1">
        <v>0</v>
      </c>
      <c r="Q23" s="1">
        <f t="shared" si="3"/>
        <v>36.3718</v>
      </c>
      <c r="R23" s="5">
        <f t="shared" si="10"/>
        <v>68.550300000000135</v>
      </c>
      <c r="S23" s="5">
        <f t="shared" si="11"/>
        <v>68.550300000000135</v>
      </c>
      <c r="T23" s="5"/>
      <c r="U23" s="5"/>
      <c r="V23" s="1"/>
      <c r="W23" s="1">
        <f t="shared" si="6"/>
        <v>11.5</v>
      </c>
      <c r="X23" s="1">
        <f t="shared" si="7"/>
        <v>9.6152898674247602</v>
      </c>
      <c r="Y23" s="1">
        <v>39.796199999999999</v>
      </c>
      <c r="Z23" s="1">
        <v>48.003399999999999</v>
      </c>
      <c r="AA23" s="1">
        <v>45.936399999999999</v>
      </c>
      <c r="AB23" s="1">
        <v>39.430199999999999</v>
      </c>
      <c r="AC23" s="1">
        <v>50.835599999999999</v>
      </c>
      <c r="AD23" s="1">
        <v>58.620399999999997</v>
      </c>
      <c r="AE23" s="1"/>
      <c r="AF23" s="1">
        <f t="shared" si="8"/>
        <v>69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56</v>
      </c>
      <c r="B24" s="1" t="s">
        <v>34</v>
      </c>
      <c r="C24" s="1">
        <v>416.06200000000001</v>
      </c>
      <c r="D24" s="1">
        <v>73.965000000000003</v>
      </c>
      <c r="E24" s="1">
        <v>240.393</v>
      </c>
      <c r="F24" s="1">
        <v>201.46799999999999</v>
      </c>
      <c r="G24" s="6">
        <v>1</v>
      </c>
      <c r="H24" s="1">
        <v>50</v>
      </c>
      <c r="I24" s="1" t="s">
        <v>35</v>
      </c>
      <c r="J24" s="1">
        <v>232.1</v>
      </c>
      <c r="K24" s="1">
        <f t="shared" si="2"/>
        <v>8.2930000000000064</v>
      </c>
      <c r="L24" s="1"/>
      <c r="M24" s="1"/>
      <c r="N24" s="1">
        <v>66.936399999999935</v>
      </c>
      <c r="O24" s="1"/>
      <c r="P24" s="1">
        <v>126.6336000000001</v>
      </c>
      <c r="Q24" s="1">
        <f t="shared" si="3"/>
        <v>48.078600000000002</v>
      </c>
      <c r="R24" s="5">
        <f t="shared" si="10"/>
        <v>157.86589999999998</v>
      </c>
      <c r="S24" s="5">
        <f t="shared" si="11"/>
        <v>157.86589999999998</v>
      </c>
      <c r="T24" s="5"/>
      <c r="U24" s="5"/>
      <c r="V24" s="1"/>
      <c r="W24" s="1">
        <f t="shared" si="6"/>
        <v>11.5</v>
      </c>
      <c r="X24" s="1">
        <f t="shared" si="7"/>
        <v>8.2165038083471647</v>
      </c>
      <c r="Y24" s="1">
        <v>45.337200000000003</v>
      </c>
      <c r="Z24" s="1">
        <v>46.303400000000003</v>
      </c>
      <c r="AA24" s="1">
        <v>48.7898</v>
      </c>
      <c r="AB24" s="1">
        <v>57.364600000000003</v>
      </c>
      <c r="AC24" s="1">
        <v>61.628999999999998</v>
      </c>
      <c r="AD24" s="1">
        <v>48.015000000000001</v>
      </c>
      <c r="AE24" s="1"/>
      <c r="AF24" s="1">
        <f t="shared" si="8"/>
        <v>158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57</v>
      </c>
      <c r="B25" s="1" t="s">
        <v>34</v>
      </c>
      <c r="C25" s="1">
        <v>1638.7550000000001</v>
      </c>
      <c r="D25" s="1">
        <v>1222.95</v>
      </c>
      <c r="E25" s="1">
        <v>1399.21</v>
      </c>
      <c r="F25" s="1">
        <v>1177.732</v>
      </c>
      <c r="G25" s="6">
        <v>1</v>
      </c>
      <c r="H25" s="1">
        <v>55</v>
      </c>
      <c r="I25" s="1" t="s">
        <v>35</v>
      </c>
      <c r="J25" s="1">
        <v>1337.375</v>
      </c>
      <c r="K25" s="1">
        <f t="shared" si="2"/>
        <v>61.835000000000036</v>
      </c>
      <c r="L25" s="1"/>
      <c r="M25" s="1"/>
      <c r="N25" s="1">
        <v>451.87940000000032</v>
      </c>
      <c r="O25" s="1">
        <v>600</v>
      </c>
      <c r="P25" s="1">
        <v>300</v>
      </c>
      <c r="Q25" s="1">
        <f t="shared" si="3"/>
        <v>279.84199999999998</v>
      </c>
      <c r="R25" s="5">
        <v>700</v>
      </c>
      <c r="S25" s="5">
        <f t="shared" si="11"/>
        <v>300</v>
      </c>
      <c r="T25" s="5">
        <v>400</v>
      </c>
      <c r="U25" s="5"/>
      <c r="V25" s="1"/>
      <c r="W25" s="1">
        <f t="shared" si="6"/>
        <v>11.540838759014017</v>
      </c>
      <c r="X25" s="1">
        <f t="shared" si="7"/>
        <v>9.0394272482329328</v>
      </c>
      <c r="Y25" s="1">
        <v>283.46940000000001</v>
      </c>
      <c r="Z25" s="1">
        <v>302.69920000000002</v>
      </c>
      <c r="AA25" s="1">
        <v>300.34800000000001</v>
      </c>
      <c r="AB25" s="1">
        <v>288.93380000000002</v>
      </c>
      <c r="AC25" s="1">
        <v>284.72460000000001</v>
      </c>
      <c r="AD25" s="1">
        <v>266.31779999999998</v>
      </c>
      <c r="AE25" s="1"/>
      <c r="AF25" s="1">
        <f t="shared" si="8"/>
        <v>300</v>
      </c>
      <c r="AG25" s="1">
        <f t="shared" si="9"/>
        <v>400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58</v>
      </c>
      <c r="B26" s="10" t="s">
        <v>34</v>
      </c>
      <c r="C26" s="10">
        <v>3265.6709999999998</v>
      </c>
      <c r="D26" s="10">
        <v>809.56</v>
      </c>
      <c r="E26" s="17">
        <v>2527.6350000000002</v>
      </c>
      <c r="F26" s="17">
        <v>968.94299999999998</v>
      </c>
      <c r="G26" s="11">
        <v>0</v>
      </c>
      <c r="H26" s="10">
        <v>60</v>
      </c>
      <c r="I26" s="10" t="s">
        <v>59</v>
      </c>
      <c r="J26" s="10">
        <v>2463.35</v>
      </c>
      <c r="K26" s="10">
        <f t="shared" si="2"/>
        <v>64.285000000000309</v>
      </c>
      <c r="L26" s="10"/>
      <c r="M26" s="10"/>
      <c r="N26" s="10"/>
      <c r="O26" s="10"/>
      <c r="P26" s="10"/>
      <c r="Q26" s="10">
        <f t="shared" si="3"/>
        <v>505.52700000000004</v>
      </c>
      <c r="R26" s="12"/>
      <c r="S26" s="12"/>
      <c r="T26" s="12"/>
      <c r="U26" s="12"/>
      <c r="V26" s="10"/>
      <c r="W26" s="10">
        <f t="shared" si="6"/>
        <v>1.9166988113394534</v>
      </c>
      <c r="X26" s="10">
        <f t="shared" si="7"/>
        <v>1.9166988113394534</v>
      </c>
      <c r="Y26" s="10">
        <v>453.40420000000012</v>
      </c>
      <c r="Z26" s="10">
        <v>526.00720000000001</v>
      </c>
      <c r="AA26" s="10">
        <v>537.6816</v>
      </c>
      <c r="AB26" s="10">
        <v>554.8492</v>
      </c>
      <c r="AC26" s="10">
        <v>538.15</v>
      </c>
      <c r="AD26" s="10">
        <v>474.56499999999988</v>
      </c>
      <c r="AE26" s="10" t="s">
        <v>60</v>
      </c>
      <c r="AF26" s="10">
        <f t="shared" si="8"/>
        <v>0</v>
      </c>
      <c r="AG26" s="10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0" t="s">
        <v>61</v>
      </c>
      <c r="B27" s="10" t="s">
        <v>34</v>
      </c>
      <c r="C27" s="10">
        <v>2510.21</v>
      </c>
      <c r="D27" s="10">
        <v>1345.875</v>
      </c>
      <c r="E27" s="17">
        <v>2060.4229999999998</v>
      </c>
      <c r="F27" s="17">
        <v>1274.8620000000001</v>
      </c>
      <c r="G27" s="11">
        <v>0</v>
      </c>
      <c r="H27" s="10">
        <v>60</v>
      </c>
      <c r="I27" s="10" t="s">
        <v>59</v>
      </c>
      <c r="J27" s="10">
        <v>1996.35</v>
      </c>
      <c r="K27" s="10">
        <f t="shared" si="2"/>
        <v>64.072999999999865</v>
      </c>
      <c r="L27" s="10"/>
      <c r="M27" s="10"/>
      <c r="N27" s="10"/>
      <c r="O27" s="10"/>
      <c r="P27" s="10"/>
      <c r="Q27" s="10">
        <f t="shared" si="3"/>
        <v>412.08459999999997</v>
      </c>
      <c r="R27" s="12"/>
      <c r="S27" s="12"/>
      <c r="T27" s="12"/>
      <c r="U27" s="12"/>
      <c r="V27" s="10"/>
      <c r="W27" s="10">
        <f t="shared" si="6"/>
        <v>3.0936899850176398</v>
      </c>
      <c r="X27" s="10">
        <f t="shared" si="7"/>
        <v>3.0936899850176398</v>
      </c>
      <c r="Y27" s="10">
        <v>376.19260000000003</v>
      </c>
      <c r="Z27" s="10">
        <v>382.91460000000001</v>
      </c>
      <c r="AA27" s="10">
        <v>437.19940000000003</v>
      </c>
      <c r="AB27" s="10">
        <v>481.53680000000003</v>
      </c>
      <c r="AC27" s="10">
        <v>423.28719999999998</v>
      </c>
      <c r="AD27" s="10">
        <v>351.32440000000003</v>
      </c>
      <c r="AE27" s="10" t="s">
        <v>60</v>
      </c>
      <c r="AF27" s="10">
        <f t="shared" si="8"/>
        <v>0</v>
      </c>
      <c r="AG27" s="10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62</v>
      </c>
      <c r="B28" s="1" t="s">
        <v>34</v>
      </c>
      <c r="C28" s="1">
        <v>474.03800000000001</v>
      </c>
      <c r="D28" s="1">
        <v>577.51</v>
      </c>
      <c r="E28" s="1">
        <v>523.24800000000005</v>
      </c>
      <c r="F28" s="1">
        <v>369.327</v>
      </c>
      <c r="G28" s="6">
        <v>1</v>
      </c>
      <c r="H28" s="1">
        <v>60</v>
      </c>
      <c r="I28" s="1" t="s">
        <v>35</v>
      </c>
      <c r="J28" s="1">
        <v>502.62</v>
      </c>
      <c r="K28" s="1">
        <f t="shared" si="2"/>
        <v>20.628000000000043</v>
      </c>
      <c r="L28" s="1"/>
      <c r="M28" s="1"/>
      <c r="N28" s="1">
        <v>147.91140000000021</v>
      </c>
      <c r="O28" s="1">
        <v>150</v>
      </c>
      <c r="P28" s="1">
        <v>149.91159999999979</v>
      </c>
      <c r="Q28" s="1">
        <f t="shared" si="3"/>
        <v>104.64960000000001</v>
      </c>
      <c r="R28" s="5">
        <f t="shared" ref="R28:R38" si="12">11.5*Q28-P28-O28-N28-F28</f>
        <v>386.32040000000006</v>
      </c>
      <c r="S28" s="5">
        <f t="shared" ref="S28:S38" si="13">R28-T28</f>
        <v>386.32040000000006</v>
      </c>
      <c r="T28" s="5"/>
      <c r="U28" s="5"/>
      <c r="V28" s="1"/>
      <c r="W28" s="1">
        <f t="shared" si="6"/>
        <v>11.5</v>
      </c>
      <c r="X28" s="1">
        <f t="shared" si="7"/>
        <v>7.8084388282420569</v>
      </c>
      <c r="Y28" s="1">
        <v>98.6434</v>
      </c>
      <c r="Z28" s="1">
        <v>100.15219999999999</v>
      </c>
      <c r="AA28" s="1">
        <v>104.78879999999999</v>
      </c>
      <c r="AB28" s="1">
        <v>109.0992</v>
      </c>
      <c r="AC28" s="1">
        <v>94.483399999999989</v>
      </c>
      <c r="AD28" s="1">
        <v>86.321200000000005</v>
      </c>
      <c r="AE28" s="1"/>
      <c r="AF28" s="1">
        <f t="shared" si="8"/>
        <v>386</v>
      </c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63</v>
      </c>
      <c r="B29" s="1" t="s">
        <v>34</v>
      </c>
      <c r="C29" s="1">
        <v>579.00099999999998</v>
      </c>
      <c r="D29" s="1">
        <v>626.18600000000004</v>
      </c>
      <c r="E29" s="1">
        <v>580.24300000000005</v>
      </c>
      <c r="F29" s="1">
        <v>505.952</v>
      </c>
      <c r="G29" s="6">
        <v>1</v>
      </c>
      <c r="H29" s="1">
        <v>60</v>
      </c>
      <c r="I29" s="1" t="s">
        <v>35</v>
      </c>
      <c r="J29" s="1">
        <v>560.66999999999996</v>
      </c>
      <c r="K29" s="1">
        <f t="shared" si="2"/>
        <v>19.573000000000093</v>
      </c>
      <c r="L29" s="1"/>
      <c r="M29" s="1"/>
      <c r="N29" s="1">
        <v>76.644199999999785</v>
      </c>
      <c r="O29" s="1">
        <v>80</v>
      </c>
      <c r="P29" s="1">
        <v>233.4618000000003</v>
      </c>
      <c r="Q29" s="1">
        <f t="shared" si="3"/>
        <v>116.04860000000001</v>
      </c>
      <c r="R29" s="5">
        <f t="shared" si="12"/>
        <v>438.5009</v>
      </c>
      <c r="S29" s="5">
        <f t="shared" si="13"/>
        <v>208.5009</v>
      </c>
      <c r="T29" s="5">
        <v>230</v>
      </c>
      <c r="U29" s="5"/>
      <c r="V29" s="1"/>
      <c r="W29" s="1">
        <f t="shared" si="6"/>
        <v>11.5</v>
      </c>
      <c r="X29" s="1">
        <f t="shared" si="7"/>
        <v>7.721402929462311</v>
      </c>
      <c r="Y29" s="1">
        <v>104.9492</v>
      </c>
      <c r="Z29" s="1">
        <v>104.6426</v>
      </c>
      <c r="AA29" s="1">
        <v>119.6648</v>
      </c>
      <c r="AB29" s="1">
        <v>128.3742</v>
      </c>
      <c r="AC29" s="1">
        <v>110.8734</v>
      </c>
      <c r="AD29" s="1">
        <v>105.00539999999999</v>
      </c>
      <c r="AE29" s="1"/>
      <c r="AF29" s="1">
        <f t="shared" si="8"/>
        <v>209</v>
      </c>
      <c r="AG29" s="1">
        <f t="shared" si="9"/>
        <v>230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34</v>
      </c>
      <c r="C30" s="1">
        <v>677.024</v>
      </c>
      <c r="D30" s="1">
        <v>715.4</v>
      </c>
      <c r="E30" s="1">
        <v>788.50300000000004</v>
      </c>
      <c r="F30" s="1">
        <v>448.11700000000002</v>
      </c>
      <c r="G30" s="6">
        <v>1</v>
      </c>
      <c r="H30" s="1">
        <v>60</v>
      </c>
      <c r="I30" s="1" t="s">
        <v>35</v>
      </c>
      <c r="J30" s="1">
        <v>775.32</v>
      </c>
      <c r="K30" s="1">
        <f t="shared" si="2"/>
        <v>13.182999999999993</v>
      </c>
      <c r="L30" s="1"/>
      <c r="M30" s="1"/>
      <c r="N30" s="1">
        <v>199.43140000000051</v>
      </c>
      <c r="O30" s="1">
        <v>240</v>
      </c>
      <c r="P30" s="1">
        <v>400</v>
      </c>
      <c r="Q30" s="1">
        <f t="shared" si="3"/>
        <v>157.70060000000001</v>
      </c>
      <c r="R30" s="5">
        <f t="shared" si="12"/>
        <v>526.00849999999946</v>
      </c>
      <c r="S30" s="5">
        <f t="shared" si="13"/>
        <v>526.00849999999946</v>
      </c>
      <c r="T30" s="5"/>
      <c r="U30" s="5"/>
      <c r="V30" s="1"/>
      <c r="W30" s="1">
        <f t="shared" si="6"/>
        <v>11.5</v>
      </c>
      <c r="X30" s="1">
        <f t="shared" si="7"/>
        <v>8.1645117393339053</v>
      </c>
      <c r="Y30" s="1">
        <v>150.0864</v>
      </c>
      <c r="Z30" s="1">
        <v>140.63140000000001</v>
      </c>
      <c r="AA30" s="1">
        <v>145.84719999999999</v>
      </c>
      <c r="AB30" s="1">
        <v>140.37100000000001</v>
      </c>
      <c r="AC30" s="1">
        <v>132.6884</v>
      </c>
      <c r="AD30" s="1">
        <v>145.6558</v>
      </c>
      <c r="AE30" s="1"/>
      <c r="AF30" s="1">
        <f t="shared" si="8"/>
        <v>526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65</v>
      </c>
      <c r="B31" s="1" t="s">
        <v>34</v>
      </c>
      <c r="C31" s="1">
        <v>64.201999999999998</v>
      </c>
      <c r="D31" s="1">
        <v>16.588000000000001</v>
      </c>
      <c r="E31" s="1">
        <v>10.738</v>
      </c>
      <c r="F31" s="1">
        <v>39.049999999999997</v>
      </c>
      <c r="G31" s="6">
        <v>1</v>
      </c>
      <c r="H31" s="1">
        <v>35</v>
      </c>
      <c r="I31" s="1" t="s">
        <v>35</v>
      </c>
      <c r="J31" s="1">
        <v>32.9</v>
      </c>
      <c r="K31" s="1">
        <f t="shared" si="2"/>
        <v>-22.161999999999999</v>
      </c>
      <c r="L31" s="1"/>
      <c r="M31" s="1"/>
      <c r="N31" s="1">
        <v>10</v>
      </c>
      <c r="O31" s="1"/>
      <c r="P31" s="1">
        <v>0</v>
      </c>
      <c r="Q31" s="1">
        <f t="shared" si="3"/>
        <v>2.1475999999999997</v>
      </c>
      <c r="R31" s="5"/>
      <c r="S31" s="5">
        <f t="shared" si="13"/>
        <v>0</v>
      </c>
      <c r="T31" s="5"/>
      <c r="U31" s="5"/>
      <c r="V31" s="1"/>
      <c r="W31" s="1">
        <f t="shared" si="6"/>
        <v>22.839448686906316</v>
      </c>
      <c r="X31" s="1">
        <f t="shared" si="7"/>
        <v>22.839448686906316</v>
      </c>
      <c r="Y31" s="1">
        <v>4.0695999999999994</v>
      </c>
      <c r="Z31" s="1">
        <v>6.4969999999999999</v>
      </c>
      <c r="AA31" s="1">
        <v>6.766</v>
      </c>
      <c r="AB31" s="1">
        <v>9.1370000000000005</v>
      </c>
      <c r="AC31" s="1">
        <v>9.4123999999999999</v>
      </c>
      <c r="AD31" s="1">
        <v>7.6254000000000008</v>
      </c>
      <c r="AE31" s="16" t="s">
        <v>125</v>
      </c>
      <c r="AF31" s="1">
        <f t="shared" si="8"/>
        <v>0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66</v>
      </c>
      <c r="B32" s="1" t="s">
        <v>34</v>
      </c>
      <c r="C32" s="1">
        <v>457.11700000000002</v>
      </c>
      <c r="D32" s="1">
        <v>301.24799999999999</v>
      </c>
      <c r="E32" s="1">
        <v>389.029</v>
      </c>
      <c r="F32" s="1">
        <v>281.11399999999998</v>
      </c>
      <c r="G32" s="6">
        <v>1</v>
      </c>
      <c r="H32" s="1">
        <v>30</v>
      </c>
      <c r="I32" s="1" t="s">
        <v>35</v>
      </c>
      <c r="J32" s="1">
        <v>417</v>
      </c>
      <c r="K32" s="1">
        <f t="shared" si="2"/>
        <v>-27.971000000000004</v>
      </c>
      <c r="L32" s="1"/>
      <c r="M32" s="1"/>
      <c r="N32" s="1">
        <v>79.73980000000023</v>
      </c>
      <c r="O32" s="1">
        <v>80</v>
      </c>
      <c r="P32" s="1">
        <v>150.31669999999991</v>
      </c>
      <c r="Q32" s="1">
        <f t="shared" si="3"/>
        <v>77.805800000000005</v>
      </c>
      <c r="R32" s="5">
        <f t="shared" si="12"/>
        <v>303.59619999999978</v>
      </c>
      <c r="S32" s="5">
        <f t="shared" si="13"/>
        <v>303.59619999999978</v>
      </c>
      <c r="T32" s="5"/>
      <c r="U32" s="5"/>
      <c r="V32" s="1"/>
      <c r="W32" s="1">
        <f t="shared" si="6"/>
        <v>11.499999999999998</v>
      </c>
      <c r="X32" s="1">
        <f t="shared" si="7"/>
        <v>7.5980261111639509</v>
      </c>
      <c r="Y32" s="1">
        <v>72.691000000000003</v>
      </c>
      <c r="Z32" s="1">
        <v>76.023800000000008</v>
      </c>
      <c r="AA32" s="1">
        <v>74.299199999999999</v>
      </c>
      <c r="AB32" s="1">
        <v>71.098800000000011</v>
      </c>
      <c r="AC32" s="1">
        <v>80.217600000000004</v>
      </c>
      <c r="AD32" s="1">
        <v>76.937600000000003</v>
      </c>
      <c r="AE32" s="1"/>
      <c r="AF32" s="1">
        <f t="shared" si="8"/>
        <v>304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67</v>
      </c>
      <c r="B33" s="1" t="s">
        <v>34</v>
      </c>
      <c r="C33" s="1">
        <v>393.7</v>
      </c>
      <c r="D33" s="1">
        <v>63.616999999999997</v>
      </c>
      <c r="E33" s="1">
        <v>311.93200000000002</v>
      </c>
      <c r="F33" s="1">
        <v>70.602999999999994</v>
      </c>
      <c r="G33" s="6">
        <v>1</v>
      </c>
      <c r="H33" s="1">
        <v>30</v>
      </c>
      <c r="I33" s="1" t="s">
        <v>35</v>
      </c>
      <c r="J33" s="1">
        <v>313.3</v>
      </c>
      <c r="K33" s="1">
        <f t="shared" si="2"/>
        <v>-1.367999999999995</v>
      </c>
      <c r="L33" s="1"/>
      <c r="M33" s="1"/>
      <c r="N33" s="1">
        <v>100.7209999999999</v>
      </c>
      <c r="O33" s="1">
        <v>120</v>
      </c>
      <c r="P33" s="1">
        <v>203.1134000000001</v>
      </c>
      <c r="Q33" s="1">
        <f t="shared" si="3"/>
        <v>62.386400000000002</v>
      </c>
      <c r="R33" s="5">
        <f t="shared" si="12"/>
        <v>223.00620000000009</v>
      </c>
      <c r="S33" s="5">
        <f t="shared" si="13"/>
        <v>223.00620000000009</v>
      </c>
      <c r="T33" s="5"/>
      <c r="U33" s="5"/>
      <c r="V33" s="1"/>
      <c r="W33" s="1">
        <f t="shared" si="6"/>
        <v>11.5</v>
      </c>
      <c r="X33" s="1">
        <f t="shared" si="7"/>
        <v>7.9254036136080943</v>
      </c>
      <c r="Y33" s="1">
        <v>60.681199999999997</v>
      </c>
      <c r="Z33" s="1">
        <v>54.364999999999988</v>
      </c>
      <c r="AA33" s="1">
        <v>44.850200000000001</v>
      </c>
      <c r="AB33" s="1">
        <v>51.369000000000007</v>
      </c>
      <c r="AC33" s="1">
        <v>58.546199999999999</v>
      </c>
      <c r="AD33" s="1">
        <v>48.724600000000002</v>
      </c>
      <c r="AE33" s="1"/>
      <c r="AF33" s="1">
        <f t="shared" si="8"/>
        <v>223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34</v>
      </c>
      <c r="C34" s="1">
        <v>593.01700000000005</v>
      </c>
      <c r="D34" s="1">
        <v>529.58699999999999</v>
      </c>
      <c r="E34" s="1">
        <v>567.73699999999997</v>
      </c>
      <c r="F34" s="1">
        <v>430.12900000000002</v>
      </c>
      <c r="G34" s="6">
        <v>1</v>
      </c>
      <c r="H34" s="1">
        <v>30</v>
      </c>
      <c r="I34" s="1" t="s">
        <v>35</v>
      </c>
      <c r="J34" s="1">
        <v>606.5</v>
      </c>
      <c r="K34" s="1">
        <f t="shared" si="2"/>
        <v>-38.763000000000034</v>
      </c>
      <c r="L34" s="1"/>
      <c r="M34" s="1"/>
      <c r="N34" s="1">
        <v>84.707400000000177</v>
      </c>
      <c r="O34" s="1">
        <v>90</v>
      </c>
      <c r="P34" s="1">
        <v>283.65739999999988</v>
      </c>
      <c r="Q34" s="1">
        <f t="shared" si="3"/>
        <v>113.5474</v>
      </c>
      <c r="R34" s="5">
        <f t="shared" si="12"/>
        <v>417.30129999999997</v>
      </c>
      <c r="S34" s="5">
        <f t="shared" si="13"/>
        <v>207.30129999999997</v>
      </c>
      <c r="T34" s="5">
        <v>210</v>
      </c>
      <c r="U34" s="5"/>
      <c r="V34" s="1"/>
      <c r="W34" s="1">
        <f t="shared" si="6"/>
        <v>11.499999999999998</v>
      </c>
      <c r="X34" s="1">
        <f t="shared" si="7"/>
        <v>7.8248713753022967</v>
      </c>
      <c r="Y34" s="1">
        <v>107.1604</v>
      </c>
      <c r="Z34" s="1">
        <v>107.50539999999999</v>
      </c>
      <c r="AA34" s="1">
        <v>110.1704</v>
      </c>
      <c r="AB34" s="1">
        <v>112.1874</v>
      </c>
      <c r="AC34" s="1">
        <v>111.8034</v>
      </c>
      <c r="AD34" s="1">
        <v>113.41540000000001</v>
      </c>
      <c r="AE34" s="1"/>
      <c r="AF34" s="1">
        <f t="shared" si="8"/>
        <v>207</v>
      </c>
      <c r="AG34" s="1">
        <f t="shared" si="9"/>
        <v>210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34</v>
      </c>
      <c r="C35" s="1">
        <v>141.61199999999999</v>
      </c>
      <c r="D35" s="1">
        <v>146.429</v>
      </c>
      <c r="E35" s="1">
        <v>107.711</v>
      </c>
      <c r="F35" s="1">
        <v>148.29300000000001</v>
      </c>
      <c r="G35" s="6">
        <v>1</v>
      </c>
      <c r="H35" s="1">
        <v>45</v>
      </c>
      <c r="I35" s="1" t="s">
        <v>35</v>
      </c>
      <c r="J35" s="1">
        <v>115.8</v>
      </c>
      <c r="K35" s="1">
        <f t="shared" si="2"/>
        <v>-8.0889999999999986</v>
      </c>
      <c r="L35" s="1"/>
      <c r="M35" s="1"/>
      <c r="N35" s="1">
        <v>42.343600000000038</v>
      </c>
      <c r="O35" s="1"/>
      <c r="P35" s="1">
        <v>0</v>
      </c>
      <c r="Q35" s="1">
        <f t="shared" si="3"/>
        <v>21.542200000000001</v>
      </c>
      <c r="R35" s="5">
        <f t="shared" si="12"/>
        <v>57.09869999999998</v>
      </c>
      <c r="S35" s="5">
        <f t="shared" si="13"/>
        <v>57.09869999999998</v>
      </c>
      <c r="T35" s="5"/>
      <c r="U35" s="5"/>
      <c r="V35" s="1"/>
      <c r="W35" s="1">
        <f t="shared" si="6"/>
        <v>11.5</v>
      </c>
      <c r="X35" s="1">
        <f t="shared" si="7"/>
        <v>8.8494489884969987</v>
      </c>
      <c r="Y35" s="1">
        <v>16.260400000000001</v>
      </c>
      <c r="Z35" s="1">
        <v>27.072600000000001</v>
      </c>
      <c r="AA35" s="1">
        <v>27.115600000000001</v>
      </c>
      <c r="AB35" s="1">
        <v>23.539000000000001</v>
      </c>
      <c r="AC35" s="1">
        <v>23.9238</v>
      </c>
      <c r="AD35" s="1">
        <v>21.036999999999999</v>
      </c>
      <c r="AE35" s="1"/>
      <c r="AF35" s="1">
        <f t="shared" si="8"/>
        <v>57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70</v>
      </c>
      <c r="B36" s="1" t="s">
        <v>34</v>
      </c>
      <c r="C36" s="1">
        <v>69.926000000000002</v>
      </c>
      <c r="D36" s="1">
        <v>130.45400000000001</v>
      </c>
      <c r="E36" s="1">
        <v>55.463999999999999</v>
      </c>
      <c r="F36" s="1">
        <v>130.416</v>
      </c>
      <c r="G36" s="6">
        <v>1</v>
      </c>
      <c r="H36" s="1">
        <v>40</v>
      </c>
      <c r="I36" s="1" t="s">
        <v>35</v>
      </c>
      <c r="J36" s="1">
        <v>61.7</v>
      </c>
      <c r="K36" s="1">
        <f t="shared" si="2"/>
        <v>-6.2360000000000042</v>
      </c>
      <c r="L36" s="1"/>
      <c r="M36" s="1"/>
      <c r="N36" s="1">
        <v>0</v>
      </c>
      <c r="O36" s="1"/>
      <c r="P36" s="1">
        <v>0</v>
      </c>
      <c r="Q36" s="1">
        <f t="shared" si="3"/>
        <v>11.0928</v>
      </c>
      <c r="R36" s="5"/>
      <c r="S36" s="5">
        <f t="shared" si="13"/>
        <v>0</v>
      </c>
      <c r="T36" s="5"/>
      <c r="U36" s="5"/>
      <c r="V36" s="1"/>
      <c r="W36" s="1">
        <f t="shared" si="6"/>
        <v>11.756815231501514</v>
      </c>
      <c r="X36" s="1">
        <f t="shared" si="7"/>
        <v>11.756815231501514</v>
      </c>
      <c r="Y36" s="1">
        <v>13.148199999999999</v>
      </c>
      <c r="Z36" s="1">
        <v>21.7836</v>
      </c>
      <c r="AA36" s="1">
        <v>21.506799999999998</v>
      </c>
      <c r="AB36" s="1">
        <v>14.597200000000001</v>
      </c>
      <c r="AC36" s="1">
        <v>15.428599999999999</v>
      </c>
      <c r="AD36" s="1">
        <v>16.256399999999999</v>
      </c>
      <c r="AE36" s="1" t="s">
        <v>37</v>
      </c>
      <c r="AF36" s="1">
        <f t="shared" si="8"/>
        <v>0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71</v>
      </c>
      <c r="B37" s="1" t="s">
        <v>34</v>
      </c>
      <c r="C37" s="1">
        <v>2347.3440000000001</v>
      </c>
      <c r="D37" s="1">
        <v>1351.163</v>
      </c>
      <c r="E37" s="1">
        <v>1833.9570000000001</v>
      </c>
      <c r="F37" s="1">
        <v>1487.5170000000001</v>
      </c>
      <c r="G37" s="6">
        <v>1</v>
      </c>
      <c r="H37" s="1">
        <v>40</v>
      </c>
      <c r="I37" s="1" t="s">
        <v>35</v>
      </c>
      <c r="J37" s="1">
        <v>1799.1</v>
      </c>
      <c r="K37" s="1">
        <f t="shared" si="2"/>
        <v>34.857000000000198</v>
      </c>
      <c r="L37" s="1"/>
      <c r="M37" s="1"/>
      <c r="N37" s="1">
        <v>554.51779999999962</v>
      </c>
      <c r="O37" s="1">
        <v>600</v>
      </c>
      <c r="P37" s="1">
        <v>450</v>
      </c>
      <c r="Q37" s="1">
        <f t="shared" si="3"/>
        <v>366.79140000000001</v>
      </c>
      <c r="R37" s="5">
        <f t="shared" si="12"/>
        <v>1126.0663000000002</v>
      </c>
      <c r="S37" s="5">
        <f t="shared" si="13"/>
        <v>476.06630000000018</v>
      </c>
      <c r="T37" s="5">
        <v>650</v>
      </c>
      <c r="U37" s="5"/>
      <c r="V37" s="1"/>
      <c r="W37" s="1">
        <f t="shared" si="6"/>
        <v>11.5</v>
      </c>
      <c r="X37" s="1">
        <f t="shared" si="7"/>
        <v>8.429954464581229</v>
      </c>
      <c r="Y37" s="1">
        <v>359.72460000000001</v>
      </c>
      <c r="Z37" s="1">
        <v>409.87360000000001</v>
      </c>
      <c r="AA37" s="1">
        <v>390.67840000000001</v>
      </c>
      <c r="AB37" s="1">
        <v>375.73779999999999</v>
      </c>
      <c r="AC37" s="1">
        <v>388.00700000000001</v>
      </c>
      <c r="AD37" s="1">
        <v>327.87299999999999</v>
      </c>
      <c r="AE37" s="1"/>
      <c r="AF37" s="1">
        <f t="shared" si="8"/>
        <v>476</v>
      </c>
      <c r="AG37" s="1">
        <f t="shared" si="9"/>
        <v>650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72</v>
      </c>
      <c r="B38" s="1" t="s">
        <v>34</v>
      </c>
      <c r="C38" s="1">
        <v>148.32900000000001</v>
      </c>
      <c r="D38" s="1">
        <v>59.819000000000003</v>
      </c>
      <c r="E38" s="1">
        <v>124.515</v>
      </c>
      <c r="F38" s="1">
        <v>57.25</v>
      </c>
      <c r="G38" s="6">
        <v>1</v>
      </c>
      <c r="H38" s="1">
        <v>35</v>
      </c>
      <c r="I38" s="1" t="s">
        <v>35</v>
      </c>
      <c r="J38" s="1">
        <v>117.5</v>
      </c>
      <c r="K38" s="1">
        <f t="shared" ref="K38:K69" si="14">E38-J38</f>
        <v>7.0150000000000006</v>
      </c>
      <c r="L38" s="1"/>
      <c r="M38" s="1"/>
      <c r="N38" s="1">
        <v>42.177399999999977</v>
      </c>
      <c r="O38" s="1">
        <v>50</v>
      </c>
      <c r="P38" s="1">
        <v>81.100000000000037</v>
      </c>
      <c r="Q38" s="1">
        <f t="shared" si="3"/>
        <v>24.902999999999999</v>
      </c>
      <c r="R38" s="5">
        <f t="shared" si="12"/>
        <v>55.857100000000003</v>
      </c>
      <c r="S38" s="5">
        <f t="shared" si="13"/>
        <v>55.857100000000003</v>
      </c>
      <c r="T38" s="5"/>
      <c r="U38" s="5"/>
      <c r="V38" s="1"/>
      <c r="W38" s="1">
        <f t="shared" si="6"/>
        <v>11.5</v>
      </c>
      <c r="X38" s="1">
        <f t="shared" si="7"/>
        <v>9.2570132112596877</v>
      </c>
      <c r="Y38" s="1">
        <v>26.305199999999999</v>
      </c>
      <c r="Z38" s="1">
        <v>24.134399999999999</v>
      </c>
      <c r="AA38" s="1">
        <v>19.968399999999999</v>
      </c>
      <c r="AB38" s="1">
        <v>18.7666</v>
      </c>
      <c r="AC38" s="1">
        <v>24.902000000000001</v>
      </c>
      <c r="AD38" s="1">
        <v>17.068999999999999</v>
      </c>
      <c r="AE38" s="1"/>
      <c r="AF38" s="1">
        <f t="shared" si="8"/>
        <v>56</v>
      </c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3" t="s">
        <v>73</v>
      </c>
      <c r="B39" s="13" t="s">
        <v>34</v>
      </c>
      <c r="C39" s="13"/>
      <c r="D39" s="13"/>
      <c r="E39" s="13"/>
      <c r="F39" s="13"/>
      <c r="G39" s="14">
        <v>0</v>
      </c>
      <c r="H39" s="13">
        <v>45</v>
      </c>
      <c r="I39" s="13" t="s">
        <v>35</v>
      </c>
      <c r="J39" s="13">
        <v>19</v>
      </c>
      <c r="K39" s="13">
        <f t="shared" si="14"/>
        <v>-19</v>
      </c>
      <c r="L39" s="13"/>
      <c r="M39" s="13"/>
      <c r="N39" s="13"/>
      <c r="O39" s="13"/>
      <c r="P39" s="13"/>
      <c r="Q39" s="13">
        <f t="shared" si="3"/>
        <v>0</v>
      </c>
      <c r="R39" s="15"/>
      <c r="S39" s="15"/>
      <c r="T39" s="15"/>
      <c r="U39" s="15"/>
      <c r="V39" s="13"/>
      <c r="W39" s="13" t="e">
        <f t="shared" si="6"/>
        <v>#DIV/0!</v>
      </c>
      <c r="X39" s="13" t="e">
        <f t="shared" si="7"/>
        <v>#DIV/0!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-5.8399999999999987E-2</v>
      </c>
      <c r="AE39" s="13" t="s">
        <v>134</v>
      </c>
      <c r="AF39" s="13">
        <f t="shared" si="8"/>
        <v>0</v>
      </c>
      <c r="AG39" s="13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34</v>
      </c>
      <c r="C40" s="1">
        <v>313.23099999999999</v>
      </c>
      <c r="D40" s="1">
        <v>69.358999999999995</v>
      </c>
      <c r="E40" s="1">
        <v>220.67500000000001</v>
      </c>
      <c r="F40" s="1">
        <v>96.78</v>
      </c>
      <c r="G40" s="6">
        <v>1</v>
      </c>
      <c r="H40" s="1">
        <v>30</v>
      </c>
      <c r="I40" s="1" t="s">
        <v>35</v>
      </c>
      <c r="J40" s="1">
        <v>239.75</v>
      </c>
      <c r="K40" s="1">
        <f t="shared" si="14"/>
        <v>-19.074999999999989</v>
      </c>
      <c r="L40" s="1"/>
      <c r="M40" s="1"/>
      <c r="N40" s="1">
        <v>52.049199999999978</v>
      </c>
      <c r="O40" s="1">
        <v>60</v>
      </c>
      <c r="P40" s="1">
        <v>107.8541</v>
      </c>
      <c r="Q40" s="1">
        <f t="shared" si="3"/>
        <v>44.135000000000005</v>
      </c>
      <c r="R40" s="5">
        <f t="shared" ref="R40:R57" si="15">11.5*Q40-P40-O40-N40-F40</f>
        <v>190.86920000000006</v>
      </c>
      <c r="S40" s="5">
        <f t="shared" ref="S40:S58" si="16">R40-T40</f>
        <v>190.86920000000006</v>
      </c>
      <c r="T40" s="5"/>
      <c r="U40" s="5"/>
      <c r="V40" s="1"/>
      <c r="W40" s="1">
        <f t="shared" si="6"/>
        <v>11.499999999999998</v>
      </c>
      <c r="X40" s="1">
        <f t="shared" si="7"/>
        <v>7.1753325025489962</v>
      </c>
      <c r="Y40" s="1">
        <v>40.389400000000002</v>
      </c>
      <c r="Z40" s="1">
        <v>39.373199999999997</v>
      </c>
      <c r="AA40" s="1">
        <v>36.459400000000002</v>
      </c>
      <c r="AB40" s="1">
        <v>38.449399999999997</v>
      </c>
      <c r="AC40" s="1">
        <v>46.294400000000003</v>
      </c>
      <c r="AD40" s="1">
        <v>41.486800000000002</v>
      </c>
      <c r="AE40" s="1"/>
      <c r="AF40" s="1">
        <f t="shared" si="8"/>
        <v>191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75</v>
      </c>
      <c r="B41" s="1" t="s">
        <v>34</v>
      </c>
      <c r="C41" s="1">
        <v>76.343000000000004</v>
      </c>
      <c r="D41" s="1">
        <v>25.387</v>
      </c>
      <c r="E41" s="1">
        <v>44.015999999999998</v>
      </c>
      <c r="F41" s="1">
        <v>32.798000000000002</v>
      </c>
      <c r="G41" s="6">
        <v>1</v>
      </c>
      <c r="H41" s="1">
        <v>45</v>
      </c>
      <c r="I41" s="1" t="s">
        <v>35</v>
      </c>
      <c r="J41" s="1">
        <v>49.7</v>
      </c>
      <c r="K41" s="1">
        <f t="shared" si="14"/>
        <v>-5.6840000000000046</v>
      </c>
      <c r="L41" s="1"/>
      <c r="M41" s="1"/>
      <c r="N41" s="1">
        <v>0</v>
      </c>
      <c r="O41" s="1"/>
      <c r="P41" s="1">
        <v>0</v>
      </c>
      <c r="Q41" s="1">
        <f t="shared" si="3"/>
        <v>8.8032000000000004</v>
      </c>
      <c r="R41" s="5">
        <f t="shared" si="15"/>
        <v>68.438800000000001</v>
      </c>
      <c r="S41" s="5">
        <f t="shared" si="16"/>
        <v>68.438800000000001</v>
      </c>
      <c r="T41" s="5"/>
      <c r="U41" s="5"/>
      <c r="V41" s="1"/>
      <c r="W41" s="1">
        <f t="shared" si="6"/>
        <v>11.5</v>
      </c>
      <c r="X41" s="1">
        <f t="shared" si="7"/>
        <v>3.7256906579425664</v>
      </c>
      <c r="Y41" s="1">
        <v>6.5930000000000009</v>
      </c>
      <c r="Z41" s="1">
        <v>7.2840000000000007</v>
      </c>
      <c r="AA41" s="1">
        <v>4.0570000000000004</v>
      </c>
      <c r="AB41" s="1">
        <v>4.3718000000000004</v>
      </c>
      <c r="AC41" s="1">
        <v>10.143599999999999</v>
      </c>
      <c r="AD41" s="1">
        <v>8.4404000000000003</v>
      </c>
      <c r="AE41" s="1"/>
      <c r="AF41" s="1">
        <f t="shared" si="8"/>
        <v>68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34</v>
      </c>
      <c r="C42" s="1">
        <v>100.276</v>
      </c>
      <c r="D42" s="1">
        <v>24.047999999999998</v>
      </c>
      <c r="E42" s="1">
        <v>92.421000000000006</v>
      </c>
      <c r="F42" s="1"/>
      <c r="G42" s="6">
        <v>1</v>
      </c>
      <c r="H42" s="1">
        <v>45</v>
      </c>
      <c r="I42" s="1" t="s">
        <v>35</v>
      </c>
      <c r="J42" s="1">
        <v>110.3</v>
      </c>
      <c r="K42" s="1">
        <f t="shared" si="14"/>
        <v>-17.878999999999991</v>
      </c>
      <c r="L42" s="1"/>
      <c r="M42" s="1"/>
      <c r="N42" s="1">
        <v>0</v>
      </c>
      <c r="O42" s="1"/>
      <c r="P42" s="1">
        <v>88.702600000000004</v>
      </c>
      <c r="Q42" s="1">
        <f t="shared" si="3"/>
        <v>18.484200000000001</v>
      </c>
      <c r="R42" s="5">
        <f t="shared" si="15"/>
        <v>123.86570000000002</v>
      </c>
      <c r="S42" s="5">
        <f t="shared" si="16"/>
        <v>123.86570000000002</v>
      </c>
      <c r="T42" s="5"/>
      <c r="U42" s="5"/>
      <c r="V42" s="1"/>
      <c r="W42" s="1">
        <f t="shared" si="6"/>
        <v>11.5</v>
      </c>
      <c r="X42" s="1">
        <f t="shared" si="7"/>
        <v>4.7988335984246007</v>
      </c>
      <c r="Y42" s="1">
        <v>13.1744</v>
      </c>
      <c r="Z42" s="1">
        <v>10.1328</v>
      </c>
      <c r="AA42" s="1">
        <v>11.949199999999999</v>
      </c>
      <c r="AB42" s="1">
        <v>9.2176000000000009</v>
      </c>
      <c r="AC42" s="1">
        <v>14.8568</v>
      </c>
      <c r="AD42" s="1">
        <v>11.4672</v>
      </c>
      <c r="AE42" s="1"/>
      <c r="AF42" s="1">
        <f t="shared" si="8"/>
        <v>124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34</v>
      </c>
      <c r="C43" s="1">
        <v>64.427999999999997</v>
      </c>
      <c r="D43" s="1">
        <v>60.436999999999998</v>
      </c>
      <c r="E43" s="1">
        <v>67.507999999999996</v>
      </c>
      <c r="F43" s="1">
        <v>48.761000000000003</v>
      </c>
      <c r="G43" s="6">
        <v>1</v>
      </c>
      <c r="H43" s="1">
        <v>45</v>
      </c>
      <c r="I43" s="1" t="s">
        <v>35</v>
      </c>
      <c r="J43" s="1">
        <v>70.099999999999994</v>
      </c>
      <c r="K43" s="1">
        <f t="shared" si="14"/>
        <v>-2.5919999999999987</v>
      </c>
      <c r="L43" s="1"/>
      <c r="M43" s="1"/>
      <c r="N43" s="1">
        <v>24.80019999999999</v>
      </c>
      <c r="O43" s="1"/>
      <c r="P43" s="1">
        <v>0</v>
      </c>
      <c r="Q43" s="1">
        <f t="shared" si="3"/>
        <v>13.5016</v>
      </c>
      <c r="R43" s="5">
        <f t="shared" si="15"/>
        <v>81.7072</v>
      </c>
      <c r="S43" s="5">
        <f t="shared" si="16"/>
        <v>81.7072</v>
      </c>
      <c r="T43" s="5"/>
      <c r="U43" s="5"/>
      <c r="V43" s="1"/>
      <c r="W43" s="1">
        <f t="shared" si="6"/>
        <v>11.499999999999998</v>
      </c>
      <c r="X43" s="1">
        <f t="shared" si="7"/>
        <v>5.4483320495348693</v>
      </c>
      <c r="Y43" s="1">
        <v>7.2840000000000007</v>
      </c>
      <c r="Z43" s="1">
        <v>12.703200000000001</v>
      </c>
      <c r="AA43" s="1">
        <v>11.992800000000001</v>
      </c>
      <c r="AB43" s="1">
        <v>4.1571999999999996</v>
      </c>
      <c r="AC43" s="1">
        <v>11.1616</v>
      </c>
      <c r="AD43" s="1">
        <v>8.7298000000000009</v>
      </c>
      <c r="AE43" s="1"/>
      <c r="AF43" s="1">
        <f t="shared" si="8"/>
        <v>82</v>
      </c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78</v>
      </c>
      <c r="B44" s="1" t="s">
        <v>42</v>
      </c>
      <c r="C44" s="1">
        <v>1900</v>
      </c>
      <c r="D44" s="1">
        <v>1398</v>
      </c>
      <c r="E44" s="1">
        <v>1649</v>
      </c>
      <c r="F44" s="1">
        <v>1310</v>
      </c>
      <c r="G44" s="6">
        <v>0.4</v>
      </c>
      <c r="H44" s="1">
        <v>45</v>
      </c>
      <c r="I44" s="1" t="s">
        <v>35</v>
      </c>
      <c r="J44" s="1">
        <v>1669</v>
      </c>
      <c r="K44" s="1">
        <f t="shared" si="14"/>
        <v>-20</v>
      </c>
      <c r="L44" s="1"/>
      <c r="M44" s="1"/>
      <c r="N44" s="1">
        <v>343.89999999999958</v>
      </c>
      <c r="O44" s="1">
        <v>350</v>
      </c>
      <c r="P44" s="1">
        <v>800</v>
      </c>
      <c r="Q44" s="1">
        <f t="shared" si="3"/>
        <v>329.8</v>
      </c>
      <c r="R44" s="5">
        <f t="shared" si="15"/>
        <v>988.80000000000064</v>
      </c>
      <c r="S44" s="5">
        <f t="shared" si="16"/>
        <v>488.80000000000064</v>
      </c>
      <c r="T44" s="5">
        <v>500</v>
      </c>
      <c r="U44" s="5"/>
      <c r="V44" s="1"/>
      <c r="W44" s="1">
        <f t="shared" si="6"/>
        <v>11.5</v>
      </c>
      <c r="X44" s="1">
        <f t="shared" si="7"/>
        <v>8.5018192844147951</v>
      </c>
      <c r="Y44" s="1">
        <v>323.8</v>
      </c>
      <c r="Z44" s="1">
        <v>330.2</v>
      </c>
      <c r="AA44" s="1">
        <v>333.6</v>
      </c>
      <c r="AB44" s="1">
        <v>353.6</v>
      </c>
      <c r="AC44" s="1">
        <v>339.4</v>
      </c>
      <c r="AD44" s="1">
        <v>357.4</v>
      </c>
      <c r="AE44" s="1" t="s">
        <v>79</v>
      </c>
      <c r="AF44" s="1">
        <f t="shared" si="8"/>
        <v>196</v>
      </c>
      <c r="AG44" s="1">
        <f t="shared" si="9"/>
        <v>200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42</v>
      </c>
      <c r="C45" s="1">
        <v>446</v>
      </c>
      <c r="D45" s="1">
        <v>820</v>
      </c>
      <c r="E45" s="1">
        <v>738</v>
      </c>
      <c r="F45" s="1">
        <v>461</v>
      </c>
      <c r="G45" s="6">
        <v>0.45</v>
      </c>
      <c r="H45" s="1">
        <v>50</v>
      </c>
      <c r="I45" s="1" t="s">
        <v>35</v>
      </c>
      <c r="J45" s="1">
        <v>755</v>
      </c>
      <c r="K45" s="1">
        <f t="shared" si="14"/>
        <v>-17</v>
      </c>
      <c r="L45" s="1"/>
      <c r="M45" s="1"/>
      <c r="N45" s="1">
        <v>68.199999999999818</v>
      </c>
      <c r="O45" s="1">
        <v>60</v>
      </c>
      <c r="P45" s="1">
        <v>750</v>
      </c>
      <c r="Q45" s="1">
        <f t="shared" si="3"/>
        <v>147.6</v>
      </c>
      <c r="R45" s="5">
        <f t="shared" si="15"/>
        <v>358.20000000000005</v>
      </c>
      <c r="S45" s="5">
        <f t="shared" si="16"/>
        <v>358.20000000000005</v>
      </c>
      <c r="T45" s="5"/>
      <c r="U45" s="5"/>
      <c r="V45" s="1"/>
      <c r="W45" s="1">
        <f t="shared" si="6"/>
        <v>11.5</v>
      </c>
      <c r="X45" s="1">
        <f t="shared" si="7"/>
        <v>9.0731707317073162</v>
      </c>
      <c r="Y45" s="1">
        <v>144</v>
      </c>
      <c r="Z45" s="1">
        <v>120.2</v>
      </c>
      <c r="AA45" s="1">
        <v>129.6</v>
      </c>
      <c r="AB45" s="1">
        <v>115.4</v>
      </c>
      <c r="AC45" s="1">
        <v>103.6</v>
      </c>
      <c r="AD45" s="1">
        <v>118.4</v>
      </c>
      <c r="AE45" s="1"/>
      <c r="AF45" s="1">
        <f t="shared" si="8"/>
        <v>161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81</v>
      </c>
      <c r="B46" s="1" t="s">
        <v>42</v>
      </c>
      <c r="C46" s="1">
        <v>1629</v>
      </c>
      <c r="D46" s="1">
        <v>1212</v>
      </c>
      <c r="E46" s="1">
        <v>1421</v>
      </c>
      <c r="F46" s="1">
        <v>1160</v>
      </c>
      <c r="G46" s="6">
        <v>0.4</v>
      </c>
      <c r="H46" s="1">
        <v>45</v>
      </c>
      <c r="I46" s="1" t="s">
        <v>35</v>
      </c>
      <c r="J46" s="1">
        <v>1441</v>
      </c>
      <c r="K46" s="1">
        <f t="shared" si="14"/>
        <v>-20</v>
      </c>
      <c r="L46" s="1"/>
      <c r="M46" s="1"/>
      <c r="N46" s="1">
        <v>248.00000000000051</v>
      </c>
      <c r="O46" s="1">
        <v>250</v>
      </c>
      <c r="P46" s="1">
        <v>750</v>
      </c>
      <c r="Q46" s="1">
        <f t="shared" si="3"/>
        <v>284.2</v>
      </c>
      <c r="R46" s="5">
        <f t="shared" si="15"/>
        <v>860.29999999999927</v>
      </c>
      <c r="S46" s="5">
        <f t="shared" si="16"/>
        <v>410.29999999999927</v>
      </c>
      <c r="T46" s="5">
        <v>450</v>
      </c>
      <c r="U46" s="5"/>
      <c r="V46" s="1"/>
      <c r="W46" s="1">
        <f t="shared" si="6"/>
        <v>11.5</v>
      </c>
      <c r="X46" s="1">
        <f t="shared" si="7"/>
        <v>8.4729064039408879</v>
      </c>
      <c r="Y46" s="1">
        <v>276.8</v>
      </c>
      <c r="Z46" s="1">
        <v>280</v>
      </c>
      <c r="AA46" s="1">
        <v>291.2</v>
      </c>
      <c r="AB46" s="1">
        <v>311.2</v>
      </c>
      <c r="AC46" s="1">
        <v>292.8</v>
      </c>
      <c r="AD46" s="1">
        <v>332.2</v>
      </c>
      <c r="AE46" s="1" t="s">
        <v>79</v>
      </c>
      <c r="AF46" s="1">
        <f t="shared" si="8"/>
        <v>164</v>
      </c>
      <c r="AG46" s="1">
        <f t="shared" si="9"/>
        <v>180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34</v>
      </c>
      <c r="C47" s="1">
        <v>1340.481</v>
      </c>
      <c r="D47" s="1">
        <v>605.697</v>
      </c>
      <c r="E47" s="1">
        <v>1113.4190000000001</v>
      </c>
      <c r="F47" s="1">
        <v>548.04899999999998</v>
      </c>
      <c r="G47" s="6">
        <v>1</v>
      </c>
      <c r="H47" s="1">
        <v>45</v>
      </c>
      <c r="I47" s="1" t="s">
        <v>35</v>
      </c>
      <c r="J47" s="1">
        <v>1031.5</v>
      </c>
      <c r="K47" s="1">
        <f t="shared" si="14"/>
        <v>81.919000000000096</v>
      </c>
      <c r="L47" s="1"/>
      <c r="M47" s="1"/>
      <c r="N47" s="1">
        <v>147.79130000000029</v>
      </c>
      <c r="O47" s="1">
        <v>160</v>
      </c>
      <c r="P47" s="1">
        <v>1000</v>
      </c>
      <c r="Q47" s="1">
        <f t="shared" si="3"/>
        <v>222.68380000000002</v>
      </c>
      <c r="R47" s="5">
        <f t="shared" si="15"/>
        <v>705.02340000000004</v>
      </c>
      <c r="S47" s="5">
        <f t="shared" si="16"/>
        <v>305.02340000000004</v>
      </c>
      <c r="T47" s="5">
        <v>400</v>
      </c>
      <c r="U47" s="5"/>
      <c r="V47" s="1"/>
      <c r="W47" s="1">
        <f t="shared" si="6"/>
        <v>11.5</v>
      </c>
      <c r="X47" s="1">
        <f t="shared" si="7"/>
        <v>8.3339708591285042</v>
      </c>
      <c r="Y47" s="1">
        <v>214.19300000000001</v>
      </c>
      <c r="Z47" s="1">
        <v>186.5026</v>
      </c>
      <c r="AA47" s="1">
        <v>202.75139999999999</v>
      </c>
      <c r="AB47" s="1">
        <v>229.68360000000001</v>
      </c>
      <c r="AC47" s="1">
        <v>211.79759999999999</v>
      </c>
      <c r="AD47" s="1">
        <v>185.94319999999999</v>
      </c>
      <c r="AE47" s="1"/>
      <c r="AF47" s="1">
        <f t="shared" si="8"/>
        <v>305</v>
      </c>
      <c r="AG47" s="1">
        <f t="shared" si="9"/>
        <v>400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83</v>
      </c>
      <c r="B48" s="1" t="s">
        <v>42</v>
      </c>
      <c r="C48" s="1">
        <v>771</v>
      </c>
      <c r="D48" s="1">
        <v>456</v>
      </c>
      <c r="E48" s="1">
        <v>582</v>
      </c>
      <c r="F48" s="1">
        <v>594</v>
      </c>
      <c r="G48" s="6">
        <v>0.45</v>
      </c>
      <c r="H48" s="1">
        <v>45</v>
      </c>
      <c r="I48" s="1" t="s">
        <v>35</v>
      </c>
      <c r="J48" s="1">
        <v>616</v>
      </c>
      <c r="K48" s="1">
        <f t="shared" si="14"/>
        <v>-34</v>
      </c>
      <c r="L48" s="1"/>
      <c r="M48" s="1"/>
      <c r="N48" s="1">
        <v>37.200000000000053</v>
      </c>
      <c r="O48" s="1"/>
      <c r="P48" s="1">
        <v>347.8</v>
      </c>
      <c r="Q48" s="1">
        <f t="shared" si="3"/>
        <v>116.4</v>
      </c>
      <c r="R48" s="5">
        <f t="shared" si="15"/>
        <v>359.60000000000014</v>
      </c>
      <c r="S48" s="5">
        <f t="shared" si="16"/>
        <v>359.60000000000014</v>
      </c>
      <c r="T48" s="5"/>
      <c r="U48" s="5"/>
      <c r="V48" s="1"/>
      <c r="W48" s="1">
        <f t="shared" si="6"/>
        <v>11.5</v>
      </c>
      <c r="X48" s="1">
        <f t="shared" si="7"/>
        <v>8.4106529209621996</v>
      </c>
      <c r="Y48" s="1">
        <v>107.2</v>
      </c>
      <c r="Z48" s="1">
        <v>110.2</v>
      </c>
      <c r="AA48" s="1">
        <v>124.2</v>
      </c>
      <c r="AB48" s="1">
        <v>98.4</v>
      </c>
      <c r="AC48" s="1">
        <v>91.8</v>
      </c>
      <c r="AD48" s="1">
        <v>159.4</v>
      </c>
      <c r="AE48" s="1"/>
      <c r="AF48" s="1">
        <f t="shared" si="8"/>
        <v>162</v>
      </c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84</v>
      </c>
      <c r="B49" s="1" t="s">
        <v>42</v>
      </c>
      <c r="C49" s="1">
        <v>677</v>
      </c>
      <c r="D49" s="1">
        <v>474</v>
      </c>
      <c r="E49" s="1">
        <v>575</v>
      </c>
      <c r="F49" s="1">
        <v>389</v>
      </c>
      <c r="G49" s="6">
        <v>0.35</v>
      </c>
      <c r="H49" s="1">
        <v>40</v>
      </c>
      <c r="I49" s="1" t="s">
        <v>35</v>
      </c>
      <c r="J49" s="1">
        <v>621</v>
      </c>
      <c r="K49" s="1">
        <f t="shared" si="14"/>
        <v>-46</v>
      </c>
      <c r="L49" s="1"/>
      <c r="M49" s="1"/>
      <c r="N49" s="1">
        <v>103.2</v>
      </c>
      <c r="O49" s="1">
        <v>120</v>
      </c>
      <c r="P49" s="1">
        <v>355.8</v>
      </c>
      <c r="Q49" s="1">
        <f t="shared" si="3"/>
        <v>115</v>
      </c>
      <c r="R49" s="5">
        <f t="shared" si="15"/>
        <v>354.5</v>
      </c>
      <c r="S49" s="5">
        <f t="shared" si="16"/>
        <v>354.5</v>
      </c>
      <c r="T49" s="5"/>
      <c r="U49" s="5"/>
      <c r="V49" s="1"/>
      <c r="W49" s="1">
        <f t="shared" si="6"/>
        <v>11.5</v>
      </c>
      <c r="X49" s="1">
        <f t="shared" si="7"/>
        <v>8.4173913043478255</v>
      </c>
      <c r="Y49" s="1">
        <v>112.4</v>
      </c>
      <c r="Z49" s="1">
        <v>112.2</v>
      </c>
      <c r="AA49" s="1">
        <v>114.6</v>
      </c>
      <c r="AB49" s="1">
        <v>124.4</v>
      </c>
      <c r="AC49" s="1">
        <v>118.6</v>
      </c>
      <c r="AD49" s="1">
        <v>115.6</v>
      </c>
      <c r="AE49" s="1" t="s">
        <v>79</v>
      </c>
      <c r="AF49" s="1">
        <f t="shared" si="8"/>
        <v>124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85</v>
      </c>
      <c r="B50" s="1" t="s">
        <v>34</v>
      </c>
      <c r="C50" s="1">
        <v>313.43799999999999</v>
      </c>
      <c r="D50" s="1">
        <v>69.001000000000005</v>
      </c>
      <c r="E50" s="1">
        <v>257.10199999999998</v>
      </c>
      <c r="F50" s="1">
        <v>20.59</v>
      </c>
      <c r="G50" s="6">
        <v>1</v>
      </c>
      <c r="H50" s="1">
        <v>40</v>
      </c>
      <c r="I50" s="1" t="s">
        <v>35</v>
      </c>
      <c r="J50" s="1">
        <v>267.64999999999998</v>
      </c>
      <c r="K50" s="1">
        <f t="shared" si="14"/>
        <v>-10.548000000000002</v>
      </c>
      <c r="L50" s="1"/>
      <c r="M50" s="1"/>
      <c r="N50" s="1">
        <v>87.695799999999963</v>
      </c>
      <c r="O50" s="1">
        <v>90</v>
      </c>
      <c r="P50" s="1">
        <v>67.744200000000092</v>
      </c>
      <c r="Q50" s="1">
        <f t="shared" si="3"/>
        <v>51.420399999999994</v>
      </c>
      <c r="R50" s="5">
        <f t="shared" si="15"/>
        <v>325.30459999999988</v>
      </c>
      <c r="S50" s="5">
        <f t="shared" si="16"/>
        <v>325.30459999999988</v>
      </c>
      <c r="T50" s="5"/>
      <c r="U50" s="5"/>
      <c r="V50" s="1"/>
      <c r="W50" s="1">
        <f t="shared" si="6"/>
        <v>11.5</v>
      </c>
      <c r="X50" s="1">
        <f t="shared" si="7"/>
        <v>5.1736275874944599</v>
      </c>
      <c r="Y50" s="1">
        <v>39.767600000000002</v>
      </c>
      <c r="Z50" s="1">
        <v>44.061799999999998</v>
      </c>
      <c r="AA50" s="1">
        <v>37.968400000000003</v>
      </c>
      <c r="AB50" s="1">
        <v>38.627200000000002</v>
      </c>
      <c r="AC50" s="1">
        <v>47.013199999999998</v>
      </c>
      <c r="AD50" s="1">
        <v>37.691199999999988</v>
      </c>
      <c r="AE50" s="1"/>
      <c r="AF50" s="1">
        <f t="shared" si="8"/>
        <v>325</v>
      </c>
      <c r="AG50" s="1">
        <f t="shared" si="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86</v>
      </c>
      <c r="B51" s="1" t="s">
        <v>42</v>
      </c>
      <c r="C51" s="1">
        <v>916</v>
      </c>
      <c r="D51" s="1">
        <v>600</v>
      </c>
      <c r="E51" s="1">
        <v>776</v>
      </c>
      <c r="F51" s="1">
        <v>530</v>
      </c>
      <c r="G51" s="6">
        <v>0.4</v>
      </c>
      <c r="H51" s="1">
        <v>40</v>
      </c>
      <c r="I51" s="1" t="s">
        <v>35</v>
      </c>
      <c r="J51" s="1">
        <v>823</v>
      </c>
      <c r="K51" s="1">
        <f t="shared" si="14"/>
        <v>-47</v>
      </c>
      <c r="L51" s="1"/>
      <c r="M51" s="1"/>
      <c r="N51" s="1">
        <v>104.8000000000002</v>
      </c>
      <c r="O51" s="1">
        <v>120</v>
      </c>
      <c r="P51" s="1">
        <v>550</v>
      </c>
      <c r="Q51" s="1">
        <f t="shared" si="3"/>
        <v>155.19999999999999</v>
      </c>
      <c r="R51" s="5">
        <f t="shared" si="15"/>
        <v>479.99999999999977</v>
      </c>
      <c r="S51" s="5">
        <f t="shared" si="16"/>
        <v>229.99999999999977</v>
      </c>
      <c r="T51" s="5">
        <v>250</v>
      </c>
      <c r="U51" s="5"/>
      <c r="V51" s="1"/>
      <c r="W51" s="1">
        <f t="shared" si="6"/>
        <v>11.5</v>
      </c>
      <c r="X51" s="1">
        <f t="shared" si="7"/>
        <v>8.4072164948453629</v>
      </c>
      <c r="Y51" s="1">
        <v>152.80000000000001</v>
      </c>
      <c r="Z51" s="1">
        <v>142.80000000000001</v>
      </c>
      <c r="AA51" s="1">
        <v>151</v>
      </c>
      <c r="AB51" s="1">
        <v>165.6</v>
      </c>
      <c r="AC51" s="1">
        <v>158.4</v>
      </c>
      <c r="AD51" s="1">
        <v>165.4</v>
      </c>
      <c r="AE51" s="1"/>
      <c r="AF51" s="1">
        <f t="shared" si="8"/>
        <v>92</v>
      </c>
      <c r="AG51" s="1">
        <f t="shared" si="9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87</v>
      </c>
      <c r="B52" s="1" t="s">
        <v>42</v>
      </c>
      <c r="C52" s="1">
        <v>922</v>
      </c>
      <c r="D52" s="1">
        <v>480</v>
      </c>
      <c r="E52" s="1">
        <v>740</v>
      </c>
      <c r="F52" s="1">
        <v>470</v>
      </c>
      <c r="G52" s="6">
        <v>0.4</v>
      </c>
      <c r="H52" s="1">
        <v>45</v>
      </c>
      <c r="I52" s="1" t="s">
        <v>35</v>
      </c>
      <c r="J52" s="1">
        <v>753</v>
      </c>
      <c r="K52" s="1">
        <f t="shared" si="14"/>
        <v>-13</v>
      </c>
      <c r="L52" s="1"/>
      <c r="M52" s="1"/>
      <c r="N52" s="1">
        <v>141.80000000000021</v>
      </c>
      <c r="O52" s="1">
        <v>150</v>
      </c>
      <c r="P52" s="1">
        <v>551.19999999999982</v>
      </c>
      <c r="Q52" s="1">
        <f t="shared" si="3"/>
        <v>148</v>
      </c>
      <c r="R52" s="5">
        <f t="shared" si="15"/>
        <v>389</v>
      </c>
      <c r="S52" s="5">
        <f t="shared" si="16"/>
        <v>389</v>
      </c>
      <c r="T52" s="5"/>
      <c r="U52" s="5"/>
      <c r="V52" s="1"/>
      <c r="W52" s="1">
        <f t="shared" si="6"/>
        <v>11.5</v>
      </c>
      <c r="X52" s="1">
        <f t="shared" si="7"/>
        <v>8.871621621621621</v>
      </c>
      <c r="Y52" s="1">
        <v>148.80000000000001</v>
      </c>
      <c r="Z52" s="1">
        <v>136.80000000000001</v>
      </c>
      <c r="AA52" s="1">
        <v>139.4</v>
      </c>
      <c r="AB52" s="1">
        <v>160.19999999999999</v>
      </c>
      <c r="AC52" s="1">
        <v>153.80000000000001</v>
      </c>
      <c r="AD52" s="1">
        <v>168.8</v>
      </c>
      <c r="AE52" s="1" t="s">
        <v>79</v>
      </c>
      <c r="AF52" s="1">
        <f t="shared" si="8"/>
        <v>156</v>
      </c>
      <c r="AG52" s="1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88</v>
      </c>
      <c r="B53" s="1" t="s">
        <v>34</v>
      </c>
      <c r="C53" s="1">
        <v>315.47000000000003</v>
      </c>
      <c r="D53" s="1">
        <v>255.32900000000001</v>
      </c>
      <c r="E53" s="1">
        <v>334.95499999999998</v>
      </c>
      <c r="F53" s="1">
        <v>128.81</v>
      </c>
      <c r="G53" s="6">
        <v>1</v>
      </c>
      <c r="H53" s="1">
        <v>40</v>
      </c>
      <c r="I53" s="1" t="s">
        <v>35</v>
      </c>
      <c r="J53" s="1">
        <v>339.8</v>
      </c>
      <c r="K53" s="1">
        <f t="shared" si="14"/>
        <v>-4.8450000000000273</v>
      </c>
      <c r="L53" s="1"/>
      <c r="M53" s="1"/>
      <c r="N53" s="1">
        <v>58.886400000000087</v>
      </c>
      <c r="O53" s="1">
        <v>60</v>
      </c>
      <c r="P53" s="1">
        <v>108.68259999999999</v>
      </c>
      <c r="Q53" s="1">
        <f t="shared" si="3"/>
        <v>66.991</v>
      </c>
      <c r="R53" s="5">
        <f t="shared" si="15"/>
        <v>414.01749999999987</v>
      </c>
      <c r="S53" s="5">
        <f t="shared" si="16"/>
        <v>414.01749999999987</v>
      </c>
      <c r="T53" s="5"/>
      <c r="U53" s="5"/>
      <c r="V53" s="1"/>
      <c r="W53" s="1">
        <f t="shared" si="6"/>
        <v>11.5</v>
      </c>
      <c r="X53" s="1">
        <f t="shared" si="7"/>
        <v>5.3198041527966451</v>
      </c>
      <c r="Y53" s="1">
        <v>51.644000000000013</v>
      </c>
      <c r="Z53" s="1">
        <v>54.560400000000001</v>
      </c>
      <c r="AA53" s="1">
        <v>56.092399999999998</v>
      </c>
      <c r="AB53" s="1">
        <v>53.122599999999998</v>
      </c>
      <c r="AC53" s="1">
        <v>55.777799999999999</v>
      </c>
      <c r="AD53" s="1">
        <v>53.408799999999999</v>
      </c>
      <c r="AE53" s="1"/>
      <c r="AF53" s="1">
        <f t="shared" si="8"/>
        <v>414</v>
      </c>
      <c r="AG53" s="1">
        <f t="shared" si="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89</v>
      </c>
      <c r="B54" s="1" t="s">
        <v>42</v>
      </c>
      <c r="C54" s="1">
        <v>939</v>
      </c>
      <c r="D54" s="1">
        <v>486</v>
      </c>
      <c r="E54" s="1">
        <v>742</v>
      </c>
      <c r="F54" s="1">
        <v>469</v>
      </c>
      <c r="G54" s="6">
        <v>0.35</v>
      </c>
      <c r="H54" s="1">
        <v>40</v>
      </c>
      <c r="I54" s="1" t="s">
        <v>35</v>
      </c>
      <c r="J54" s="1">
        <v>777</v>
      </c>
      <c r="K54" s="1">
        <f t="shared" si="14"/>
        <v>-35</v>
      </c>
      <c r="L54" s="1"/>
      <c r="M54" s="1"/>
      <c r="N54" s="1">
        <v>154.19999999999979</v>
      </c>
      <c r="O54" s="1">
        <v>200</v>
      </c>
      <c r="P54" s="1">
        <v>482.80000000000018</v>
      </c>
      <c r="Q54" s="1">
        <f t="shared" si="3"/>
        <v>148.4</v>
      </c>
      <c r="R54" s="5">
        <f t="shared" si="15"/>
        <v>400.60000000000014</v>
      </c>
      <c r="S54" s="5">
        <f t="shared" si="16"/>
        <v>400.60000000000014</v>
      </c>
      <c r="T54" s="5"/>
      <c r="U54" s="5"/>
      <c r="V54" s="1"/>
      <c r="W54" s="1">
        <f t="shared" si="6"/>
        <v>11.5</v>
      </c>
      <c r="X54" s="1">
        <f t="shared" si="7"/>
        <v>8.8005390835579504</v>
      </c>
      <c r="Y54" s="1">
        <v>149.19999999999999</v>
      </c>
      <c r="Z54" s="1">
        <v>145.19999999999999</v>
      </c>
      <c r="AA54" s="1">
        <v>142.19999999999999</v>
      </c>
      <c r="AB54" s="1">
        <v>156.80000000000001</v>
      </c>
      <c r="AC54" s="1">
        <v>156.19999999999999</v>
      </c>
      <c r="AD54" s="1">
        <v>152.19999999999999</v>
      </c>
      <c r="AE54" s="1"/>
      <c r="AF54" s="1">
        <f t="shared" si="8"/>
        <v>140</v>
      </c>
      <c r="AG54" s="1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90</v>
      </c>
      <c r="B55" s="1" t="s">
        <v>42</v>
      </c>
      <c r="C55" s="1">
        <v>1110</v>
      </c>
      <c r="D55" s="1">
        <v>312</v>
      </c>
      <c r="E55" s="1">
        <v>748</v>
      </c>
      <c r="F55" s="1">
        <v>515</v>
      </c>
      <c r="G55" s="6">
        <v>0.4</v>
      </c>
      <c r="H55" s="1">
        <v>40</v>
      </c>
      <c r="I55" s="1" t="s">
        <v>35</v>
      </c>
      <c r="J55" s="1">
        <v>753</v>
      </c>
      <c r="K55" s="1">
        <f t="shared" si="14"/>
        <v>-5</v>
      </c>
      <c r="L55" s="1"/>
      <c r="M55" s="1"/>
      <c r="N55" s="1">
        <v>109.09999999999989</v>
      </c>
      <c r="O55" s="1">
        <v>110</v>
      </c>
      <c r="P55" s="1">
        <v>550</v>
      </c>
      <c r="Q55" s="1">
        <f t="shared" si="3"/>
        <v>149.6</v>
      </c>
      <c r="R55" s="5">
        <f t="shared" si="15"/>
        <v>436.29999999999995</v>
      </c>
      <c r="S55" s="5">
        <f t="shared" si="16"/>
        <v>436.29999999999995</v>
      </c>
      <c r="T55" s="5"/>
      <c r="U55" s="5"/>
      <c r="V55" s="1"/>
      <c r="W55" s="1">
        <f t="shared" si="6"/>
        <v>11.5</v>
      </c>
      <c r="X55" s="1">
        <f t="shared" si="7"/>
        <v>8.5835561497326207</v>
      </c>
      <c r="Y55" s="1">
        <v>146.4</v>
      </c>
      <c r="Z55" s="1">
        <v>133.6</v>
      </c>
      <c r="AA55" s="1">
        <v>133.19999999999999</v>
      </c>
      <c r="AB55" s="1">
        <v>173.6</v>
      </c>
      <c r="AC55" s="1">
        <v>168.2</v>
      </c>
      <c r="AD55" s="1">
        <v>121</v>
      </c>
      <c r="AE55" s="1"/>
      <c r="AF55" s="1">
        <f t="shared" si="8"/>
        <v>175</v>
      </c>
      <c r="AG55" s="1">
        <f t="shared" si="9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91</v>
      </c>
      <c r="B56" s="1" t="s">
        <v>34</v>
      </c>
      <c r="C56" s="1">
        <v>781.93799999999999</v>
      </c>
      <c r="D56" s="1">
        <v>638.78</v>
      </c>
      <c r="E56" s="1">
        <v>941.26199999999994</v>
      </c>
      <c r="F56" s="1">
        <v>180.946</v>
      </c>
      <c r="G56" s="6">
        <v>1</v>
      </c>
      <c r="H56" s="1">
        <v>50</v>
      </c>
      <c r="I56" s="1" t="s">
        <v>35</v>
      </c>
      <c r="J56" s="1">
        <v>918.2</v>
      </c>
      <c r="K56" s="1">
        <f t="shared" si="14"/>
        <v>23.061999999999898</v>
      </c>
      <c r="L56" s="1"/>
      <c r="M56" s="1"/>
      <c r="N56" s="1">
        <v>200</v>
      </c>
      <c r="O56" s="1">
        <v>300</v>
      </c>
      <c r="P56" s="1">
        <v>750</v>
      </c>
      <c r="Q56" s="1">
        <f t="shared" si="3"/>
        <v>188.25239999999999</v>
      </c>
      <c r="R56" s="5">
        <f t="shared" si="15"/>
        <v>733.95659999999987</v>
      </c>
      <c r="S56" s="5">
        <f t="shared" si="16"/>
        <v>333.95659999999987</v>
      </c>
      <c r="T56" s="5">
        <v>400</v>
      </c>
      <c r="U56" s="5"/>
      <c r="V56" s="1"/>
      <c r="W56" s="1">
        <f t="shared" si="6"/>
        <v>11.5</v>
      </c>
      <c r="X56" s="1">
        <f t="shared" si="7"/>
        <v>7.6012098650535131</v>
      </c>
      <c r="Y56" s="1">
        <v>174.59020000000001</v>
      </c>
      <c r="Z56" s="1">
        <v>142.98259999999999</v>
      </c>
      <c r="AA56" s="1">
        <v>148.4006</v>
      </c>
      <c r="AB56" s="1">
        <v>143.452</v>
      </c>
      <c r="AC56" s="1">
        <v>142.68799999999999</v>
      </c>
      <c r="AD56" s="1">
        <v>159.2724</v>
      </c>
      <c r="AE56" s="1"/>
      <c r="AF56" s="1">
        <f t="shared" si="8"/>
        <v>334</v>
      </c>
      <c r="AG56" s="1">
        <f t="shared" si="9"/>
        <v>400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92</v>
      </c>
      <c r="B57" s="1" t="s">
        <v>34</v>
      </c>
      <c r="C57" s="1">
        <v>1089.204</v>
      </c>
      <c r="D57" s="1">
        <v>698.57100000000003</v>
      </c>
      <c r="E57" s="1">
        <v>967.02</v>
      </c>
      <c r="F57" s="1">
        <v>638.57899999999995</v>
      </c>
      <c r="G57" s="6">
        <v>1</v>
      </c>
      <c r="H57" s="1">
        <v>50</v>
      </c>
      <c r="I57" s="1" t="s">
        <v>35</v>
      </c>
      <c r="J57" s="1">
        <v>927.9</v>
      </c>
      <c r="K57" s="1">
        <f t="shared" si="14"/>
        <v>39.120000000000005</v>
      </c>
      <c r="L57" s="1"/>
      <c r="M57" s="1"/>
      <c r="N57" s="1">
        <v>200</v>
      </c>
      <c r="O57" s="1">
        <v>300</v>
      </c>
      <c r="P57" s="1">
        <v>623.10700000000008</v>
      </c>
      <c r="Q57" s="1">
        <f t="shared" si="3"/>
        <v>193.404</v>
      </c>
      <c r="R57" s="5">
        <f t="shared" si="15"/>
        <v>462.45999999999981</v>
      </c>
      <c r="S57" s="5">
        <f t="shared" si="16"/>
        <v>462.45999999999981</v>
      </c>
      <c r="T57" s="5"/>
      <c r="U57" s="5"/>
      <c r="V57" s="1"/>
      <c r="W57" s="1">
        <f t="shared" si="6"/>
        <v>11.499999999999998</v>
      </c>
      <c r="X57" s="1">
        <f t="shared" si="7"/>
        <v>9.1088395276209386</v>
      </c>
      <c r="Y57" s="1">
        <v>193.80840000000001</v>
      </c>
      <c r="Z57" s="1">
        <v>179.33019999999999</v>
      </c>
      <c r="AA57" s="1">
        <v>185.55860000000001</v>
      </c>
      <c r="AB57" s="1">
        <v>182.79759999999999</v>
      </c>
      <c r="AC57" s="1">
        <v>184.9102</v>
      </c>
      <c r="AD57" s="1">
        <v>165.09100000000001</v>
      </c>
      <c r="AE57" s="1"/>
      <c r="AF57" s="1">
        <f t="shared" si="8"/>
        <v>462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93</v>
      </c>
      <c r="B58" s="1" t="s">
        <v>34</v>
      </c>
      <c r="C58" s="1">
        <v>14.343999999999999</v>
      </c>
      <c r="D58" s="1">
        <v>54.625</v>
      </c>
      <c r="E58" s="1">
        <v>33.353999999999999</v>
      </c>
      <c r="F58" s="1">
        <v>21.242000000000001</v>
      </c>
      <c r="G58" s="6">
        <v>1</v>
      </c>
      <c r="H58" s="1">
        <v>40</v>
      </c>
      <c r="I58" s="1" t="s">
        <v>35</v>
      </c>
      <c r="J58" s="1">
        <v>37.299999999999997</v>
      </c>
      <c r="K58" s="1">
        <f t="shared" si="14"/>
        <v>-3.945999999999998</v>
      </c>
      <c r="L58" s="1"/>
      <c r="M58" s="1"/>
      <c r="N58" s="1">
        <v>50</v>
      </c>
      <c r="O58" s="1"/>
      <c r="P58" s="1">
        <v>0</v>
      </c>
      <c r="Q58" s="1">
        <f t="shared" si="3"/>
        <v>6.6707999999999998</v>
      </c>
      <c r="R58" s="5">
        <v>10</v>
      </c>
      <c r="S58" s="5">
        <f t="shared" si="16"/>
        <v>10</v>
      </c>
      <c r="T58" s="5"/>
      <c r="U58" s="5"/>
      <c r="V58" s="1"/>
      <c r="W58" s="1">
        <f t="shared" si="6"/>
        <v>12.178749175511184</v>
      </c>
      <c r="X58" s="1">
        <f t="shared" si="7"/>
        <v>10.679678599268454</v>
      </c>
      <c r="Y58" s="1">
        <v>5.6066000000000003</v>
      </c>
      <c r="Z58" s="1">
        <v>10.8492</v>
      </c>
      <c r="AA58" s="1">
        <v>8.4390000000000001</v>
      </c>
      <c r="AB58" s="1">
        <v>9.6067999999999998</v>
      </c>
      <c r="AC58" s="1">
        <v>17.332999999999998</v>
      </c>
      <c r="AD58" s="1">
        <v>18.197800000000001</v>
      </c>
      <c r="AE58" s="1"/>
      <c r="AF58" s="1">
        <f t="shared" si="8"/>
        <v>10</v>
      </c>
      <c r="AG58" s="1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3" t="s">
        <v>94</v>
      </c>
      <c r="B59" s="13" t="s">
        <v>34</v>
      </c>
      <c r="C59" s="13"/>
      <c r="D59" s="13"/>
      <c r="E59" s="13"/>
      <c r="F59" s="13"/>
      <c r="G59" s="14">
        <v>0</v>
      </c>
      <c r="H59" s="13">
        <v>40</v>
      </c>
      <c r="I59" s="13" t="s">
        <v>35</v>
      </c>
      <c r="J59" s="13">
        <v>38</v>
      </c>
      <c r="K59" s="13">
        <f t="shared" si="14"/>
        <v>-38</v>
      </c>
      <c r="L59" s="13"/>
      <c r="M59" s="13"/>
      <c r="N59" s="13"/>
      <c r="O59" s="13"/>
      <c r="P59" s="13"/>
      <c r="Q59" s="13">
        <f t="shared" si="3"/>
        <v>0</v>
      </c>
      <c r="R59" s="15"/>
      <c r="S59" s="15"/>
      <c r="T59" s="15"/>
      <c r="U59" s="15"/>
      <c r="V59" s="13"/>
      <c r="W59" s="13" t="e">
        <f t="shared" si="6"/>
        <v>#DIV/0!</v>
      </c>
      <c r="X59" s="13" t="e">
        <f t="shared" si="7"/>
        <v>#DIV/0!</v>
      </c>
      <c r="Y59" s="13">
        <v>0</v>
      </c>
      <c r="Z59" s="13">
        <v>6.7721999999999998</v>
      </c>
      <c r="AA59" s="13">
        <v>7.5858000000000008</v>
      </c>
      <c r="AB59" s="13">
        <v>6.2520000000000007</v>
      </c>
      <c r="AC59" s="13">
        <v>8.9374000000000002</v>
      </c>
      <c r="AD59" s="13">
        <v>17.2178</v>
      </c>
      <c r="AE59" s="13" t="s">
        <v>134</v>
      </c>
      <c r="AF59" s="13">
        <f t="shared" si="8"/>
        <v>0</v>
      </c>
      <c r="AG59" s="13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95</v>
      </c>
      <c r="B60" s="1" t="s">
        <v>34</v>
      </c>
      <c r="C60" s="1">
        <v>41.066000000000003</v>
      </c>
      <c r="D60" s="1">
        <v>50.075000000000003</v>
      </c>
      <c r="E60" s="1">
        <v>38.796999999999997</v>
      </c>
      <c r="F60" s="1">
        <v>24.259</v>
      </c>
      <c r="G60" s="6">
        <v>1</v>
      </c>
      <c r="H60" s="1">
        <v>40</v>
      </c>
      <c r="I60" s="1" t="s">
        <v>35</v>
      </c>
      <c r="J60" s="1">
        <v>39.799999999999997</v>
      </c>
      <c r="K60" s="1">
        <f t="shared" si="14"/>
        <v>-1.0030000000000001</v>
      </c>
      <c r="L60" s="1"/>
      <c r="M60" s="1"/>
      <c r="N60" s="1">
        <v>50</v>
      </c>
      <c r="O60" s="1"/>
      <c r="P60" s="1">
        <v>10</v>
      </c>
      <c r="Q60" s="1">
        <f t="shared" si="3"/>
        <v>7.7593999999999994</v>
      </c>
      <c r="R60" s="5">
        <v>10</v>
      </c>
      <c r="S60" s="5">
        <f t="shared" ref="S60:S73" si="17">R60-T60</f>
        <v>10</v>
      </c>
      <c r="T60" s="5"/>
      <c r="U60" s="5"/>
      <c r="V60" s="1"/>
      <c r="W60" s="1">
        <f t="shared" si="6"/>
        <v>12.147717607031472</v>
      </c>
      <c r="X60" s="1">
        <f t="shared" si="7"/>
        <v>10.858958166868574</v>
      </c>
      <c r="Y60" s="1">
        <v>9.4383999999999997</v>
      </c>
      <c r="Z60" s="1">
        <v>16.230399999999999</v>
      </c>
      <c r="AA60" s="1">
        <v>14.262</v>
      </c>
      <c r="AB60" s="1">
        <v>8.8525999999999989</v>
      </c>
      <c r="AC60" s="1">
        <v>15.356</v>
      </c>
      <c r="AD60" s="1">
        <v>17.3508</v>
      </c>
      <c r="AE60" s="1"/>
      <c r="AF60" s="1">
        <f t="shared" si="8"/>
        <v>10</v>
      </c>
      <c r="AG60" s="1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96</v>
      </c>
      <c r="B61" s="1" t="s">
        <v>42</v>
      </c>
      <c r="C61" s="1">
        <v>966</v>
      </c>
      <c r="D61" s="1">
        <v>90</v>
      </c>
      <c r="E61" s="1">
        <v>570</v>
      </c>
      <c r="F61" s="1">
        <v>418</v>
      </c>
      <c r="G61" s="6">
        <v>0.45</v>
      </c>
      <c r="H61" s="1">
        <v>50</v>
      </c>
      <c r="I61" s="1" t="s">
        <v>35</v>
      </c>
      <c r="J61" s="1">
        <v>557</v>
      </c>
      <c r="K61" s="1">
        <f t="shared" si="14"/>
        <v>13</v>
      </c>
      <c r="L61" s="1"/>
      <c r="M61" s="1"/>
      <c r="N61" s="1">
        <v>78.999999999999773</v>
      </c>
      <c r="O61" s="1">
        <v>90</v>
      </c>
      <c r="P61" s="1">
        <v>500</v>
      </c>
      <c r="Q61" s="1">
        <f t="shared" si="3"/>
        <v>114</v>
      </c>
      <c r="R61" s="5">
        <f t="shared" ref="R61:R73" si="18">11.5*Q61-P61-O61-N61-F61</f>
        <v>224.00000000000023</v>
      </c>
      <c r="S61" s="5">
        <f t="shared" si="17"/>
        <v>224.00000000000023</v>
      </c>
      <c r="T61" s="5"/>
      <c r="U61" s="5"/>
      <c r="V61" s="1"/>
      <c r="W61" s="1">
        <f t="shared" si="6"/>
        <v>11.5</v>
      </c>
      <c r="X61" s="1">
        <f t="shared" si="7"/>
        <v>9.5350877192982431</v>
      </c>
      <c r="Y61" s="1">
        <v>115.6</v>
      </c>
      <c r="Z61" s="1">
        <v>104.6</v>
      </c>
      <c r="AA61" s="1">
        <v>96.6</v>
      </c>
      <c r="AB61" s="1">
        <v>136</v>
      </c>
      <c r="AC61" s="1">
        <v>136.4</v>
      </c>
      <c r="AD61" s="1">
        <v>135.80000000000001</v>
      </c>
      <c r="AE61" s="1"/>
      <c r="AF61" s="1">
        <f t="shared" si="8"/>
        <v>101</v>
      </c>
      <c r="AG61" s="1">
        <f t="shared" si="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97</v>
      </c>
      <c r="B62" s="1" t="s">
        <v>34</v>
      </c>
      <c r="C62" s="1">
        <v>418.6</v>
      </c>
      <c r="D62" s="1"/>
      <c r="E62" s="1">
        <v>255.92500000000001</v>
      </c>
      <c r="F62" s="1">
        <v>53.42</v>
      </c>
      <c r="G62" s="6">
        <v>1</v>
      </c>
      <c r="H62" s="1">
        <v>40</v>
      </c>
      <c r="I62" s="1" t="s">
        <v>35</v>
      </c>
      <c r="J62" s="1">
        <v>257.39999999999998</v>
      </c>
      <c r="K62" s="1">
        <f t="shared" si="14"/>
        <v>-1.4749999999999659</v>
      </c>
      <c r="L62" s="1"/>
      <c r="M62" s="1"/>
      <c r="N62" s="1">
        <v>118.8442</v>
      </c>
      <c r="O62" s="1">
        <v>120</v>
      </c>
      <c r="P62" s="1">
        <v>120.22280000000001</v>
      </c>
      <c r="Q62" s="1">
        <f t="shared" si="3"/>
        <v>51.185000000000002</v>
      </c>
      <c r="R62" s="5">
        <f t="shared" si="18"/>
        <v>176.14050000000003</v>
      </c>
      <c r="S62" s="5">
        <f t="shared" si="17"/>
        <v>176.14050000000003</v>
      </c>
      <c r="T62" s="5"/>
      <c r="U62" s="5"/>
      <c r="V62" s="1"/>
      <c r="W62" s="1">
        <f t="shared" si="6"/>
        <v>11.5</v>
      </c>
      <c r="X62" s="1">
        <f t="shared" si="7"/>
        <v>8.0587476799843714</v>
      </c>
      <c r="Y62" s="1">
        <v>48.520400000000002</v>
      </c>
      <c r="Z62" s="1">
        <v>54.368200000000002</v>
      </c>
      <c r="AA62" s="1">
        <v>42.489400000000003</v>
      </c>
      <c r="AB62" s="1">
        <v>43.802599999999998</v>
      </c>
      <c r="AC62" s="1">
        <v>58.301000000000002</v>
      </c>
      <c r="AD62" s="1">
        <v>47.757599999999996</v>
      </c>
      <c r="AE62" s="1"/>
      <c r="AF62" s="1">
        <f t="shared" si="8"/>
        <v>176</v>
      </c>
      <c r="AG62" s="1">
        <f t="shared" si="9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8" t="s">
        <v>98</v>
      </c>
      <c r="B63" s="1" t="s">
        <v>42</v>
      </c>
      <c r="C63" s="1"/>
      <c r="D63" s="1"/>
      <c r="E63" s="17">
        <f>E78</f>
        <v>281</v>
      </c>
      <c r="F63" s="17">
        <f>F78</f>
        <v>238</v>
      </c>
      <c r="G63" s="6">
        <v>0.4</v>
      </c>
      <c r="H63" s="1">
        <v>40</v>
      </c>
      <c r="I63" s="1" t="s">
        <v>35</v>
      </c>
      <c r="J63" s="1"/>
      <c r="K63" s="1">
        <f t="shared" si="14"/>
        <v>281</v>
      </c>
      <c r="L63" s="1"/>
      <c r="M63" s="1"/>
      <c r="N63" s="1">
        <v>50.200000000000053</v>
      </c>
      <c r="O63" s="1">
        <v>50</v>
      </c>
      <c r="P63" s="1">
        <v>195</v>
      </c>
      <c r="Q63" s="1">
        <f t="shared" si="3"/>
        <v>56.2</v>
      </c>
      <c r="R63" s="5">
        <f t="shared" si="18"/>
        <v>113.10000000000002</v>
      </c>
      <c r="S63" s="5">
        <f t="shared" si="17"/>
        <v>113.10000000000002</v>
      </c>
      <c r="T63" s="5"/>
      <c r="U63" s="5"/>
      <c r="V63" s="1"/>
      <c r="W63" s="1">
        <f t="shared" si="6"/>
        <v>11.5</v>
      </c>
      <c r="X63" s="1">
        <f t="shared" si="7"/>
        <v>9.487544483985765</v>
      </c>
      <c r="Y63" s="1">
        <v>58</v>
      </c>
      <c r="Z63" s="1">
        <v>57.2</v>
      </c>
      <c r="AA63" s="1">
        <v>58.2</v>
      </c>
      <c r="AB63" s="1">
        <v>54.8</v>
      </c>
      <c r="AC63" s="1">
        <v>52.4</v>
      </c>
      <c r="AD63" s="1">
        <v>67.400000000000006</v>
      </c>
      <c r="AE63" s="1" t="s">
        <v>99</v>
      </c>
      <c r="AF63" s="1">
        <f t="shared" si="8"/>
        <v>45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100</v>
      </c>
      <c r="B64" s="1" t="s">
        <v>42</v>
      </c>
      <c r="C64" s="1">
        <v>303</v>
      </c>
      <c r="D64" s="1">
        <v>60</v>
      </c>
      <c r="E64" s="1">
        <v>154</v>
      </c>
      <c r="F64" s="1">
        <v>164</v>
      </c>
      <c r="G64" s="6">
        <v>0.4</v>
      </c>
      <c r="H64" s="1">
        <v>40</v>
      </c>
      <c r="I64" s="1" t="s">
        <v>35</v>
      </c>
      <c r="J64" s="1">
        <v>184</v>
      </c>
      <c r="K64" s="1">
        <f t="shared" si="14"/>
        <v>-30</v>
      </c>
      <c r="L64" s="1"/>
      <c r="M64" s="1"/>
      <c r="N64" s="1">
        <v>46.200000000000053</v>
      </c>
      <c r="O64" s="1"/>
      <c r="P64" s="1">
        <v>52.799999999999947</v>
      </c>
      <c r="Q64" s="1">
        <f t="shared" si="3"/>
        <v>30.8</v>
      </c>
      <c r="R64" s="5">
        <f t="shared" si="18"/>
        <v>91.199999999999989</v>
      </c>
      <c r="S64" s="5">
        <f t="shared" si="17"/>
        <v>91.199999999999989</v>
      </c>
      <c r="T64" s="5"/>
      <c r="U64" s="5"/>
      <c r="V64" s="1"/>
      <c r="W64" s="1">
        <f t="shared" si="6"/>
        <v>11.5</v>
      </c>
      <c r="X64" s="1">
        <f t="shared" si="7"/>
        <v>8.5389610389610393</v>
      </c>
      <c r="Y64" s="1">
        <v>29.6</v>
      </c>
      <c r="Z64" s="1">
        <v>34.200000000000003</v>
      </c>
      <c r="AA64" s="1">
        <v>35.799999999999997</v>
      </c>
      <c r="AB64" s="1">
        <v>43.6</v>
      </c>
      <c r="AC64" s="1">
        <v>45.2</v>
      </c>
      <c r="AD64" s="1">
        <v>32</v>
      </c>
      <c r="AE64" s="1"/>
      <c r="AF64" s="1">
        <f t="shared" si="8"/>
        <v>36</v>
      </c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101</v>
      </c>
      <c r="B65" s="1" t="s">
        <v>34</v>
      </c>
      <c r="C65" s="1">
        <v>867.85400000000004</v>
      </c>
      <c r="D65" s="1">
        <v>86.59</v>
      </c>
      <c r="E65" s="1">
        <v>549.71799999999996</v>
      </c>
      <c r="F65" s="1">
        <v>235.06100000000001</v>
      </c>
      <c r="G65" s="6">
        <v>1</v>
      </c>
      <c r="H65" s="1">
        <v>55</v>
      </c>
      <c r="I65" s="1" t="s">
        <v>35</v>
      </c>
      <c r="J65" s="1">
        <v>531</v>
      </c>
      <c r="K65" s="1">
        <f t="shared" si="14"/>
        <v>18.717999999999961</v>
      </c>
      <c r="L65" s="1"/>
      <c r="M65" s="1"/>
      <c r="N65" s="1">
        <v>101.8008999999998</v>
      </c>
      <c r="O65" s="1">
        <v>140</v>
      </c>
      <c r="P65" s="1">
        <v>530</v>
      </c>
      <c r="Q65" s="1">
        <f t="shared" si="3"/>
        <v>109.94359999999999</v>
      </c>
      <c r="R65" s="5">
        <f t="shared" si="18"/>
        <v>257.48950000000002</v>
      </c>
      <c r="S65" s="5">
        <f t="shared" si="17"/>
        <v>257.48950000000002</v>
      </c>
      <c r="T65" s="5"/>
      <c r="U65" s="5"/>
      <c r="V65" s="1"/>
      <c r="W65" s="1">
        <f t="shared" si="6"/>
        <v>11.500000000000002</v>
      </c>
      <c r="X65" s="1">
        <f t="shared" si="7"/>
        <v>9.1579855489541906</v>
      </c>
      <c r="Y65" s="1">
        <v>115.4658</v>
      </c>
      <c r="Z65" s="1">
        <v>93.131799999999998</v>
      </c>
      <c r="AA65" s="1">
        <v>80.189400000000006</v>
      </c>
      <c r="AB65" s="1">
        <v>110.31319999999999</v>
      </c>
      <c r="AC65" s="1">
        <v>116.351</v>
      </c>
      <c r="AD65" s="1">
        <v>87.158199999999994</v>
      </c>
      <c r="AE65" s="1"/>
      <c r="AF65" s="1">
        <f t="shared" si="8"/>
        <v>257</v>
      </c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102</v>
      </c>
      <c r="B66" s="1" t="s">
        <v>34</v>
      </c>
      <c r="C66" s="1">
        <v>1347.328</v>
      </c>
      <c r="D66" s="1">
        <v>1001.072</v>
      </c>
      <c r="E66" s="1">
        <v>1273.0129999999999</v>
      </c>
      <c r="F66" s="1">
        <v>775.92399999999998</v>
      </c>
      <c r="G66" s="6">
        <v>1</v>
      </c>
      <c r="H66" s="1">
        <v>50</v>
      </c>
      <c r="I66" s="1" t="s">
        <v>35</v>
      </c>
      <c r="J66" s="1">
        <v>1175.3499999999999</v>
      </c>
      <c r="K66" s="1">
        <f t="shared" si="14"/>
        <v>97.663000000000011</v>
      </c>
      <c r="L66" s="1"/>
      <c r="M66" s="1"/>
      <c r="N66" s="1">
        <v>195.07939999999959</v>
      </c>
      <c r="O66" s="1">
        <v>350</v>
      </c>
      <c r="P66" s="1">
        <v>727.20960000000059</v>
      </c>
      <c r="Q66" s="1">
        <f t="shared" si="3"/>
        <v>254.6026</v>
      </c>
      <c r="R66" s="5">
        <f t="shared" si="18"/>
        <v>879.7168999999999</v>
      </c>
      <c r="S66" s="5">
        <f t="shared" si="17"/>
        <v>429.7168999999999</v>
      </c>
      <c r="T66" s="5">
        <v>450</v>
      </c>
      <c r="U66" s="5"/>
      <c r="V66" s="1"/>
      <c r="W66" s="1">
        <f t="shared" si="6"/>
        <v>11.5</v>
      </c>
      <c r="X66" s="1">
        <f t="shared" si="7"/>
        <v>8.0447450261701974</v>
      </c>
      <c r="Y66" s="1">
        <v>237.47819999999999</v>
      </c>
      <c r="Z66" s="1">
        <v>237.98939999999999</v>
      </c>
      <c r="AA66" s="1">
        <v>243.81</v>
      </c>
      <c r="AB66" s="1">
        <v>238.90479999999999</v>
      </c>
      <c r="AC66" s="1">
        <v>239.96600000000001</v>
      </c>
      <c r="AD66" s="1">
        <v>189.75839999999999</v>
      </c>
      <c r="AE66" s="1"/>
      <c r="AF66" s="1">
        <f t="shared" si="8"/>
        <v>430</v>
      </c>
      <c r="AG66" s="1">
        <f t="shared" si="9"/>
        <v>450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103</v>
      </c>
      <c r="B67" s="1" t="s">
        <v>34</v>
      </c>
      <c r="C67" s="1">
        <v>253.47900000000001</v>
      </c>
      <c r="D67" s="1">
        <v>109.29</v>
      </c>
      <c r="E67" s="1">
        <v>171.363</v>
      </c>
      <c r="F67" s="1">
        <v>153.20699999999999</v>
      </c>
      <c r="G67" s="6">
        <v>1</v>
      </c>
      <c r="H67" s="1">
        <v>50</v>
      </c>
      <c r="I67" s="1" t="s">
        <v>35</v>
      </c>
      <c r="J67" s="1">
        <v>163.44999999999999</v>
      </c>
      <c r="K67" s="1">
        <f t="shared" si="14"/>
        <v>7.9130000000000109</v>
      </c>
      <c r="L67" s="1"/>
      <c r="M67" s="1"/>
      <c r="N67" s="1">
        <v>11.811800000000011</v>
      </c>
      <c r="O67" s="1"/>
      <c r="P67" s="1">
        <v>0</v>
      </c>
      <c r="Q67" s="1">
        <f t="shared" si="3"/>
        <v>34.272599999999997</v>
      </c>
      <c r="R67" s="5">
        <f t="shared" si="18"/>
        <v>229.11609999999996</v>
      </c>
      <c r="S67" s="5">
        <f t="shared" si="17"/>
        <v>229.11609999999996</v>
      </c>
      <c r="T67" s="5"/>
      <c r="U67" s="5"/>
      <c r="V67" s="1"/>
      <c r="W67" s="1">
        <f t="shared" si="6"/>
        <v>11.5</v>
      </c>
      <c r="X67" s="1">
        <f t="shared" si="7"/>
        <v>4.8148900287693381</v>
      </c>
      <c r="Y67" s="1">
        <v>21.590199999999999</v>
      </c>
      <c r="Z67" s="1">
        <v>32.188800000000001</v>
      </c>
      <c r="AA67" s="1">
        <v>35.889800000000001</v>
      </c>
      <c r="AB67" s="1">
        <v>31.508199999999999</v>
      </c>
      <c r="AC67" s="1">
        <v>39.911799999999999</v>
      </c>
      <c r="AD67" s="1">
        <v>33.631599999999999</v>
      </c>
      <c r="AE67" s="1"/>
      <c r="AF67" s="1">
        <f t="shared" si="8"/>
        <v>229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104</v>
      </c>
      <c r="B68" s="1" t="s">
        <v>42</v>
      </c>
      <c r="C68" s="1">
        <v>391</v>
      </c>
      <c r="D68" s="1"/>
      <c r="E68" s="1">
        <v>238</v>
      </c>
      <c r="F68" s="1">
        <v>72</v>
      </c>
      <c r="G68" s="6">
        <v>0.4</v>
      </c>
      <c r="H68" s="1">
        <v>50</v>
      </c>
      <c r="I68" s="1" t="s">
        <v>35</v>
      </c>
      <c r="J68" s="1">
        <v>318</v>
      </c>
      <c r="K68" s="1">
        <f t="shared" si="14"/>
        <v>-80</v>
      </c>
      <c r="L68" s="1"/>
      <c r="M68" s="1"/>
      <c r="N68" s="1">
        <v>0</v>
      </c>
      <c r="O68" s="1"/>
      <c r="P68" s="1">
        <v>392.6</v>
      </c>
      <c r="Q68" s="1">
        <f t="shared" si="3"/>
        <v>47.6</v>
      </c>
      <c r="R68" s="5">
        <f t="shared" si="18"/>
        <v>82.799999999999955</v>
      </c>
      <c r="S68" s="5">
        <f t="shared" si="17"/>
        <v>82.799999999999955</v>
      </c>
      <c r="T68" s="5"/>
      <c r="U68" s="5"/>
      <c r="V68" s="1"/>
      <c r="W68" s="1">
        <f t="shared" si="6"/>
        <v>11.5</v>
      </c>
      <c r="X68" s="1">
        <f t="shared" si="7"/>
        <v>9.7605042016806731</v>
      </c>
      <c r="Y68" s="1">
        <v>54.4</v>
      </c>
      <c r="Z68" s="1">
        <v>47.2</v>
      </c>
      <c r="AA68" s="1">
        <v>48.2</v>
      </c>
      <c r="AB68" s="1">
        <v>62.6</v>
      </c>
      <c r="AC68" s="1">
        <v>59.8</v>
      </c>
      <c r="AD68" s="1">
        <v>75.599999999999994</v>
      </c>
      <c r="AE68" s="1" t="s">
        <v>37</v>
      </c>
      <c r="AF68" s="1">
        <f t="shared" si="8"/>
        <v>33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105</v>
      </c>
      <c r="B69" s="1" t="s">
        <v>42</v>
      </c>
      <c r="C69" s="1">
        <v>1754</v>
      </c>
      <c r="D69" s="1">
        <v>510</v>
      </c>
      <c r="E69" s="1">
        <v>1201</v>
      </c>
      <c r="F69" s="1">
        <v>873</v>
      </c>
      <c r="G69" s="6">
        <v>0.4</v>
      </c>
      <c r="H69" s="1">
        <v>40</v>
      </c>
      <c r="I69" s="1" t="s">
        <v>35</v>
      </c>
      <c r="J69" s="1">
        <v>1202</v>
      </c>
      <c r="K69" s="1">
        <f t="shared" si="14"/>
        <v>-1</v>
      </c>
      <c r="L69" s="1"/>
      <c r="M69" s="1"/>
      <c r="N69" s="1">
        <v>0</v>
      </c>
      <c r="O69" s="1"/>
      <c r="P69" s="1">
        <v>1233</v>
      </c>
      <c r="Q69" s="1">
        <f t="shared" si="3"/>
        <v>240.2</v>
      </c>
      <c r="R69" s="5">
        <f t="shared" si="18"/>
        <v>656.29999999999973</v>
      </c>
      <c r="S69" s="5">
        <f t="shared" si="17"/>
        <v>306.29999999999973</v>
      </c>
      <c r="T69" s="5">
        <v>350</v>
      </c>
      <c r="U69" s="5"/>
      <c r="V69" s="1"/>
      <c r="W69" s="1">
        <f t="shared" si="6"/>
        <v>11.5</v>
      </c>
      <c r="X69" s="1">
        <f t="shared" si="7"/>
        <v>8.7676935886761029</v>
      </c>
      <c r="Y69" s="1">
        <v>232.8</v>
      </c>
      <c r="Z69" s="1">
        <v>162.6</v>
      </c>
      <c r="AA69" s="1">
        <v>166.6</v>
      </c>
      <c r="AB69" s="1">
        <v>259.8</v>
      </c>
      <c r="AC69" s="1">
        <v>255.6</v>
      </c>
      <c r="AD69" s="1">
        <v>171.6</v>
      </c>
      <c r="AE69" s="1"/>
      <c r="AF69" s="1">
        <f t="shared" si="8"/>
        <v>123</v>
      </c>
      <c r="AG69" s="1">
        <f t="shared" si="9"/>
        <v>140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106</v>
      </c>
      <c r="B70" s="1" t="s">
        <v>42</v>
      </c>
      <c r="C70" s="1">
        <v>1063</v>
      </c>
      <c r="D70" s="1">
        <v>1134</v>
      </c>
      <c r="E70" s="1">
        <v>1049</v>
      </c>
      <c r="F70" s="1">
        <v>997</v>
      </c>
      <c r="G70" s="6">
        <v>0.4</v>
      </c>
      <c r="H70" s="1">
        <v>40</v>
      </c>
      <c r="I70" s="1" t="s">
        <v>35</v>
      </c>
      <c r="J70" s="1">
        <v>1055</v>
      </c>
      <c r="K70" s="1">
        <f t="shared" ref="K70:K101" si="19">E70-J70</f>
        <v>-6</v>
      </c>
      <c r="L70" s="1"/>
      <c r="M70" s="1"/>
      <c r="N70" s="1">
        <v>101.59999999999989</v>
      </c>
      <c r="O70" s="1">
        <v>150</v>
      </c>
      <c r="P70" s="1">
        <v>626.40000000000009</v>
      </c>
      <c r="Q70" s="1">
        <f t="shared" si="3"/>
        <v>209.8</v>
      </c>
      <c r="R70" s="5">
        <f t="shared" si="18"/>
        <v>537.70000000000027</v>
      </c>
      <c r="S70" s="5">
        <f t="shared" si="17"/>
        <v>287.70000000000027</v>
      </c>
      <c r="T70" s="5">
        <v>250</v>
      </c>
      <c r="U70" s="5"/>
      <c r="V70" s="1"/>
      <c r="W70" s="1">
        <f t="shared" si="6"/>
        <v>11.5</v>
      </c>
      <c r="X70" s="1">
        <f t="shared" si="7"/>
        <v>8.9370829361296469</v>
      </c>
      <c r="Y70" s="1">
        <v>204.8</v>
      </c>
      <c r="Z70" s="1">
        <v>207.6</v>
      </c>
      <c r="AA70" s="1">
        <v>218.6</v>
      </c>
      <c r="AB70" s="1">
        <v>216.8</v>
      </c>
      <c r="AC70" s="1">
        <v>205.2</v>
      </c>
      <c r="AD70" s="1">
        <v>201.8</v>
      </c>
      <c r="AE70" s="1"/>
      <c r="AF70" s="1">
        <f t="shared" si="8"/>
        <v>115</v>
      </c>
      <c r="AG70" s="1">
        <f t="shared" si="9"/>
        <v>100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107</v>
      </c>
      <c r="B71" s="1" t="s">
        <v>34</v>
      </c>
      <c r="C71" s="1">
        <v>473.92200000000003</v>
      </c>
      <c r="D71" s="1">
        <v>949.63</v>
      </c>
      <c r="E71" s="1">
        <v>730.58600000000001</v>
      </c>
      <c r="F71" s="1">
        <v>522.28399999999999</v>
      </c>
      <c r="G71" s="6">
        <v>1</v>
      </c>
      <c r="H71" s="1">
        <v>40</v>
      </c>
      <c r="I71" s="1" t="s">
        <v>35</v>
      </c>
      <c r="J71" s="1">
        <v>664.5</v>
      </c>
      <c r="K71" s="1">
        <f t="shared" si="19"/>
        <v>66.086000000000013</v>
      </c>
      <c r="L71" s="1"/>
      <c r="M71" s="1"/>
      <c r="N71" s="1">
        <v>120.7062</v>
      </c>
      <c r="O71" s="1">
        <v>150</v>
      </c>
      <c r="P71" s="1">
        <v>99.375800000000027</v>
      </c>
      <c r="Q71" s="1">
        <f t="shared" ref="Q71:Q103" si="20">E71/5</f>
        <v>146.1172</v>
      </c>
      <c r="R71" s="5">
        <f t="shared" si="18"/>
        <v>787.98179999999991</v>
      </c>
      <c r="S71" s="5">
        <f t="shared" si="17"/>
        <v>387.98179999999991</v>
      </c>
      <c r="T71" s="5">
        <v>400</v>
      </c>
      <c r="U71" s="5"/>
      <c r="V71" s="1"/>
      <c r="W71" s="1">
        <f t="shared" ref="W71:W103" si="21">(F71+N71+O71+P71+R71)/Q71</f>
        <v>11.5</v>
      </c>
      <c r="X71" s="1">
        <f t="shared" ref="X71:X103" si="22">(F71+N71+O71+P71)/Q71</f>
        <v>6.1071934036513156</v>
      </c>
      <c r="Y71" s="1">
        <v>117.52800000000001</v>
      </c>
      <c r="Z71" s="1">
        <v>140.6062</v>
      </c>
      <c r="AA71" s="1">
        <v>141.4306</v>
      </c>
      <c r="AB71" s="1">
        <v>104.49160000000001</v>
      </c>
      <c r="AC71" s="1">
        <v>111.5808</v>
      </c>
      <c r="AD71" s="1">
        <v>105.4406</v>
      </c>
      <c r="AE71" s="1"/>
      <c r="AF71" s="1">
        <f t="shared" ref="AF71:AF103" si="23">ROUND(S71*G71,0)</f>
        <v>388</v>
      </c>
      <c r="AG71" s="1">
        <f t="shared" ref="AG71:AG103" si="24">ROUND(T71*G71,0)</f>
        <v>400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108</v>
      </c>
      <c r="B72" s="1" t="s">
        <v>34</v>
      </c>
      <c r="C72" s="1">
        <v>312.37200000000001</v>
      </c>
      <c r="D72" s="1">
        <v>618.21400000000006</v>
      </c>
      <c r="E72" s="1">
        <v>502.714</v>
      </c>
      <c r="F72" s="1">
        <v>293.55500000000001</v>
      </c>
      <c r="G72" s="6">
        <v>1</v>
      </c>
      <c r="H72" s="1">
        <v>40</v>
      </c>
      <c r="I72" s="1" t="s">
        <v>35</v>
      </c>
      <c r="J72" s="1">
        <v>503.4</v>
      </c>
      <c r="K72" s="1">
        <f t="shared" si="19"/>
        <v>-0.68599999999997863</v>
      </c>
      <c r="L72" s="1"/>
      <c r="M72" s="1"/>
      <c r="N72" s="1">
        <v>31.03999999999996</v>
      </c>
      <c r="O72" s="1"/>
      <c r="P72" s="1">
        <v>165.5</v>
      </c>
      <c r="Q72" s="1">
        <f t="shared" si="20"/>
        <v>100.5428</v>
      </c>
      <c r="R72" s="5">
        <f t="shared" si="18"/>
        <v>666.14719999999988</v>
      </c>
      <c r="S72" s="5">
        <f t="shared" si="17"/>
        <v>316.14719999999988</v>
      </c>
      <c r="T72" s="5">
        <v>350</v>
      </c>
      <c r="U72" s="5"/>
      <c r="V72" s="1"/>
      <c r="W72" s="1">
        <f t="shared" si="21"/>
        <v>11.5</v>
      </c>
      <c r="X72" s="1">
        <f t="shared" si="22"/>
        <v>4.8744912614329419</v>
      </c>
      <c r="Y72" s="1">
        <v>72.435599999999994</v>
      </c>
      <c r="Z72" s="1">
        <v>79.111000000000004</v>
      </c>
      <c r="AA72" s="1">
        <v>92.296199999999999</v>
      </c>
      <c r="AB72" s="1">
        <v>72.979200000000006</v>
      </c>
      <c r="AC72" s="1">
        <v>72.459599999999995</v>
      </c>
      <c r="AD72" s="1">
        <v>67.109000000000009</v>
      </c>
      <c r="AE72" s="1"/>
      <c r="AF72" s="1">
        <f t="shared" si="23"/>
        <v>316</v>
      </c>
      <c r="AG72" s="1">
        <f t="shared" si="24"/>
        <v>350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34</v>
      </c>
      <c r="C73" s="1">
        <v>477.63299999999998</v>
      </c>
      <c r="D73" s="1">
        <v>402.38099999999997</v>
      </c>
      <c r="E73" s="1">
        <v>502.31200000000001</v>
      </c>
      <c r="F73" s="1">
        <v>245.53899999999999</v>
      </c>
      <c r="G73" s="6">
        <v>1</v>
      </c>
      <c r="H73" s="1">
        <v>40</v>
      </c>
      <c r="I73" s="1" t="s">
        <v>35</v>
      </c>
      <c r="J73" s="1">
        <v>473.6</v>
      </c>
      <c r="K73" s="1">
        <f t="shared" si="19"/>
        <v>28.711999999999989</v>
      </c>
      <c r="L73" s="1"/>
      <c r="M73" s="1"/>
      <c r="N73" s="1">
        <v>80.494400000000155</v>
      </c>
      <c r="O73" s="1">
        <v>90</v>
      </c>
      <c r="P73" s="1">
        <v>208.23059999999981</v>
      </c>
      <c r="Q73" s="1">
        <f t="shared" si="20"/>
        <v>100.4624</v>
      </c>
      <c r="R73" s="5">
        <f t="shared" si="18"/>
        <v>531.05360000000007</v>
      </c>
      <c r="S73" s="5">
        <f t="shared" si="17"/>
        <v>531.05360000000007</v>
      </c>
      <c r="T73" s="5"/>
      <c r="U73" s="5"/>
      <c r="V73" s="1"/>
      <c r="W73" s="1">
        <f t="shared" si="21"/>
        <v>11.499999999999998</v>
      </c>
      <c r="X73" s="1">
        <f t="shared" si="22"/>
        <v>6.2139068945197398</v>
      </c>
      <c r="Y73" s="1">
        <v>82.057199999999995</v>
      </c>
      <c r="Z73" s="1">
        <v>85.325400000000002</v>
      </c>
      <c r="AA73" s="1">
        <v>86.89</v>
      </c>
      <c r="AB73" s="1">
        <v>77.803799999999995</v>
      </c>
      <c r="AC73" s="1">
        <v>86.174800000000005</v>
      </c>
      <c r="AD73" s="1">
        <v>60.998199999999997</v>
      </c>
      <c r="AE73" s="1"/>
      <c r="AF73" s="1">
        <f t="shared" si="23"/>
        <v>531</v>
      </c>
      <c r="AG73" s="1">
        <f t="shared" si="2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0" t="s">
        <v>110</v>
      </c>
      <c r="B74" s="10" t="s">
        <v>34</v>
      </c>
      <c r="C74" s="10"/>
      <c r="D74" s="10">
        <v>1.3560000000000001</v>
      </c>
      <c r="E74" s="10">
        <v>1.3560000000000001</v>
      </c>
      <c r="F74" s="10"/>
      <c r="G74" s="11">
        <v>0</v>
      </c>
      <c r="H74" s="10" t="e">
        <v>#N/A</v>
      </c>
      <c r="I74" s="10" t="s">
        <v>43</v>
      </c>
      <c r="J74" s="10">
        <v>1.3</v>
      </c>
      <c r="K74" s="10">
        <f t="shared" si="19"/>
        <v>5.600000000000005E-2</v>
      </c>
      <c r="L74" s="10"/>
      <c r="M74" s="10"/>
      <c r="N74" s="10"/>
      <c r="O74" s="10"/>
      <c r="P74" s="10"/>
      <c r="Q74" s="10">
        <f t="shared" si="20"/>
        <v>0.2712</v>
      </c>
      <c r="R74" s="12"/>
      <c r="S74" s="12"/>
      <c r="T74" s="12"/>
      <c r="U74" s="12"/>
      <c r="V74" s="10"/>
      <c r="W74" s="10">
        <f t="shared" si="21"/>
        <v>0</v>
      </c>
      <c r="X74" s="10">
        <f t="shared" si="22"/>
        <v>0</v>
      </c>
      <c r="Y74" s="10">
        <v>0.2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/>
      <c r="AF74" s="10">
        <f t="shared" si="23"/>
        <v>0</v>
      </c>
      <c r="AG74" s="10">
        <f t="shared" si="2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111</v>
      </c>
      <c r="B75" s="1" t="s">
        <v>34</v>
      </c>
      <c r="C75" s="1">
        <v>171.06800000000001</v>
      </c>
      <c r="D75" s="1">
        <v>170.61099999999999</v>
      </c>
      <c r="E75" s="1">
        <v>155.57599999999999</v>
      </c>
      <c r="F75" s="1">
        <v>129.53399999999999</v>
      </c>
      <c r="G75" s="6">
        <v>1</v>
      </c>
      <c r="H75" s="1">
        <v>30</v>
      </c>
      <c r="I75" s="1" t="s">
        <v>35</v>
      </c>
      <c r="J75" s="1">
        <v>178.6</v>
      </c>
      <c r="K75" s="1">
        <f t="shared" si="19"/>
        <v>-23.024000000000001</v>
      </c>
      <c r="L75" s="1"/>
      <c r="M75" s="1"/>
      <c r="N75" s="1">
        <v>46.534999999999997</v>
      </c>
      <c r="O75" s="1"/>
      <c r="P75" s="1">
        <v>0</v>
      </c>
      <c r="Q75" s="1">
        <f t="shared" si="20"/>
        <v>31.115199999999998</v>
      </c>
      <c r="R75" s="5">
        <f>11.5*Q75-P75-O75-N75-F75</f>
        <v>181.75580000000002</v>
      </c>
      <c r="S75" s="5">
        <f>R75-T75</f>
        <v>181.75580000000002</v>
      </c>
      <c r="T75" s="5"/>
      <c r="U75" s="5"/>
      <c r="V75" s="1"/>
      <c r="W75" s="1">
        <f t="shared" si="21"/>
        <v>11.5</v>
      </c>
      <c r="X75" s="1">
        <f t="shared" si="22"/>
        <v>5.6586170103357842</v>
      </c>
      <c r="Y75" s="1">
        <v>25.471</v>
      </c>
      <c r="Z75" s="1">
        <v>30.591999999999999</v>
      </c>
      <c r="AA75" s="1">
        <v>32.123800000000003</v>
      </c>
      <c r="AB75" s="1">
        <v>32.708599999999997</v>
      </c>
      <c r="AC75" s="1">
        <v>32.089599999999997</v>
      </c>
      <c r="AD75" s="1">
        <v>41.0672</v>
      </c>
      <c r="AE75" s="1" t="s">
        <v>79</v>
      </c>
      <c r="AF75" s="1">
        <f t="shared" si="23"/>
        <v>182</v>
      </c>
      <c r="AG75" s="1">
        <f t="shared" si="2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0" t="s">
        <v>112</v>
      </c>
      <c r="B76" s="10" t="s">
        <v>42</v>
      </c>
      <c r="C76" s="10"/>
      <c r="D76" s="10"/>
      <c r="E76" s="10">
        <v>1</v>
      </c>
      <c r="F76" s="10">
        <v>-1</v>
      </c>
      <c r="G76" s="11">
        <v>0</v>
      </c>
      <c r="H76" s="10" t="e">
        <v>#N/A</v>
      </c>
      <c r="I76" s="10" t="s">
        <v>43</v>
      </c>
      <c r="J76" s="10"/>
      <c r="K76" s="10">
        <f t="shared" si="19"/>
        <v>1</v>
      </c>
      <c r="L76" s="10"/>
      <c r="M76" s="10"/>
      <c r="N76" s="10"/>
      <c r="O76" s="10"/>
      <c r="P76" s="10"/>
      <c r="Q76" s="10">
        <f t="shared" si="20"/>
        <v>0.2</v>
      </c>
      <c r="R76" s="12"/>
      <c r="S76" s="12"/>
      <c r="T76" s="12"/>
      <c r="U76" s="12"/>
      <c r="V76" s="10"/>
      <c r="W76" s="10">
        <f t="shared" si="21"/>
        <v>-5</v>
      </c>
      <c r="X76" s="10">
        <f t="shared" si="22"/>
        <v>-5</v>
      </c>
      <c r="Y76" s="10">
        <v>0.2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/>
      <c r="AF76" s="10">
        <f t="shared" si="23"/>
        <v>0</v>
      </c>
      <c r="AG76" s="10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113</v>
      </c>
      <c r="B77" s="1" t="s">
        <v>42</v>
      </c>
      <c r="C77" s="1">
        <v>121</v>
      </c>
      <c r="D77" s="1">
        <v>54</v>
      </c>
      <c r="E77" s="1">
        <v>91</v>
      </c>
      <c r="F77" s="1">
        <v>70</v>
      </c>
      <c r="G77" s="6">
        <v>0.6</v>
      </c>
      <c r="H77" s="1">
        <v>55</v>
      </c>
      <c r="I77" s="1" t="s">
        <v>35</v>
      </c>
      <c r="J77" s="1">
        <v>91</v>
      </c>
      <c r="K77" s="1">
        <f t="shared" si="19"/>
        <v>0</v>
      </c>
      <c r="L77" s="1"/>
      <c r="M77" s="1"/>
      <c r="N77" s="1">
        <v>10</v>
      </c>
      <c r="O77" s="1"/>
      <c r="P77" s="1">
        <v>94</v>
      </c>
      <c r="Q77" s="1">
        <f t="shared" si="20"/>
        <v>18.2</v>
      </c>
      <c r="R77" s="5">
        <f>11.5*Q77-P77-O77-N77-F77</f>
        <v>35.299999999999983</v>
      </c>
      <c r="S77" s="5">
        <f>R77-T77</f>
        <v>35.299999999999983</v>
      </c>
      <c r="T77" s="5"/>
      <c r="U77" s="5"/>
      <c r="V77" s="1"/>
      <c r="W77" s="1">
        <f t="shared" si="21"/>
        <v>11.5</v>
      </c>
      <c r="X77" s="1">
        <f t="shared" si="22"/>
        <v>9.5604395604395602</v>
      </c>
      <c r="Y77" s="1">
        <v>18.600000000000001</v>
      </c>
      <c r="Z77" s="1">
        <v>14.4</v>
      </c>
      <c r="AA77" s="1">
        <v>17.8</v>
      </c>
      <c r="AB77" s="1">
        <v>20.8</v>
      </c>
      <c r="AC77" s="1">
        <v>18.2</v>
      </c>
      <c r="AD77" s="1">
        <v>25.6</v>
      </c>
      <c r="AE77" s="1"/>
      <c r="AF77" s="1">
        <f t="shared" si="23"/>
        <v>21</v>
      </c>
      <c r="AG77" s="1">
        <f t="shared" si="24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0" t="s">
        <v>114</v>
      </c>
      <c r="B78" s="10" t="s">
        <v>42</v>
      </c>
      <c r="C78" s="10">
        <v>266</v>
      </c>
      <c r="D78" s="20">
        <v>318</v>
      </c>
      <c r="E78" s="17">
        <v>281</v>
      </c>
      <c r="F78" s="17">
        <v>238</v>
      </c>
      <c r="G78" s="11">
        <v>0</v>
      </c>
      <c r="H78" s="10">
        <v>40</v>
      </c>
      <c r="I78" s="10" t="s">
        <v>43</v>
      </c>
      <c r="J78" s="10">
        <v>307</v>
      </c>
      <c r="K78" s="10">
        <f t="shared" si="19"/>
        <v>-26</v>
      </c>
      <c r="L78" s="10"/>
      <c r="M78" s="10"/>
      <c r="N78" s="10"/>
      <c r="O78" s="10"/>
      <c r="P78" s="10"/>
      <c r="Q78" s="10">
        <f t="shared" si="20"/>
        <v>56.2</v>
      </c>
      <c r="R78" s="12"/>
      <c r="S78" s="12"/>
      <c r="T78" s="12"/>
      <c r="U78" s="12"/>
      <c r="V78" s="10"/>
      <c r="W78" s="10">
        <f t="shared" si="21"/>
        <v>4.2348754448398571</v>
      </c>
      <c r="X78" s="10">
        <f t="shared" si="22"/>
        <v>4.2348754448398571</v>
      </c>
      <c r="Y78" s="10">
        <v>58</v>
      </c>
      <c r="Z78" s="10">
        <v>57.2</v>
      </c>
      <c r="AA78" s="10">
        <v>58.2</v>
      </c>
      <c r="AB78" s="10">
        <v>54.8</v>
      </c>
      <c r="AC78" s="10">
        <v>52.4</v>
      </c>
      <c r="AD78" s="10">
        <v>67</v>
      </c>
      <c r="AE78" s="19" t="s">
        <v>115</v>
      </c>
      <c r="AF78" s="10">
        <f t="shared" si="23"/>
        <v>0</v>
      </c>
      <c r="AG78" s="10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116</v>
      </c>
      <c r="B79" s="1" t="s">
        <v>42</v>
      </c>
      <c r="C79" s="1">
        <v>327</v>
      </c>
      <c r="D79" s="1"/>
      <c r="E79" s="1">
        <v>191</v>
      </c>
      <c r="F79" s="1">
        <v>114</v>
      </c>
      <c r="G79" s="6">
        <v>0.35</v>
      </c>
      <c r="H79" s="1">
        <v>50</v>
      </c>
      <c r="I79" s="1" t="s">
        <v>35</v>
      </c>
      <c r="J79" s="1">
        <v>184</v>
      </c>
      <c r="K79" s="1">
        <f t="shared" si="19"/>
        <v>7</v>
      </c>
      <c r="L79" s="1"/>
      <c r="M79" s="1"/>
      <c r="N79" s="1">
        <v>0</v>
      </c>
      <c r="O79" s="1"/>
      <c r="P79" s="1">
        <v>262</v>
      </c>
      <c r="Q79" s="1">
        <f t="shared" si="20"/>
        <v>38.200000000000003</v>
      </c>
      <c r="R79" s="5">
        <f t="shared" ref="R79:R87" si="25">11.5*Q79-P79-O79-N79-F79</f>
        <v>63.300000000000011</v>
      </c>
      <c r="S79" s="5">
        <f t="shared" ref="S79:S87" si="26">R79-T79</f>
        <v>63.300000000000011</v>
      </c>
      <c r="T79" s="5"/>
      <c r="U79" s="5"/>
      <c r="V79" s="1"/>
      <c r="W79" s="1">
        <f t="shared" si="21"/>
        <v>11.5</v>
      </c>
      <c r="X79" s="1">
        <f t="shared" si="22"/>
        <v>9.8429319371727733</v>
      </c>
      <c r="Y79" s="1">
        <v>39.200000000000003</v>
      </c>
      <c r="Z79" s="1">
        <v>24.6</v>
      </c>
      <c r="AA79" s="1">
        <v>28.4</v>
      </c>
      <c r="AB79" s="1">
        <v>28.8</v>
      </c>
      <c r="AC79" s="1">
        <v>24.4</v>
      </c>
      <c r="AD79" s="1">
        <v>52</v>
      </c>
      <c r="AE79" s="1" t="s">
        <v>117</v>
      </c>
      <c r="AF79" s="1">
        <f t="shared" si="23"/>
        <v>22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118</v>
      </c>
      <c r="B80" s="1" t="s">
        <v>42</v>
      </c>
      <c r="C80" s="1">
        <v>314</v>
      </c>
      <c r="D80" s="1">
        <v>400</v>
      </c>
      <c r="E80" s="1">
        <v>305</v>
      </c>
      <c r="F80" s="1">
        <v>369</v>
      </c>
      <c r="G80" s="6">
        <v>0.37</v>
      </c>
      <c r="H80" s="1">
        <v>50</v>
      </c>
      <c r="I80" s="1" t="s">
        <v>35</v>
      </c>
      <c r="J80" s="1">
        <v>298</v>
      </c>
      <c r="K80" s="1">
        <f t="shared" si="19"/>
        <v>7</v>
      </c>
      <c r="L80" s="1"/>
      <c r="M80" s="1"/>
      <c r="N80" s="1">
        <v>66.400000000000091</v>
      </c>
      <c r="O80" s="1"/>
      <c r="P80" s="1">
        <v>89.599999999999909</v>
      </c>
      <c r="Q80" s="1">
        <f t="shared" si="20"/>
        <v>61</v>
      </c>
      <c r="R80" s="5">
        <f t="shared" si="25"/>
        <v>176.5</v>
      </c>
      <c r="S80" s="5">
        <f t="shared" si="26"/>
        <v>176.5</v>
      </c>
      <c r="T80" s="5"/>
      <c r="U80" s="5"/>
      <c r="V80" s="1"/>
      <c r="W80" s="1">
        <f t="shared" si="21"/>
        <v>11.5</v>
      </c>
      <c r="X80" s="1">
        <f t="shared" si="22"/>
        <v>8.6065573770491799</v>
      </c>
      <c r="Y80" s="1">
        <v>58</v>
      </c>
      <c r="Z80" s="1">
        <v>66.400000000000006</v>
      </c>
      <c r="AA80" s="1">
        <v>70.400000000000006</v>
      </c>
      <c r="AB80" s="1">
        <v>68.400000000000006</v>
      </c>
      <c r="AC80" s="1">
        <v>62.8</v>
      </c>
      <c r="AD80" s="1">
        <v>80.2</v>
      </c>
      <c r="AE80" s="1"/>
      <c r="AF80" s="1">
        <f t="shared" si="23"/>
        <v>65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119</v>
      </c>
      <c r="B81" s="1" t="s">
        <v>42</v>
      </c>
      <c r="C81" s="1">
        <v>87</v>
      </c>
      <c r="D81" s="1">
        <v>42</v>
      </c>
      <c r="E81" s="1">
        <v>97</v>
      </c>
      <c r="F81" s="1">
        <v>12</v>
      </c>
      <c r="G81" s="6">
        <v>0.4</v>
      </c>
      <c r="H81" s="1">
        <v>30</v>
      </c>
      <c r="I81" s="1" t="s">
        <v>35</v>
      </c>
      <c r="J81" s="1">
        <v>107</v>
      </c>
      <c r="K81" s="1">
        <f t="shared" si="19"/>
        <v>-10</v>
      </c>
      <c r="L81" s="1"/>
      <c r="M81" s="1"/>
      <c r="N81" s="1">
        <v>0</v>
      </c>
      <c r="O81" s="1"/>
      <c r="P81" s="1">
        <v>174.7</v>
      </c>
      <c r="Q81" s="1">
        <f t="shared" si="20"/>
        <v>19.399999999999999</v>
      </c>
      <c r="R81" s="5">
        <f t="shared" si="25"/>
        <v>36.400000000000006</v>
      </c>
      <c r="S81" s="5">
        <f t="shared" si="26"/>
        <v>36.400000000000006</v>
      </c>
      <c r="T81" s="5"/>
      <c r="U81" s="5"/>
      <c r="V81" s="1"/>
      <c r="W81" s="1">
        <f t="shared" si="21"/>
        <v>11.5</v>
      </c>
      <c r="X81" s="1">
        <f t="shared" si="22"/>
        <v>9.6237113402061851</v>
      </c>
      <c r="Y81" s="1">
        <v>20.6</v>
      </c>
      <c r="Z81" s="1">
        <v>9</v>
      </c>
      <c r="AA81" s="1">
        <v>9.1999999999999993</v>
      </c>
      <c r="AB81" s="1">
        <v>15.6</v>
      </c>
      <c r="AC81" s="1">
        <v>13.2</v>
      </c>
      <c r="AD81" s="1">
        <v>7.4</v>
      </c>
      <c r="AE81" s="1"/>
      <c r="AF81" s="1">
        <f t="shared" si="23"/>
        <v>15</v>
      </c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120</v>
      </c>
      <c r="B82" s="1" t="s">
        <v>42</v>
      </c>
      <c r="C82" s="1">
        <v>371</v>
      </c>
      <c r="D82" s="1">
        <v>108</v>
      </c>
      <c r="E82" s="1">
        <v>232</v>
      </c>
      <c r="F82" s="1">
        <v>219</v>
      </c>
      <c r="G82" s="6">
        <v>0.6</v>
      </c>
      <c r="H82" s="1">
        <v>55</v>
      </c>
      <c r="I82" s="1" t="s">
        <v>35</v>
      </c>
      <c r="J82" s="1">
        <v>244.4</v>
      </c>
      <c r="K82" s="1">
        <f t="shared" si="19"/>
        <v>-12.400000000000006</v>
      </c>
      <c r="L82" s="1"/>
      <c r="M82" s="1"/>
      <c r="N82" s="1">
        <v>0</v>
      </c>
      <c r="O82" s="1"/>
      <c r="P82" s="1">
        <v>243</v>
      </c>
      <c r="Q82" s="1">
        <f t="shared" si="20"/>
        <v>46.4</v>
      </c>
      <c r="R82" s="5">
        <f t="shared" si="25"/>
        <v>71.600000000000023</v>
      </c>
      <c r="S82" s="5">
        <f t="shared" si="26"/>
        <v>71.600000000000023</v>
      </c>
      <c r="T82" s="5"/>
      <c r="U82" s="5"/>
      <c r="V82" s="1"/>
      <c r="W82" s="1">
        <f t="shared" si="21"/>
        <v>11.5</v>
      </c>
      <c r="X82" s="1">
        <f t="shared" si="22"/>
        <v>9.9568965517241388</v>
      </c>
      <c r="Y82" s="1">
        <v>48</v>
      </c>
      <c r="Z82" s="1">
        <v>30.6</v>
      </c>
      <c r="AA82" s="1">
        <v>34.4</v>
      </c>
      <c r="AB82" s="1">
        <v>54.8</v>
      </c>
      <c r="AC82" s="1">
        <v>51.8</v>
      </c>
      <c r="AD82" s="1">
        <v>48.2</v>
      </c>
      <c r="AE82" s="1" t="s">
        <v>79</v>
      </c>
      <c r="AF82" s="1">
        <f t="shared" si="23"/>
        <v>43</v>
      </c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121</v>
      </c>
      <c r="B83" s="1" t="s">
        <v>42</v>
      </c>
      <c r="C83" s="1">
        <v>63</v>
      </c>
      <c r="D83" s="1">
        <v>73</v>
      </c>
      <c r="E83" s="1">
        <v>97</v>
      </c>
      <c r="F83" s="1">
        <v>33</v>
      </c>
      <c r="G83" s="6">
        <v>0.45</v>
      </c>
      <c r="H83" s="1">
        <v>40</v>
      </c>
      <c r="I83" s="1" t="s">
        <v>35</v>
      </c>
      <c r="J83" s="1">
        <v>106</v>
      </c>
      <c r="K83" s="1">
        <f t="shared" si="19"/>
        <v>-9</v>
      </c>
      <c r="L83" s="1"/>
      <c r="M83" s="1"/>
      <c r="N83" s="1">
        <v>0</v>
      </c>
      <c r="O83" s="1"/>
      <c r="P83" s="1">
        <v>135.6</v>
      </c>
      <c r="Q83" s="1">
        <f t="shared" si="20"/>
        <v>19.399999999999999</v>
      </c>
      <c r="R83" s="5">
        <f t="shared" si="25"/>
        <v>54.5</v>
      </c>
      <c r="S83" s="5">
        <f t="shared" si="26"/>
        <v>54.5</v>
      </c>
      <c r="T83" s="5"/>
      <c r="U83" s="5"/>
      <c r="V83" s="1"/>
      <c r="W83" s="1">
        <f t="shared" si="21"/>
        <v>11.5</v>
      </c>
      <c r="X83" s="1">
        <f t="shared" si="22"/>
        <v>8.6907216494845372</v>
      </c>
      <c r="Y83" s="1">
        <v>19.399999999999999</v>
      </c>
      <c r="Z83" s="1">
        <v>6.4</v>
      </c>
      <c r="AA83" s="1">
        <v>10</v>
      </c>
      <c r="AB83" s="1">
        <v>9.1999999999999993</v>
      </c>
      <c r="AC83" s="1">
        <v>7</v>
      </c>
      <c r="AD83" s="1">
        <v>25.2</v>
      </c>
      <c r="AE83" s="1" t="s">
        <v>122</v>
      </c>
      <c r="AF83" s="1">
        <f t="shared" si="23"/>
        <v>25</v>
      </c>
      <c r="AG83" s="1">
        <f t="shared" si="2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123</v>
      </c>
      <c r="B84" s="1" t="s">
        <v>42</v>
      </c>
      <c r="C84" s="1">
        <v>171</v>
      </c>
      <c r="D84" s="1">
        <v>120</v>
      </c>
      <c r="E84" s="1">
        <v>150</v>
      </c>
      <c r="F84" s="1">
        <v>118</v>
      </c>
      <c r="G84" s="6">
        <v>0.4</v>
      </c>
      <c r="H84" s="1">
        <v>50</v>
      </c>
      <c r="I84" s="1" t="s">
        <v>35</v>
      </c>
      <c r="J84" s="1">
        <v>146</v>
      </c>
      <c r="K84" s="1">
        <f t="shared" si="19"/>
        <v>4</v>
      </c>
      <c r="L84" s="1"/>
      <c r="M84" s="1"/>
      <c r="N84" s="1">
        <v>22.600000000000019</v>
      </c>
      <c r="O84" s="1"/>
      <c r="P84" s="1">
        <v>139.4</v>
      </c>
      <c r="Q84" s="1">
        <f t="shared" si="20"/>
        <v>30</v>
      </c>
      <c r="R84" s="5">
        <f t="shared" si="25"/>
        <v>64.999999999999972</v>
      </c>
      <c r="S84" s="5">
        <f t="shared" si="26"/>
        <v>64.999999999999972</v>
      </c>
      <c r="T84" s="5"/>
      <c r="U84" s="5"/>
      <c r="V84" s="1"/>
      <c r="W84" s="1">
        <f t="shared" si="21"/>
        <v>11.5</v>
      </c>
      <c r="X84" s="1">
        <f t="shared" si="22"/>
        <v>9.3333333333333339</v>
      </c>
      <c r="Y84" s="1">
        <v>30.2</v>
      </c>
      <c r="Z84" s="1">
        <v>25.6</v>
      </c>
      <c r="AA84" s="1">
        <v>28.2</v>
      </c>
      <c r="AB84" s="1">
        <v>33.799999999999997</v>
      </c>
      <c r="AC84" s="1">
        <v>29.4</v>
      </c>
      <c r="AD84" s="1">
        <v>38.4</v>
      </c>
      <c r="AE84" s="1"/>
      <c r="AF84" s="1">
        <f t="shared" si="23"/>
        <v>26</v>
      </c>
      <c r="AG84" s="1">
        <f t="shared" si="2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124</v>
      </c>
      <c r="B85" s="1" t="s">
        <v>42</v>
      </c>
      <c r="C85" s="1">
        <v>84</v>
      </c>
      <c r="D85" s="1"/>
      <c r="E85" s="1">
        <v>19</v>
      </c>
      <c r="F85" s="1">
        <v>64</v>
      </c>
      <c r="G85" s="6">
        <v>0.11</v>
      </c>
      <c r="H85" s="1">
        <v>150</v>
      </c>
      <c r="I85" s="1" t="s">
        <v>35</v>
      </c>
      <c r="J85" s="1">
        <v>22</v>
      </c>
      <c r="K85" s="1">
        <f t="shared" si="19"/>
        <v>-3</v>
      </c>
      <c r="L85" s="1"/>
      <c r="M85" s="1"/>
      <c r="N85" s="1">
        <v>0</v>
      </c>
      <c r="O85" s="1"/>
      <c r="P85" s="1">
        <v>0</v>
      </c>
      <c r="Q85" s="1">
        <f t="shared" si="20"/>
        <v>3.8</v>
      </c>
      <c r="R85" s="5"/>
      <c r="S85" s="5">
        <f t="shared" si="26"/>
        <v>0</v>
      </c>
      <c r="T85" s="5"/>
      <c r="U85" s="5"/>
      <c r="V85" s="1"/>
      <c r="W85" s="1">
        <f t="shared" si="21"/>
        <v>16.842105263157894</v>
      </c>
      <c r="X85" s="1">
        <f t="shared" si="22"/>
        <v>16.842105263157894</v>
      </c>
      <c r="Y85" s="1">
        <v>2.6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6" t="s">
        <v>125</v>
      </c>
      <c r="AF85" s="1">
        <f t="shared" si="23"/>
        <v>0</v>
      </c>
      <c r="AG85" s="1">
        <f t="shared" si="2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126</v>
      </c>
      <c r="B86" s="1" t="s">
        <v>42</v>
      </c>
      <c r="C86" s="1">
        <v>67</v>
      </c>
      <c r="D86" s="1">
        <v>121</v>
      </c>
      <c r="E86" s="1">
        <v>77</v>
      </c>
      <c r="F86" s="1">
        <v>95</v>
      </c>
      <c r="G86" s="6">
        <v>0.06</v>
      </c>
      <c r="H86" s="1">
        <v>60</v>
      </c>
      <c r="I86" s="1" t="s">
        <v>35</v>
      </c>
      <c r="J86" s="1">
        <v>76</v>
      </c>
      <c r="K86" s="1">
        <f t="shared" si="19"/>
        <v>1</v>
      </c>
      <c r="L86" s="1"/>
      <c r="M86" s="1"/>
      <c r="N86" s="1">
        <v>52.399999999999977</v>
      </c>
      <c r="O86" s="1"/>
      <c r="P86" s="1">
        <v>0</v>
      </c>
      <c r="Q86" s="1">
        <f t="shared" si="20"/>
        <v>15.4</v>
      </c>
      <c r="R86" s="5">
        <f t="shared" si="25"/>
        <v>29.700000000000017</v>
      </c>
      <c r="S86" s="5">
        <f t="shared" si="26"/>
        <v>29.700000000000017</v>
      </c>
      <c r="T86" s="5"/>
      <c r="U86" s="5"/>
      <c r="V86" s="1"/>
      <c r="W86" s="1">
        <f t="shared" si="21"/>
        <v>11.5</v>
      </c>
      <c r="X86" s="1">
        <f t="shared" si="22"/>
        <v>9.5714285714285694</v>
      </c>
      <c r="Y86" s="1">
        <v>14.4</v>
      </c>
      <c r="Z86" s="1">
        <v>19.399999999999999</v>
      </c>
      <c r="AA86" s="1">
        <v>17.600000000000001</v>
      </c>
      <c r="AB86" s="1">
        <v>2</v>
      </c>
      <c r="AC86" s="1">
        <v>0.8</v>
      </c>
      <c r="AD86" s="1">
        <v>11.8</v>
      </c>
      <c r="AE86" s="1"/>
      <c r="AF86" s="1">
        <f t="shared" si="23"/>
        <v>2</v>
      </c>
      <c r="AG86" s="1">
        <f t="shared" si="2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127</v>
      </c>
      <c r="B87" s="1" t="s">
        <v>42</v>
      </c>
      <c r="C87" s="1">
        <v>146</v>
      </c>
      <c r="D87" s="1"/>
      <c r="E87" s="1">
        <v>40</v>
      </c>
      <c r="F87" s="1">
        <v>71</v>
      </c>
      <c r="G87" s="6">
        <v>0.15</v>
      </c>
      <c r="H87" s="1">
        <v>60</v>
      </c>
      <c r="I87" s="1" t="s">
        <v>35</v>
      </c>
      <c r="J87" s="1">
        <v>40</v>
      </c>
      <c r="K87" s="1">
        <f t="shared" si="19"/>
        <v>0</v>
      </c>
      <c r="L87" s="1"/>
      <c r="M87" s="1"/>
      <c r="N87" s="1">
        <v>0</v>
      </c>
      <c r="O87" s="1"/>
      <c r="P87" s="1">
        <v>0</v>
      </c>
      <c r="Q87" s="1">
        <f t="shared" si="20"/>
        <v>8</v>
      </c>
      <c r="R87" s="5">
        <f t="shared" si="25"/>
        <v>21</v>
      </c>
      <c r="S87" s="5">
        <f t="shared" si="26"/>
        <v>21</v>
      </c>
      <c r="T87" s="5"/>
      <c r="U87" s="5"/>
      <c r="V87" s="1"/>
      <c r="W87" s="1">
        <f t="shared" si="21"/>
        <v>11.5</v>
      </c>
      <c r="X87" s="1">
        <f t="shared" si="22"/>
        <v>8.875</v>
      </c>
      <c r="Y87" s="1">
        <v>14</v>
      </c>
      <c r="Z87" s="1">
        <v>13.4</v>
      </c>
      <c r="AA87" s="1">
        <v>8.1999999999999993</v>
      </c>
      <c r="AB87" s="1">
        <v>10.8</v>
      </c>
      <c r="AC87" s="1">
        <v>18.399999999999999</v>
      </c>
      <c r="AD87" s="1">
        <v>21.8</v>
      </c>
      <c r="AE87" s="1" t="s">
        <v>128</v>
      </c>
      <c r="AF87" s="1">
        <f t="shared" si="23"/>
        <v>3</v>
      </c>
      <c r="AG87" s="1">
        <f t="shared" si="2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0" t="s">
        <v>129</v>
      </c>
      <c r="B88" s="10" t="s">
        <v>34</v>
      </c>
      <c r="C88" s="10"/>
      <c r="D88" s="10">
        <v>4.0439999999999996</v>
      </c>
      <c r="E88" s="10">
        <v>4.0439999999999996</v>
      </c>
      <c r="F88" s="10"/>
      <c r="G88" s="11">
        <v>0</v>
      </c>
      <c r="H88" s="10" t="e">
        <v>#N/A</v>
      </c>
      <c r="I88" s="10" t="s">
        <v>43</v>
      </c>
      <c r="J88" s="10">
        <v>3.9</v>
      </c>
      <c r="K88" s="10">
        <f t="shared" si="19"/>
        <v>0.14399999999999968</v>
      </c>
      <c r="L88" s="10"/>
      <c r="M88" s="10"/>
      <c r="N88" s="10"/>
      <c r="O88" s="10"/>
      <c r="P88" s="10"/>
      <c r="Q88" s="10">
        <f t="shared" si="20"/>
        <v>0.80879999999999996</v>
      </c>
      <c r="R88" s="12"/>
      <c r="S88" s="12"/>
      <c r="T88" s="12"/>
      <c r="U88" s="12"/>
      <c r="V88" s="10"/>
      <c r="W88" s="10">
        <f t="shared" si="21"/>
        <v>0</v>
      </c>
      <c r="X88" s="10">
        <f t="shared" si="22"/>
        <v>0</v>
      </c>
      <c r="Y88" s="10">
        <v>0.2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/>
      <c r="AF88" s="10">
        <f t="shared" si="23"/>
        <v>0</v>
      </c>
      <c r="AG88" s="10">
        <f t="shared" si="2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130</v>
      </c>
      <c r="B89" s="1" t="s">
        <v>34</v>
      </c>
      <c r="C89" s="1">
        <v>106.449</v>
      </c>
      <c r="D89" s="1">
        <v>69.12</v>
      </c>
      <c r="E89" s="1">
        <v>122.601</v>
      </c>
      <c r="F89" s="1">
        <v>26.99</v>
      </c>
      <c r="G89" s="6">
        <v>1</v>
      </c>
      <c r="H89" s="1">
        <v>55</v>
      </c>
      <c r="I89" s="1" t="s">
        <v>35</v>
      </c>
      <c r="J89" s="1">
        <v>113.2</v>
      </c>
      <c r="K89" s="1">
        <f t="shared" si="19"/>
        <v>9.4009999999999962</v>
      </c>
      <c r="L89" s="1"/>
      <c r="M89" s="1"/>
      <c r="N89" s="1">
        <v>48.671800000000019</v>
      </c>
      <c r="O89" s="1">
        <v>50</v>
      </c>
      <c r="P89" s="1">
        <v>0</v>
      </c>
      <c r="Q89" s="1">
        <f t="shared" si="20"/>
        <v>24.520199999999999</v>
      </c>
      <c r="R89" s="5">
        <f t="shared" ref="R89:R91" si="27">11.5*Q89-P89-O89-N89-F89</f>
        <v>156.32049999999998</v>
      </c>
      <c r="S89" s="5">
        <f t="shared" ref="S89:S91" si="28">R89-T89</f>
        <v>156.32049999999998</v>
      </c>
      <c r="T89" s="5"/>
      <c r="U89" s="5"/>
      <c r="V89" s="1"/>
      <c r="W89" s="1">
        <f t="shared" si="21"/>
        <v>11.5</v>
      </c>
      <c r="X89" s="1">
        <f t="shared" si="22"/>
        <v>5.1248276930857015</v>
      </c>
      <c r="Y89" s="1">
        <v>12.7034</v>
      </c>
      <c r="Z89" s="1">
        <v>20.7378</v>
      </c>
      <c r="AA89" s="1">
        <v>15.542199999999999</v>
      </c>
      <c r="AB89" s="1">
        <v>4.335</v>
      </c>
      <c r="AC89" s="1">
        <v>13.8596</v>
      </c>
      <c r="AD89" s="1">
        <v>26.2742</v>
      </c>
      <c r="AE89" s="1"/>
      <c r="AF89" s="1">
        <f t="shared" si="23"/>
        <v>156</v>
      </c>
      <c r="AG89" s="1">
        <f t="shared" si="24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131</v>
      </c>
      <c r="B90" s="1" t="s">
        <v>42</v>
      </c>
      <c r="C90" s="1">
        <v>56</v>
      </c>
      <c r="D90" s="1">
        <v>10</v>
      </c>
      <c r="E90" s="1">
        <v>39</v>
      </c>
      <c r="F90" s="1">
        <v>26</v>
      </c>
      <c r="G90" s="6">
        <v>0.4</v>
      </c>
      <c r="H90" s="1">
        <v>55</v>
      </c>
      <c r="I90" s="1" t="s">
        <v>35</v>
      </c>
      <c r="J90" s="1">
        <v>34</v>
      </c>
      <c r="K90" s="1">
        <f t="shared" si="19"/>
        <v>5</v>
      </c>
      <c r="L90" s="1"/>
      <c r="M90" s="1"/>
      <c r="N90" s="1">
        <v>0</v>
      </c>
      <c r="O90" s="1"/>
      <c r="P90" s="1">
        <v>54</v>
      </c>
      <c r="Q90" s="1">
        <f t="shared" si="20"/>
        <v>7.8</v>
      </c>
      <c r="R90" s="5">
        <f t="shared" si="27"/>
        <v>9.7000000000000028</v>
      </c>
      <c r="S90" s="5">
        <f t="shared" si="28"/>
        <v>9.7000000000000028</v>
      </c>
      <c r="T90" s="5"/>
      <c r="U90" s="5"/>
      <c r="V90" s="1"/>
      <c r="W90" s="1">
        <f t="shared" si="21"/>
        <v>11.5</v>
      </c>
      <c r="X90" s="1">
        <f t="shared" si="22"/>
        <v>10.256410256410257</v>
      </c>
      <c r="Y90" s="1">
        <v>8</v>
      </c>
      <c r="Z90" s="1">
        <v>2</v>
      </c>
      <c r="AA90" s="1">
        <v>2.2000000000000002</v>
      </c>
      <c r="AB90" s="1">
        <v>6.8</v>
      </c>
      <c r="AC90" s="1">
        <v>6.6</v>
      </c>
      <c r="AD90" s="1">
        <v>0</v>
      </c>
      <c r="AE90" s="1"/>
      <c r="AF90" s="1">
        <f t="shared" si="23"/>
        <v>4</v>
      </c>
      <c r="AG90" s="1">
        <f t="shared" si="24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132</v>
      </c>
      <c r="B91" s="1" t="s">
        <v>34</v>
      </c>
      <c r="C91" s="1">
        <v>224.72399999999999</v>
      </c>
      <c r="D91" s="1">
        <v>335.654</v>
      </c>
      <c r="E91" s="1">
        <v>310.72300000000001</v>
      </c>
      <c r="F91" s="1">
        <v>164.55799999999999</v>
      </c>
      <c r="G91" s="6">
        <v>1</v>
      </c>
      <c r="H91" s="1">
        <v>55</v>
      </c>
      <c r="I91" s="1" t="s">
        <v>35</v>
      </c>
      <c r="J91" s="1">
        <v>330.1</v>
      </c>
      <c r="K91" s="1">
        <f t="shared" si="19"/>
        <v>-19.37700000000001</v>
      </c>
      <c r="L91" s="1"/>
      <c r="M91" s="1"/>
      <c r="N91" s="1">
        <v>74.91559999999987</v>
      </c>
      <c r="O91" s="1">
        <v>80</v>
      </c>
      <c r="P91" s="1">
        <v>34.521400000000142</v>
      </c>
      <c r="Q91" s="1">
        <f t="shared" si="20"/>
        <v>62.144600000000004</v>
      </c>
      <c r="R91" s="5">
        <f t="shared" si="27"/>
        <v>360.66790000000015</v>
      </c>
      <c r="S91" s="5">
        <f t="shared" si="28"/>
        <v>360.66790000000015</v>
      </c>
      <c r="T91" s="5"/>
      <c r="U91" s="5"/>
      <c r="V91" s="1"/>
      <c r="W91" s="1">
        <f t="shared" si="21"/>
        <v>11.500000000000002</v>
      </c>
      <c r="X91" s="1">
        <f t="shared" si="22"/>
        <v>5.6963115057462756</v>
      </c>
      <c r="Y91" s="1">
        <v>48.2622</v>
      </c>
      <c r="Z91" s="1">
        <v>52.556800000000003</v>
      </c>
      <c r="AA91" s="1">
        <v>53.352600000000002</v>
      </c>
      <c r="AB91" s="1">
        <v>42.586200000000012</v>
      </c>
      <c r="AC91" s="1">
        <v>57.636600000000001</v>
      </c>
      <c r="AD91" s="1">
        <v>78.256600000000006</v>
      </c>
      <c r="AE91" s="1"/>
      <c r="AF91" s="1">
        <f t="shared" si="23"/>
        <v>361</v>
      </c>
      <c r="AG91" s="1">
        <f t="shared" si="2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3" t="s">
        <v>133</v>
      </c>
      <c r="B92" s="13" t="s">
        <v>42</v>
      </c>
      <c r="C92" s="13"/>
      <c r="D92" s="13"/>
      <c r="E92" s="13"/>
      <c r="F92" s="13"/>
      <c r="G92" s="14">
        <v>0</v>
      </c>
      <c r="H92" s="13" t="e">
        <v>#N/A</v>
      </c>
      <c r="I92" s="13" t="s">
        <v>35</v>
      </c>
      <c r="J92" s="13"/>
      <c r="K92" s="13">
        <f t="shared" si="19"/>
        <v>0</v>
      </c>
      <c r="L92" s="13"/>
      <c r="M92" s="13"/>
      <c r="N92" s="13"/>
      <c r="O92" s="13"/>
      <c r="P92" s="13"/>
      <c r="Q92" s="13">
        <f t="shared" si="20"/>
        <v>0</v>
      </c>
      <c r="R92" s="15"/>
      <c r="S92" s="15"/>
      <c r="T92" s="15"/>
      <c r="U92" s="15"/>
      <c r="V92" s="13"/>
      <c r="W92" s="13" t="e">
        <f t="shared" si="21"/>
        <v>#DIV/0!</v>
      </c>
      <c r="X92" s="13" t="e">
        <f t="shared" si="22"/>
        <v>#DIV/0!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 t="s">
        <v>134</v>
      </c>
      <c r="AF92" s="13">
        <f t="shared" si="23"/>
        <v>0</v>
      </c>
      <c r="AG92" s="13">
        <f t="shared" si="24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135</v>
      </c>
      <c r="B93" s="1" t="s">
        <v>42</v>
      </c>
      <c r="C93" s="1">
        <v>21</v>
      </c>
      <c r="D93" s="1">
        <v>20</v>
      </c>
      <c r="E93" s="1">
        <v>3</v>
      </c>
      <c r="F93" s="1">
        <v>38</v>
      </c>
      <c r="G93" s="6">
        <v>0.4</v>
      </c>
      <c r="H93" s="1">
        <v>55</v>
      </c>
      <c r="I93" s="1" t="s">
        <v>35</v>
      </c>
      <c r="J93" s="1">
        <v>17</v>
      </c>
      <c r="K93" s="1">
        <f t="shared" si="19"/>
        <v>-14</v>
      </c>
      <c r="L93" s="1"/>
      <c r="M93" s="1"/>
      <c r="N93" s="1">
        <v>0</v>
      </c>
      <c r="O93" s="1"/>
      <c r="P93" s="1">
        <v>0</v>
      </c>
      <c r="Q93" s="1">
        <f t="shared" si="20"/>
        <v>0.6</v>
      </c>
      <c r="R93" s="5"/>
      <c r="S93" s="5">
        <f t="shared" ref="S93:S94" si="29">R93-T93</f>
        <v>0</v>
      </c>
      <c r="T93" s="5"/>
      <c r="U93" s="5"/>
      <c r="V93" s="1"/>
      <c r="W93" s="1">
        <f t="shared" si="21"/>
        <v>63.333333333333336</v>
      </c>
      <c r="X93" s="1">
        <f t="shared" si="22"/>
        <v>63.333333333333336</v>
      </c>
      <c r="Y93" s="1">
        <v>0.6</v>
      </c>
      <c r="Z93" s="1">
        <v>2.6</v>
      </c>
      <c r="AA93" s="1">
        <v>3.6</v>
      </c>
      <c r="AB93" s="1">
        <v>4.4000000000000004</v>
      </c>
      <c r="AC93" s="1">
        <v>3.8</v>
      </c>
      <c r="AD93" s="1">
        <v>0.8</v>
      </c>
      <c r="AE93" s="16" t="s">
        <v>125</v>
      </c>
      <c r="AF93" s="1">
        <f t="shared" si="23"/>
        <v>0</v>
      </c>
      <c r="AG93" s="1">
        <f t="shared" si="24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136</v>
      </c>
      <c r="B94" s="1" t="s">
        <v>34</v>
      </c>
      <c r="C94" s="1">
        <v>591.37099999999998</v>
      </c>
      <c r="D94" s="1"/>
      <c r="E94" s="1">
        <v>463.48599999999999</v>
      </c>
      <c r="F94" s="1"/>
      <c r="G94" s="6">
        <v>1</v>
      </c>
      <c r="H94" s="1">
        <v>50</v>
      </c>
      <c r="I94" s="1" t="s">
        <v>35</v>
      </c>
      <c r="J94" s="1">
        <v>454.15</v>
      </c>
      <c r="K94" s="1">
        <f t="shared" si="19"/>
        <v>9.3360000000000127</v>
      </c>
      <c r="L94" s="1"/>
      <c r="M94" s="1"/>
      <c r="N94" s="1">
        <v>134.03219999999999</v>
      </c>
      <c r="O94" s="1">
        <v>150</v>
      </c>
      <c r="P94" s="1">
        <v>460.77080000000012</v>
      </c>
      <c r="Q94" s="1">
        <f t="shared" si="20"/>
        <v>92.697199999999995</v>
      </c>
      <c r="R94" s="5">
        <f t="shared" ref="R94" si="30">11.5*Q94-P94-O94-N94-F94</f>
        <v>321.21479999999974</v>
      </c>
      <c r="S94" s="5">
        <f t="shared" si="29"/>
        <v>321.21479999999974</v>
      </c>
      <c r="T94" s="5"/>
      <c r="U94" s="5"/>
      <c r="V94" s="1"/>
      <c r="W94" s="1">
        <f t="shared" si="21"/>
        <v>11.499999999999998</v>
      </c>
      <c r="X94" s="1">
        <f t="shared" si="22"/>
        <v>8.0347950099895158</v>
      </c>
      <c r="Y94" s="1">
        <v>88.847400000000007</v>
      </c>
      <c r="Z94" s="1">
        <v>63.6616</v>
      </c>
      <c r="AA94" s="1">
        <v>52.2256</v>
      </c>
      <c r="AB94" s="1">
        <v>65.419200000000004</v>
      </c>
      <c r="AC94" s="1">
        <v>78.766400000000004</v>
      </c>
      <c r="AD94" s="1">
        <v>63.679400000000001</v>
      </c>
      <c r="AE94" s="1"/>
      <c r="AF94" s="1">
        <f t="shared" si="23"/>
        <v>321</v>
      </c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3" t="s">
        <v>137</v>
      </c>
      <c r="B95" s="13" t="s">
        <v>42</v>
      </c>
      <c r="C95" s="13"/>
      <c r="D95" s="13"/>
      <c r="E95" s="13">
        <v>-4</v>
      </c>
      <c r="F95" s="13"/>
      <c r="G95" s="14">
        <v>0</v>
      </c>
      <c r="H95" s="13">
        <v>30</v>
      </c>
      <c r="I95" s="13" t="s">
        <v>35</v>
      </c>
      <c r="J95" s="13"/>
      <c r="K95" s="13">
        <f t="shared" si="19"/>
        <v>-4</v>
      </c>
      <c r="L95" s="13"/>
      <c r="M95" s="13"/>
      <c r="N95" s="13"/>
      <c r="O95" s="13"/>
      <c r="P95" s="13"/>
      <c r="Q95" s="13">
        <f t="shared" si="20"/>
        <v>-0.8</v>
      </c>
      <c r="R95" s="15"/>
      <c r="S95" s="15"/>
      <c r="T95" s="15"/>
      <c r="U95" s="15"/>
      <c r="V95" s="13"/>
      <c r="W95" s="13">
        <f t="shared" si="21"/>
        <v>0</v>
      </c>
      <c r="X95" s="13">
        <f t="shared" si="22"/>
        <v>0</v>
      </c>
      <c r="Y95" s="13">
        <v>-0.8</v>
      </c>
      <c r="Z95" s="13">
        <v>0</v>
      </c>
      <c r="AA95" s="13">
        <v>0</v>
      </c>
      <c r="AB95" s="13">
        <v>2.6</v>
      </c>
      <c r="AC95" s="13">
        <v>3.2</v>
      </c>
      <c r="AD95" s="13">
        <v>5.2</v>
      </c>
      <c r="AE95" s="13" t="s">
        <v>134</v>
      </c>
      <c r="AF95" s="13">
        <f t="shared" si="23"/>
        <v>0</v>
      </c>
      <c r="AG95" s="13">
        <f t="shared" si="2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3" t="s">
        <v>138</v>
      </c>
      <c r="B96" s="13" t="s">
        <v>42</v>
      </c>
      <c r="C96" s="13"/>
      <c r="D96" s="13"/>
      <c r="E96" s="13">
        <v>-8</v>
      </c>
      <c r="F96" s="13"/>
      <c r="G96" s="14">
        <v>0</v>
      </c>
      <c r="H96" s="13">
        <v>30</v>
      </c>
      <c r="I96" s="13" t="s">
        <v>35</v>
      </c>
      <c r="J96" s="13"/>
      <c r="K96" s="13">
        <f t="shared" si="19"/>
        <v>-8</v>
      </c>
      <c r="L96" s="13"/>
      <c r="M96" s="13"/>
      <c r="N96" s="13"/>
      <c r="O96" s="13"/>
      <c r="P96" s="13"/>
      <c r="Q96" s="13">
        <f t="shared" si="20"/>
        <v>-1.6</v>
      </c>
      <c r="R96" s="15"/>
      <c r="S96" s="15"/>
      <c r="T96" s="15"/>
      <c r="U96" s="15"/>
      <c r="V96" s="13"/>
      <c r="W96" s="13">
        <f t="shared" si="21"/>
        <v>0</v>
      </c>
      <c r="X96" s="13">
        <f t="shared" si="22"/>
        <v>0</v>
      </c>
      <c r="Y96" s="13">
        <v>-1.6</v>
      </c>
      <c r="Z96" s="13">
        <v>0.4</v>
      </c>
      <c r="AA96" s="13">
        <v>0.4</v>
      </c>
      <c r="AB96" s="13">
        <v>5.2</v>
      </c>
      <c r="AC96" s="13">
        <v>6.4</v>
      </c>
      <c r="AD96" s="13">
        <v>5.4</v>
      </c>
      <c r="AE96" s="13" t="s">
        <v>134</v>
      </c>
      <c r="AF96" s="13">
        <f t="shared" si="23"/>
        <v>0</v>
      </c>
      <c r="AG96" s="13">
        <f t="shared" si="24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139</v>
      </c>
      <c r="B97" s="1" t="s">
        <v>34</v>
      </c>
      <c r="C97" s="1"/>
      <c r="D97" s="1">
        <v>1656.17</v>
      </c>
      <c r="E97" s="17">
        <f>E27</f>
        <v>2060.4229999999998</v>
      </c>
      <c r="F97" s="17">
        <f>1656.17+F27</f>
        <v>2931.0320000000002</v>
      </c>
      <c r="G97" s="6">
        <v>1</v>
      </c>
      <c r="H97" s="1">
        <v>60</v>
      </c>
      <c r="I97" s="1" t="s">
        <v>140</v>
      </c>
      <c r="J97" s="1"/>
      <c r="K97" s="1">
        <f t="shared" si="19"/>
        <v>2060.4229999999998</v>
      </c>
      <c r="L97" s="1"/>
      <c r="M97" s="1"/>
      <c r="N97" s="1">
        <v>376.85890000000018</v>
      </c>
      <c r="O97" s="1">
        <v>500</v>
      </c>
      <c r="P97" s="1">
        <v>0</v>
      </c>
      <c r="Q97" s="1">
        <f t="shared" si="20"/>
        <v>412.08459999999997</v>
      </c>
      <c r="R97" s="5">
        <f>11.5*Q97-P97-O97-N97-F97</f>
        <v>931.08199999999943</v>
      </c>
      <c r="S97" s="5">
        <f>R97-T97</f>
        <v>431.08199999999943</v>
      </c>
      <c r="T97" s="5">
        <v>500</v>
      </c>
      <c r="U97" s="5"/>
      <c r="V97" s="1"/>
      <c r="W97" s="1">
        <f t="shared" si="21"/>
        <v>11.5</v>
      </c>
      <c r="X97" s="1">
        <f t="shared" si="22"/>
        <v>9.2405561867635928</v>
      </c>
      <c r="Y97" s="1">
        <v>376.19260000000003</v>
      </c>
      <c r="Z97" s="1">
        <v>382.91460000000001</v>
      </c>
      <c r="AA97" s="1">
        <v>437.19940000000003</v>
      </c>
      <c r="AB97" s="1">
        <v>0</v>
      </c>
      <c r="AC97" s="1">
        <v>0</v>
      </c>
      <c r="AD97" s="1">
        <v>0</v>
      </c>
      <c r="AE97" s="1" t="s">
        <v>60</v>
      </c>
      <c r="AF97" s="1">
        <f t="shared" si="23"/>
        <v>431</v>
      </c>
      <c r="AG97" s="1">
        <f t="shared" si="24"/>
        <v>500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0" t="s">
        <v>141</v>
      </c>
      <c r="B98" s="10" t="s">
        <v>34</v>
      </c>
      <c r="C98" s="10">
        <v>450.46</v>
      </c>
      <c r="D98" s="10">
        <v>2611.75</v>
      </c>
      <c r="E98" s="17">
        <v>1219.3589999999999</v>
      </c>
      <c r="F98" s="17">
        <v>1642.8320000000001</v>
      </c>
      <c r="G98" s="11">
        <v>0</v>
      </c>
      <c r="H98" s="10">
        <v>60</v>
      </c>
      <c r="I98" s="10" t="s">
        <v>43</v>
      </c>
      <c r="J98" s="10">
        <v>1225</v>
      </c>
      <c r="K98" s="10">
        <f t="shared" si="19"/>
        <v>-5.6410000000000764</v>
      </c>
      <c r="L98" s="10"/>
      <c r="M98" s="10"/>
      <c r="N98" s="10"/>
      <c r="O98" s="10"/>
      <c r="P98" s="10"/>
      <c r="Q98" s="10">
        <f t="shared" si="20"/>
        <v>243.87179999999998</v>
      </c>
      <c r="R98" s="12"/>
      <c r="S98" s="12"/>
      <c r="T98" s="12"/>
      <c r="U98" s="12"/>
      <c r="V98" s="10"/>
      <c r="W98" s="10">
        <f t="shared" si="21"/>
        <v>6.7364574337828325</v>
      </c>
      <c r="X98" s="10">
        <f t="shared" si="22"/>
        <v>6.7364574337828325</v>
      </c>
      <c r="Y98" s="10">
        <v>177.65440000000001</v>
      </c>
      <c r="Z98" s="10">
        <v>42.6706</v>
      </c>
      <c r="AA98" s="10">
        <v>96.997600000000006</v>
      </c>
      <c r="AB98" s="10">
        <v>504.19200000000001</v>
      </c>
      <c r="AC98" s="10">
        <v>498.40660000000003</v>
      </c>
      <c r="AD98" s="10">
        <v>642.41679999999997</v>
      </c>
      <c r="AE98" s="10" t="s">
        <v>60</v>
      </c>
      <c r="AF98" s="10">
        <f t="shared" si="23"/>
        <v>0</v>
      </c>
      <c r="AG98" s="10">
        <f t="shared" si="24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142</v>
      </c>
      <c r="B99" s="1" t="s">
        <v>42</v>
      </c>
      <c r="C99" s="1">
        <v>20</v>
      </c>
      <c r="D99" s="1">
        <v>20</v>
      </c>
      <c r="E99" s="1">
        <v>26</v>
      </c>
      <c r="F99" s="1">
        <v>14</v>
      </c>
      <c r="G99" s="6">
        <v>0.1</v>
      </c>
      <c r="H99" s="1">
        <v>60</v>
      </c>
      <c r="I99" s="1" t="s">
        <v>35</v>
      </c>
      <c r="J99" s="1">
        <v>24</v>
      </c>
      <c r="K99" s="1">
        <f t="shared" si="19"/>
        <v>2</v>
      </c>
      <c r="L99" s="1"/>
      <c r="M99" s="1"/>
      <c r="N99" s="1">
        <v>0</v>
      </c>
      <c r="O99" s="1"/>
      <c r="P99" s="1">
        <v>43</v>
      </c>
      <c r="Q99" s="1">
        <f t="shared" si="20"/>
        <v>5.2</v>
      </c>
      <c r="R99" s="5">
        <v>10</v>
      </c>
      <c r="S99" s="5">
        <f t="shared" ref="S99:S102" si="31">R99-T99</f>
        <v>10</v>
      </c>
      <c r="T99" s="5"/>
      <c r="U99" s="5"/>
      <c r="V99" s="1"/>
      <c r="W99" s="1">
        <f t="shared" si="21"/>
        <v>12.884615384615385</v>
      </c>
      <c r="X99" s="1">
        <f t="shared" si="22"/>
        <v>10.961538461538462</v>
      </c>
      <c r="Y99" s="1">
        <v>5.8</v>
      </c>
      <c r="Z99" s="1">
        <v>2</v>
      </c>
      <c r="AA99" s="1">
        <v>2.4</v>
      </c>
      <c r="AB99" s="1">
        <v>5.2</v>
      </c>
      <c r="AC99" s="1">
        <v>4.8</v>
      </c>
      <c r="AD99" s="1">
        <v>4.4000000000000004</v>
      </c>
      <c r="AE99" s="1" t="s">
        <v>143</v>
      </c>
      <c r="AF99" s="1">
        <f t="shared" si="23"/>
        <v>1</v>
      </c>
      <c r="AG99" s="1">
        <f t="shared" si="2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144</v>
      </c>
      <c r="B100" s="1" t="s">
        <v>34</v>
      </c>
      <c r="C100" s="1">
        <v>1788.65</v>
      </c>
      <c r="D100" s="1">
        <v>2222.8249999999998</v>
      </c>
      <c r="E100" s="17">
        <f>2077.297+E98</f>
        <v>3296.6559999999999</v>
      </c>
      <c r="F100" s="17">
        <f>1422.286+F98</f>
        <v>3065.1180000000004</v>
      </c>
      <c r="G100" s="6">
        <v>1</v>
      </c>
      <c r="H100" s="1">
        <v>60</v>
      </c>
      <c r="I100" s="1" t="s">
        <v>35</v>
      </c>
      <c r="J100" s="1">
        <v>2067.5</v>
      </c>
      <c r="K100" s="1">
        <f t="shared" si="19"/>
        <v>1229.1559999999999</v>
      </c>
      <c r="L100" s="1"/>
      <c r="M100" s="1"/>
      <c r="N100" s="1">
        <v>700</v>
      </c>
      <c r="O100" s="1">
        <v>1100</v>
      </c>
      <c r="P100" s="1">
        <v>0</v>
      </c>
      <c r="Q100" s="1">
        <f t="shared" si="20"/>
        <v>659.33119999999997</v>
      </c>
      <c r="R100" s="5">
        <v>3150</v>
      </c>
      <c r="S100" s="5">
        <f t="shared" si="31"/>
        <v>1350</v>
      </c>
      <c r="T100" s="5">
        <v>1800</v>
      </c>
      <c r="U100" s="5"/>
      <c r="V100" s="1"/>
      <c r="W100" s="1">
        <f t="shared" si="21"/>
        <v>12.156436704345253</v>
      </c>
      <c r="X100" s="1">
        <f t="shared" si="22"/>
        <v>7.3788681621619006</v>
      </c>
      <c r="Y100" s="1">
        <v>573.77560000000005</v>
      </c>
      <c r="Z100" s="1">
        <v>695.29240000000004</v>
      </c>
      <c r="AA100" s="1">
        <v>741.30439999999999</v>
      </c>
      <c r="AB100" s="1">
        <v>639.10580000000004</v>
      </c>
      <c r="AC100" s="1">
        <v>540.70579999999995</v>
      </c>
      <c r="AD100" s="1">
        <v>0</v>
      </c>
      <c r="AE100" s="1" t="s">
        <v>60</v>
      </c>
      <c r="AF100" s="1">
        <f t="shared" si="23"/>
        <v>1350</v>
      </c>
      <c r="AG100" s="1">
        <f t="shared" si="24"/>
        <v>1800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8" t="s">
        <v>145</v>
      </c>
      <c r="B101" s="1" t="s">
        <v>34</v>
      </c>
      <c r="C101" s="1"/>
      <c r="D101" s="1"/>
      <c r="E101" s="17">
        <f>E26</f>
        <v>2527.6350000000002</v>
      </c>
      <c r="F101" s="17">
        <f>F26</f>
        <v>968.94299999999998</v>
      </c>
      <c r="G101" s="6">
        <v>1</v>
      </c>
      <c r="H101" s="1">
        <v>60</v>
      </c>
      <c r="I101" s="1" t="s">
        <v>140</v>
      </c>
      <c r="J101" s="1"/>
      <c r="K101" s="1">
        <f t="shared" si="19"/>
        <v>2527.6350000000002</v>
      </c>
      <c r="L101" s="1"/>
      <c r="M101" s="1"/>
      <c r="N101" s="1">
        <v>650</v>
      </c>
      <c r="O101" s="1">
        <v>950</v>
      </c>
      <c r="P101" s="1">
        <v>1133.4469999999999</v>
      </c>
      <c r="Q101" s="1">
        <f t="shared" si="20"/>
        <v>505.52700000000004</v>
      </c>
      <c r="R101" s="5">
        <v>2400</v>
      </c>
      <c r="S101" s="5">
        <f t="shared" si="31"/>
        <v>1000</v>
      </c>
      <c r="T101" s="5">
        <v>1400</v>
      </c>
      <c r="U101" s="5"/>
      <c r="V101" s="1"/>
      <c r="W101" s="1">
        <f t="shared" si="21"/>
        <v>12.071343370383778</v>
      </c>
      <c r="X101" s="1">
        <f t="shared" si="22"/>
        <v>7.3238224664557974</v>
      </c>
      <c r="Y101" s="1">
        <v>453.40420000000012</v>
      </c>
      <c r="Z101" s="1">
        <v>526.00720000000001</v>
      </c>
      <c r="AA101" s="1">
        <v>537.6816</v>
      </c>
      <c r="AB101" s="1">
        <v>0</v>
      </c>
      <c r="AC101" s="1">
        <v>0</v>
      </c>
      <c r="AD101" s="1">
        <v>0</v>
      </c>
      <c r="AE101" s="1" t="s">
        <v>60</v>
      </c>
      <c r="AF101" s="1">
        <f t="shared" si="23"/>
        <v>1000</v>
      </c>
      <c r="AG101" s="1">
        <f t="shared" si="24"/>
        <v>1400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146</v>
      </c>
      <c r="B102" s="1" t="s">
        <v>42</v>
      </c>
      <c r="C102" s="1">
        <v>30</v>
      </c>
      <c r="D102" s="1"/>
      <c r="E102" s="1">
        <v>14</v>
      </c>
      <c r="F102" s="1">
        <v>16</v>
      </c>
      <c r="G102" s="6">
        <v>0.2</v>
      </c>
      <c r="H102" s="1">
        <v>30</v>
      </c>
      <c r="I102" s="1" t="s">
        <v>35</v>
      </c>
      <c r="J102" s="1">
        <v>20</v>
      </c>
      <c r="K102" s="1">
        <f t="shared" ref="K102:K103" si="32">E102-J102</f>
        <v>-6</v>
      </c>
      <c r="L102" s="1"/>
      <c r="M102" s="1"/>
      <c r="N102" s="1">
        <v>0</v>
      </c>
      <c r="O102" s="1"/>
      <c r="P102" s="1">
        <v>0</v>
      </c>
      <c r="Q102" s="1">
        <f t="shared" si="20"/>
        <v>2.8</v>
      </c>
      <c r="R102" s="5">
        <f t="shared" ref="R102" si="33">11.5*Q102-P102-O102-N102-F102</f>
        <v>16.199999999999996</v>
      </c>
      <c r="S102" s="5">
        <f t="shared" si="31"/>
        <v>16.199999999999996</v>
      </c>
      <c r="T102" s="5"/>
      <c r="U102" s="5"/>
      <c r="V102" s="1"/>
      <c r="W102" s="1">
        <f t="shared" si="21"/>
        <v>11.5</v>
      </c>
      <c r="X102" s="1">
        <f t="shared" si="22"/>
        <v>5.7142857142857144</v>
      </c>
      <c r="Y102" s="1">
        <v>1.8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147</v>
      </c>
      <c r="AF102" s="1">
        <f t="shared" si="23"/>
        <v>3</v>
      </c>
      <c r="AG102" s="1">
        <f t="shared" si="2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0" t="s">
        <v>148</v>
      </c>
      <c r="B103" s="10" t="s">
        <v>42</v>
      </c>
      <c r="C103" s="10">
        <v>26</v>
      </c>
      <c r="D103" s="10"/>
      <c r="E103" s="10">
        <v>-2</v>
      </c>
      <c r="F103" s="10"/>
      <c r="G103" s="11">
        <v>0</v>
      </c>
      <c r="H103" s="10" t="e">
        <v>#N/A</v>
      </c>
      <c r="I103" s="10" t="s">
        <v>43</v>
      </c>
      <c r="J103" s="10"/>
      <c r="K103" s="10">
        <f t="shared" si="32"/>
        <v>-2</v>
      </c>
      <c r="L103" s="10"/>
      <c r="M103" s="10"/>
      <c r="N103" s="10"/>
      <c r="O103" s="10"/>
      <c r="P103" s="10"/>
      <c r="Q103" s="10">
        <f t="shared" si="20"/>
        <v>-0.4</v>
      </c>
      <c r="R103" s="12"/>
      <c r="S103" s="12"/>
      <c r="T103" s="12"/>
      <c r="U103" s="12"/>
      <c r="V103" s="10"/>
      <c r="W103" s="10">
        <f t="shared" si="21"/>
        <v>0</v>
      </c>
      <c r="X103" s="10">
        <f t="shared" si="22"/>
        <v>0</v>
      </c>
      <c r="Y103" s="10">
        <v>0.8</v>
      </c>
      <c r="Z103" s="10">
        <v>2</v>
      </c>
      <c r="AA103" s="10">
        <v>2.4</v>
      </c>
      <c r="AB103" s="10">
        <v>0</v>
      </c>
      <c r="AC103" s="10">
        <v>0</v>
      </c>
      <c r="AD103" s="10">
        <v>0</v>
      </c>
      <c r="AE103" s="10" t="s">
        <v>149</v>
      </c>
      <c r="AF103" s="10">
        <f t="shared" si="23"/>
        <v>0</v>
      </c>
      <c r="AG103" s="10">
        <f t="shared" si="24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103" xr:uid="{86777BC9-24F0-455F-A268-A22D719F76C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2024-06-27T11:27:21Z</dcterms:created>
  <dcterms:modified xsi:type="dcterms:W3CDTF">2024-06-28T08:02:34Z</dcterms:modified>
</cp:coreProperties>
</file>