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7,24 ПОКОМ КИ филиалы\"/>
    </mc:Choice>
  </mc:AlternateContent>
  <xr:revisionPtr revIDLastSave="0" documentId="13_ncr:1_{503087A2-8AC9-42B8-9331-4D4FB7D5CC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1" i="1" l="1"/>
  <c r="AC57" i="1"/>
  <c r="F97" i="1"/>
  <c r="E97" i="1"/>
  <c r="P97" i="1" s="1"/>
  <c r="F98" i="1"/>
  <c r="E98" i="1"/>
  <c r="P98" i="1" s="1"/>
  <c r="AC7" i="1"/>
  <c r="AC16" i="1"/>
  <c r="AC18" i="1"/>
  <c r="AC19" i="1"/>
  <c r="AC23" i="1"/>
  <c r="AC24" i="1"/>
  <c r="AC25" i="1"/>
  <c r="AC27" i="1"/>
  <c r="AC28" i="1"/>
  <c r="AC33" i="1"/>
  <c r="AC34" i="1"/>
  <c r="AC36" i="1"/>
  <c r="AC37" i="1"/>
  <c r="AC39" i="1"/>
  <c r="AC41" i="1"/>
  <c r="AC42" i="1"/>
  <c r="AC43" i="1"/>
  <c r="AC46" i="1"/>
  <c r="AC49" i="1"/>
  <c r="AC59" i="1"/>
  <c r="AC60" i="1"/>
  <c r="AC61" i="1"/>
  <c r="AC63" i="1"/>
  <c r="AC65" i="1"/>
  <c r="AC68" i="1"/>
  <c r="AC74" i="1"/>
  <c r="AC76" i="1"/>
  <c r="AC77" i="1"/>
  <c r="AC78" i="1"/>
  <c r="AC79" i="1"/>
  <c r="AC80" i="1"/>
  <c r="AC81" i="1"/>
  <c r="AC82" i="1"/>
  <c r="AC89" i="1"/>
  <c r="AC95" i="1"/>
  <c r="P7" i="1"/>
  <c r="U7" i="1" s="1"/>
  <c r="P8" i="1"/>
  <c r="AC8" i="1" s="1"/>
  <c r="P9" i="1"/>
  <c r="U9" i="1" s="1"/>
  <c r="P10" i="1"/>
  <c r="Q10" i="1" s="1"/>
  <c r="AC10" i="1" s="1"/>
  <c r="P11" i="1"/>
  <c r="U11" i="1" s="1"/>
  <c r="P12" i="1"/>
  <c r="Q12" i="1" s="1"/>
  <c r="AC12" i="1" s="1"/>
  <c r="P13" i="1"/>
  <c r="U13" i="1" s="1"/>
  <c r="P14" i="1"/>
  <c r="AC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P21" i="1"/>
  <c r="U21" i="1" s="1"/>
  <c r="P22" i="1"/>
  <c r="P23" i="1"/>
  <c r="U23" i="1" s="1"/>
  <c r="P24" i="1"/>
  <c r="T24" i="1" s="1"/>
  <c r="P25" i="1"/>
  <c r="U25" i="1" s="1"/>
  <c r="P26" i="1"/>
  <c r="Q26" i="1" s="1"/>
  <c r="AC26" i="1" s="1"/>
  <c r="P27" i="1"/>
  <c r="U27" i="1" s="1"/>
  <c r="P28" i="1"/>
  <c r="T28" i="1" s="1"/>
  <c r="P29" i="1"/>
  <c r="U29" i="1" s="1"/>
  <c r="P30" i="1"/>
  <c r="Q30" i="1" s="1"/>
  <c r="AC30" i="1" s="1"/>
  <c r="P31" i="1"/>
  <c r="U31" i="1" s="1"/>
  <c r="P32" i="1"/>
  <c r="AC32" i="1" s="1"/>
  <c r="P33" i="1"/>
  <c r="U33" i="1" s="1"/>
  <c r="P34" i="1"/>
  <c r="T34" i="1" s="1"/>
  <c r="P35" i="1"/>
  <c r="U35" i="1" s="1"/>
  <c r="P36" i="1"/>
  <c r="T36" i="1" s="1"/>
  <c r="P37" i="1"/>
  <c r="U37" i="1" s="1"/>
  <c r="P38" i="1"/>
  <c r="Q38" i="1" s="1"/>
  <c r="AC38" i="1" s="1"/>
  <c r="P39" i="1"/>
  <c r="U39" i="1" s="1"/>
  <c r="P40" i="1"/>
  <c r="Q40" i="1" s="1"/>
  <c r="P41" i="1"/>
  <c r="U41" i="1" s="1"/>
  <c r="P42" i="1"/>
  <c r="T42" i="1" s="1"/>
  <c r="P43" i="1"/>
  <c r="U43" i="1" s="1"/>
  <c r="P44" i="1"/>
  <c r="P45" i="1"/>
  <c r="U45" i="1" s="1"/>
  <c r="P46" i="1"/>
  <c r="T46" i="1" s="1"/>
  <c r="P47" i="1"/>
  <c r="U47" i="1" s="1"/>
  <c r="P48" i="1"/>
  <c r="AC48" i="1" s="1"/>
  <c r="P49" i="1"/>
  <c r="U49" i="1" s="1"/>
  <c r="P50" i="1"/>
  <c r="P51" i="1"/>
  <c r="U51" i="1" s="1"/>
  <c r="P52" i="1"/>
  <c r="P53" i="1"/>
  <c r="U53" i="1" s="1"/>
  <c r="P54" i="1"/>
  <c r="P55" i="1"/>
  <c r="U55" i="1" s="1"/>
  <c r="P56" i="1"/>
  <c r="P57" i="1"/>
  <c r="U57" i="1" s="1"/>
  <c r="P58" i="1"/>
  <c r="P59" i="1"/>
  <c r="U59" i="1" s="1"/>
  <c r="P60" i="1"/>
  <c r="T60" i="1" s="1"/>
  <c r="P61" i="1"/>
  <c r="U61" i="1" s="1"/>
  <c r="P62" i="1"/>
  <c r="AC62" i="1" s="1"/>
  <c r="P63" i="1"/>
  <c r="U63" i="1" s="1"/>
  <c r="P64" i="1"/>
  <c r="P65" i="1"/>
  <c r="U65" i="1" s="1"/>
  <c r="P66" i="1"/>
  <c r="P67" i="1"/>
  <c r="U67" i="1" s="1"/>
  <c r="P68" i="1"/>
  <c r="T68" i="1" s="1"/>
  <c r="P69" i="1"/>
  <c r="U69" i="1" s="1"/>
  <c r="P70" i="1"/>
  <c r="Q70" i="1" s="1"/>
  <c r="AC70" i="1" s="1"/>
  <c r="P71" i="1"/>
  <c r="U71" i="1" s="1"/>
  <c r="P72" i="1"/>
  <c r="Q72" i="1" s="1"/>
  <c r="AC72" i="1" s="1"/>
  <c r="P73" i="1"/>
  <c r="U73" i="1" s="1"/>
  <c r="P74" i="1"/>
  <c r="T74" i="1" s="1"/>
  <c r="P75" i="1"/>
  <c r="U75" i="1" s="1"/>
  <c r="P76" i="1"/>
  <c r="T76" i="1" s="1"/>
  <c r="P77" i="1"/>
  <c r="U77" i="1" s="1"/>
  <c r="P78" i="1"/>
  <c r="T78" i="1" s="1"/>
  <c r="P79" i="1"/>
  <c r="U79" i="1" s="1"/>
  <c r="P80" i="1"/>
  <c r="T80" i="1" s="1"/>
  <c r="P81" i="1"/>
  <c r="U81" i="1" s="1"/>
  <c r="P82" i="1"/>
  <c r="T82" i="1" s="1"/>
  <c r="P83" i="1"/>
  <c r="U83" i="1" s="1"/>
  <c r="P84" i="1"/>
  <c r="P85" i="1"/>
  <c r="U85" i="1" s="1"/>
  <c r="P86" i="1"/>
  <c r="P87" i="1"/>
  <c r="U87" i="1" s="1"/>
  <c r="P88" i="1"/>
  <c r="P89" i="1"/>
  <c r="U89" i="1" s="1"/>
  <c r="P90" i="1"/>
  <c r="P91" i="1"/>
  <c r="U91" i="1" s="1"/>
  <c r="P92" i="1"/>
  <c r="P93" i="1"/>
  <c r="U93" i="1" s="1"/>
  <c r="P94" i="1"/>
  <c r="P95" i="1"/>
  <c r="U95" i="1" s="1"/>
  <c r="P96" i="1"/>
  <c r="P99" i="1"/>
  <c r="U99" i="1" s="1"/>
  <c r="P6" i="1"/>
  <c r="Q75" i="1" l="1"/>
  <c r="AC75" i="1" s="1"/>
  <c r="Q11" i="1"/>
  <c r="AC11" i="1" s="1"/>
  <c r="Q93" i="1"/>
  <c r="Q99" i="1"/>
  <c r="AC99" i="1" s="1"/>
  <c r="Q98" i="1"/>
  <c r="AC98" i="1" s="1"/>
  <c r="Q21" i="1"/>
  <c r="AC21" i="1" s="1"/>
  <c r="Q51" i="1"/>
  <c r="AC51" i="1" s="1"/>
  <c r="Q55" i="1"/>
  <c r="AC55" i="1" s="1"/>
  <c r="AC67" i="1"/>
  <c r="Q97" i="1"/>
  <c r="AC97" i="1" s="1"/>
  <c r="Q17" i="1"/>
  <c r="AC17" i="1" s="1"/>
  <c r="Q45" i="1"/>
  <c r="AC45" i="1" s="1"/>
  <c r="Q53" i="1"/>
  <c r="AC53" i="1" s="1"/>
  <c r="AC93" i="1"/>
  <c r="T6" i="1"/>
  <c r="AC6" i="1"/>
  <c r="U96" i="1"/>
  <c r="AC96" i="1"/>
  <c r="U94" i="1"/>
  <c r="Q94" i="1"/>
  <c r="AC94" i="1" s="1"/>
  <c r="U92" i="1"/>
  <c r="AC92" i="1"/>
  <c r="U90" i="1"/>
  <c r="AC90" i="1"/>
  <c r="U88" i="1"/>
  <c r="AC88" i="1"/>
  <c r="U86" i="1"/>
  <c r="Q86" i="1"/>
  <c r="AC86" i="1" s="1"/>
  <c r="U84" i="1"/>
  <c r="AC84" i="1"/>
  <c r="Q66" i="1"/>
  <c r="AC66" i="1" s="1"/>
  <c r="Q64" i="1"/>
  <c r="AC64" i="1" s="1"/>
  <c r="T58" i="1"/>
  <c r="AC58" i="1"/>
  <c r="Q56" i="1"/>
  <c r="AC56" i="1" s="1"/>
  <c r="Q54" i="1"/>
  <c r="AC54" i="1" s="1"/>
  <c r="Q52" i="1"/>
  <c r="AC52" i="1" s="1"/>
  <c r="Q50" i="1"/>
  <c r="AC50" i="1" s="1"/>
  <c r="T44" i="1"/>
  <c r="AC44" i="1"/>
  <c r="AC40" i="1"/>
  <c r="Q22" i="1"/>
  <c r="AC22" i="1" s="1"/>
  <c r="Q20" i="1"/>
  <c r="AC20" i="1" s="1"/>
  <c r="AC9" i="1"/>
  <c r="Q13" i="1"/>
  <c r="AC13" i="1" s="1"/>
  <c r="AC15" i="1"/>
  <c r="Q29" i="1"/>
  <c r="AC29" i="1" s="1"/>
  <c r="Q31" i="1"/>
  <c r="AC31" i="1" s="1"/>
  <c r="AC35" i="1"/>
  <c r="Q47" i="1"/>
  <c r="AC47" i="1" s="1"/>
  <c r="AC69" i="1"/>
  <c r="Q71" i="1"/>
  <c r="AC71" i="1" s="1"/>
  <c r="AC73" i="1"/>
  <c r="AC83" i="1"/>
  <c r="AC85" i="1"/>
  <c r="Q87" i="1"/>
  <c r="AC87" i="1" s="1"/>
  <c r="T72" i="1"/>
  <c r="T70" i="1"/>
  <c r="T62" i="1"/>
  <c r="T48" i="1"/>
  <c r="T38" i="1"/>
  <c r="T32" i="1"/>
  <c r="T30" i="1"/>
  <c r="T26" i="1"/>
  <c r="T14" i="1"/>
  <c r="T12" i="1"/>
  <c r="T10" i="1"/>
  <c r="T8" i="1"/>
  <c r="U6" i="1"/>
  <c r="T90" i="1"/>
  <c r="U78" i="1"/>
  <c r="U70" i="1"/>
  <c r="U62" i="1"/>
  <c r="U54" i="1"/>
  <c r="U46" i="1"/>
  <c r="U38" i="1"/>
  <c r="U30" i="1"/>
  <c r="U22" i="1"/>
  <c r="U14" i="1"/>
  <c r="T96" i="1"/>
  <c r="T92" i="1"/>
  <c r="T84" i="1"/>
  <c r="U82" i="1"/>
  <c r="U74" i="1"/>
  <c r="U66" i="1"/>
  <c r="U58" i="1"/>
  <c r="U50" i="1"/>
  <c r="U42" i="1"/>
  <c r="U34" i="1"/>
  <c r="U26" i="1"/>
  <c r="U18" i="1"/>
  <c r="U10" i="1"/>
  <c r="U97" i="1"/>
  <c r="U98" i="1"/>
  <c r="T81" i="1"/>
  <c r="T77" i="1"/>
  <c r="T69" i="1"/>
  <c r="T65" i="1"/>
  <c r="T61" i="1"/>
  <c r="T57" i="1"/>
  <c r="T49" i="1"/>
  <c r="T41" i="1"/>
  <c r="T37" i="1"/>
  <c r="T33" i="1"/>
  <c r="T25" i="1"/>
  <c r="T95" i="1"/>
  <c r="T91" i="1"/>
  <c r="T89" i="1"/>
  <c r="T83" i="1"/>
  <c r="T79" i="1"/>
  <c r="T67" i="1"/>
  <c r="T63" i="1"/>
  <c r="T59" i="1"/>
  <c r="T43" i="1"/>
  <c r="T39" i="1"/>
  <c r="T35" i="1"/>
  <c r="T27" i="1"/>
  <c r="T23" i="1"/>
  <c r="T19" i="1"/>
  <c r="T15" i="1"/>
  <c r="T7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1" i="1" l="1"/>
  <c r="T97" i="1"/>
  <c r="T99" i="1"/>
  <c r="T53" i="1"/>
  <c r="T51" i="1"/>
  <c r="T93" i="1"/>
  <c r="T13" i="1"/>
  <c r="T29" i="1"/>
  <c r="T98" i="1"/>
  <c r="T55" i="1"/>
  <c r="T75" i="1"/>
  <c r="T21" i="1"/>
  <c r="T45" i="1"/>
  <c r="T31" i="1"/>
  <c r="T47" i="1"/>
  <c r="T71" i="1"/>
  <c r="T87" i="1"/>
  <c r="T17" i="1"/>
  <c r="T88" i="1"/>
  <c r="T86" i="1"/>
  <c r="T94" i="1"/>
  <c r="T20" i="1"/>
  <c r="T22" i="1"/>
  <c r="T40" i="1"/>
  <c r="T50" i="1"/>
  <c r="T52" i="1"/>
  <c r="T54" i="1"/>
  <c r="T56" i="1"/>
  <c r="T64" i="1"/>
  <c r="T66" i="1"/>
  <c r="AC5" i="1"/>
  <c r="Q5" i="1"/>
  <c r="T85" i="1"/>
  <c r="T9" i="1"/>
  <c r="T73" i="1"/>
  <c r="K5" i="1"/>
</calcChain>
</file>

<file path=xl/sharedStrings.xml><?xml version="1.0" encoding="utf-8"?>
<sst xmlns="http://schemas.openxmlformats.org/spreadsheetml/2006/main" count="360" uniqueCount="137">
  <si>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</si>
  <si>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</si>
  <si>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</si>
  <si>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</si>
  <si>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</si>
  <si>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</si>
  <si>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</si>
  <si>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</si>
  <si>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</si>
  <si>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</si>
  <si>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</si>
  <si>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</si>
  <si>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</si>
  <si>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</si>
  <si>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</si>
  <si>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</si>
  <si>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</si>
  <si>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</si>
  <si>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</si>
  <si>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</si>
  <si>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</si>
  <si>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</si>
  <si>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01,07,</t>
  </si>
  <si>
    <t>02,07,</t>
  </si>
  <si>
    <t>03,07,</t>
  </si>
  <si>
    <t>27,06,</t>
  </si>
  <si>
    <t>26,06,</t>
  </si>
  <si>
    <t>20,06,</t>
  </si>
  <si>
    <t>19,06,</t>
  </si>
  <si>
    <t>13,06,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</si>
  <si>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</si>
  <si>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</si>
  <si>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</si>
  <si>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</si>
  <si>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 xml:space="preserve"> 013  Сардельки Вязанка Стародворские NDX, ВЕС. 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</si>
  <si>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</si>
  <si>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</si>
  <si>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</si>
  <si>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</si>
  <si>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</si>
  <si>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</si>
  <si>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</si>
  <si>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</si>
  <si>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</si>
  <si>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</si>
  <si>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</si>
  <si>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</si>
  <si>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</si>
  <si>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</si>
  <si>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</si>
  <si>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</si>
  <si>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</si>
  <si>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</si>
  <si>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</si>
  <si>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</si>
  <si>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</si>
  <si>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</si>
  <si>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</si>
  <si>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</si>
  <si>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</si>
  <si>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</si>
  <si>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</si>
  <si>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</si>
  <si>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</si>
  <si>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</si>
  <si>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</si>
  <si>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</si>
  <si>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</si>
  <si>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</si>
  <si>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</si>
  <si>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</si>
  <si>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</si>
  <si>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</si>
  <si>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</si>
  <si>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</si>
  <si>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</si>
  <si>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</si>
  <si>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</si>
  <si>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</si>
  <si>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</si>
  <si>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</si>
  <si>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</si>
  <si>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</si>
  <si>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</si>
  <si>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</si>
  <si>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</si>
  <si>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</si>
  <si>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</si>
  <si>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</si>
  <si>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</si>
  <si>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</si>
  <si>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</si>
  <si>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</si>
  <si>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</si>
  <si>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</si>
  <si>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</si>
  <si>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</si>
  <si>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</si>
  <si>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</si>
  <si>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</si>
  <si>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</si>
  <si>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</si>
  <si>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</si>
  <si>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</si>
  <si>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</si>
  <si>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</si>
  <si>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</si>
  <si>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</si>
  <si>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</si>
  <si>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</si>
  <si>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</si>
  <si>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</si>
  <si>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</si>
  <si>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</si>
  <si>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</si>
  <si>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</si>
  <si>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</si>
  <si>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</si>
  <si>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</si>
  <si>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</si>
  <si>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</si>
  <si>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</si>
  <si>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</si>
  <si>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</si>
  <si>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</si>
  <si>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</si>
  <si>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</si>
  <si>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</si>
  <si>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</si>
  <si>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</si>
  <si>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</si>
  <si>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</si>
  <si>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</si>
  <si>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</si>
  <si>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</si>
  <si>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заказ</t>
  </si>
  <si>
    <t>06,07,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</si>
</sst>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8" customWidth="1"/>
    <col min="8" max="8" width="5.7109375" customWidth="1"/>
    <col min="9" max="9" width="19.42578125" customWidth="1"/>
    <col min="10" max="11" width="6.5703125" customWidth="1"/>
    <col min="12" max="13" width="0.85546875" customWidth="1"/>
    <col min="14" max="16" width="6.42578125" customWidth="1"/>
    <col min="17" max="18" width="7.140625" customWidth="1"/>
    <col min="19" max="19" width="21.7109375" customWidth="1"/>
    <col min="20" max="21" width="5" customWidth="1"/>
    <col min="22" max="27" width="6" customWidth="1"/>
    <col min="28" max="28" width="27.140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135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SUM(E6:E480)</f>
        <v>37674.781999999999</v>
      </c>
      <c r="F5" s="4">
        <f>SUM(F6:F480)</f>
        <v>44467.098000000005</v>
      </c>
      <c r="G5" s="6"/>
      <c r="H5" s="1"/>
      <c r="I5" s="1"/>
      <c r="J5" s="4">
        <f t="shared" ref="J5:R5" si="0">SUM(J6:J480)</f>
        <v>35524.400000000001</v>
      </c>
      <c r="K5" s="4">
        <f t="shared" si="0"/>
        <v>2150.3819999999992</v>
      </c>
      <c r="L5" s="4">
        <f t="shared" si="0"/>
        <v>0</v>
      </c>
      <c r="M5" s="4">
        <f t="shared" si="0"/>
        <v>0</v>
      </c>
      <c r="N5" s="4">
        <f t="shared" si="0"/>
        <v>7624.8444499999969</v>
      </c>
      <c r="O5" s="4">
        <f t="shared" si="0"/>
        <v>6710</v>
      </c>
      <c r="P5" s="4">
        <f t="shared" si="0"/>
        <v>7534.9563999999982</v>
      </c>
      <c r="Q5" s="4">
        <f t="shared" si="0"/>
        <v>14388.525430000003</v>
      </c>
      <c r="R5" s="4">
        <f t="shared" si="0"/>
        <v>0</v>
      </c>
      <c r="S5" s="1"/>
      <c r="T5" s="1"/>
      <c r="U5" s="1"/>
      <c r="V5" s="4">
        <f t="shared" ref="V5:AA5" si="1">SUM(V6:V480)</f>
        <v>8249.150599999999</v>
      </c>
      <c r="W5" s="4">
        <f t="shared" si="1"/>
        <v>8799.5835999999945</v>
      </c>
      <c r="X5" s="4">
        <f t="shared" si="1"/>
        <v>9450.5772000000015</v>
      </c>
      <c r="Y5" s="4">
        <f t="shared" si="1"/>
        <v>9197.7292000000016</v>
      </c>
      <c r="Z5" s="4">
        <f t="shared" si="1"/>
        <v>9566.6931999999979</v>
      </c>
      <c r="AA5" s="4">
        <f t="shared" si="1"/>
        <v>9631.7688000000016</v>
      </c>
      <c r="AB5" s="1"/>
      <c r="AC5" s="4">
        <f>SUM(AC6:AC480)</f>
        <v>12587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265.31799999999998</v>
      </c>
      <c r="D6" s="1">
        <v>299.11200000000002</v>
      </c>
      <c r="E6" s="1">
        <v>272.76799999999997</v>
      </c>
      <c r="F6" s="1">
        <v>249.33199999999999</v>
      </c>
      <c r="G6" s="6">
        <v>1</v>
      </c>
      <c r="H6" s="1">
        <v>50</v>
      </c>
      <c r="I6" s="1" t="s">
        <v>33</v>
      </c>
      <c r="J6" s="1">
        <v>239.1</v>
      </c>
      <c r="K6" s="1">
        <f t="shared" ref="K6:K28" si="2">E6-J6</f>
        <v>33.667999999999978</v>
      </c>
      <c r="L6" s="1"/>
      <c r="M6" s="1"/>
      <c r="N6" s="1">
        <v>174.5367</v>
      </c>
      <c r="O6" s="1">
        <v>150</v>
      </c>
      <c r="P6" s="1">
        <f t="shared" ref="P6:P37" si="3">E6/5</f>
        <v>54.553599999999996</v>
      </c>
      <c r="Q6" s="5"/>
      <c r="R6" s="5"/>
      <c r="S6" s="1"/>
      <c r="T6" s="1">
        <f>(F6+N6+O6+Q6)/P6</f>
        <v>10.519355276278743</v>
      </c>
      <c r="U6" s="1">
        <f>(F6+N6+O6)/P6</f>
        <v>10.519355276278743</v>
      </c>
      <c r="V6" s="1">
        <v>63.386200000000002</v>
      </c>
      <c r="W6" s="1">
        <v>50.941800000000001</v>
      </c>
      <c r="X6" s="1">
        <v>49.343400000000003</v>
      </c>
      <c r="Y6" s="1">
        <v>45.7898</v>
      </c>
      <c r="Z6" s="1">
        <v>46.053400000000003</v>
      </c>
      <c r="AA6" s="1">
        <v>68.776600000000002</v>
      </c>
      <c r="AB6" s="1"/>
      <c r="AC6" s="1">
        <f t="shared" ref="AC6:AC37" si="4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34</v>
      </c>
      <c r="B7" s="10" t="s">
        <v>32</v>
      </c>
      <c r="C7" s="10"/>
      <c r="D7" s="10">
        <v>0.83</v>
      </c>
      <c r="E7" s="10">
        <v>0.83</v>
      </c>
      <c r="F7" s="10"/>
      <c r="G7" s="11">
        <v>0</v>
      </c>
      <c r="H7" s="10" t="e">
        <v>#N/A</v>
      </c>
      <c r="I7" s="10" t="s">
        <v>41</v>
      </c>
      <c r="J7" s="10"/>
      <c r="K7" s="10">
        <f t="shared" si="2"/>
        <v>0.83</v>
      </c>
      <c r="L7" s="10"/>
      <c r="M7" s="10"/>
      <c r="N7" s="10"/>
      <c r="O7" s="10"/>
      <c r="P7" s="10">
        <f t="shared" si="3"/>
        <v>0.16599999999999998</v>
      </c>
      <c r="Q7" s="12"/>
      <c r="R7" s="12"/>
      <c r="S7" s="10"/>
      <c r="T7" s="10">
        <f t="shared" ref="T7:T70" si="5">(F7+N7+O7+Q7)/P7</f>
        <v>0</v>
      </c>
      <c r="U7" s="10">
        <f t="shared" ref="U7:U70" si="6">(F7+N7+O7)/P7</f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/>
      <c r="AC7" s="10">
        <f t="shared" si="4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82.596999999999994</v>
      </c>
      <c r="D8" s="1">
        <v>81.974999999999994</v>
      </c>
      <c r="E8" s="1">
        <v>51.058</v>
      </c>
      <c r="F8" s="1">
        <v>84.168999999999997</v>
      </c>
      <c r="G8" s="6">
        <v>1</v>
      </c>
      <c r="H8" s="1">
        <v>30</v>
      </c>
      <c r="I8" s="1" t="s">
        <v>33</v>
      </c>
      <c r="J8" s="1">
        <v>55</v>
      </c>
      <c r="K8" s="1">
        <f t="shared" si="2"/>
        <v>-3.9420000000000002</v>
      </c>
      <c r="L8" s="1"/>
      <c r="M8" s="1"/>
      <c r="N8" s="1">
        <v>0</v>
      </c>
      <c r="O8" s="1"/>
      <c r="P8" s="1">
        <f t="shared" si="3"/>
        <v>10.211600000000001</v>
      </c>
      <c r="Q8" s="5">
        <v>10</v>
      </c>
      <c r="R8" s="5"/>
      <c r="S8" s="1"/>
      <c r="T8" s="1">
        <f t="shared" si="5"/>
        <v>9.2217674017783686</v>
      </c>
      <c r="U8" s="1">
        <f t="shared" si="6"/>
        <v>8.2424889341533145</v>
      </c>
      <c r="V8" s="1">
        <v>11.728400000000001</v>
      </c>
      <c r="W8" s="1">
        <v>13.704000000000001</v>
      </c>
      <c r="X8" s="1">
        <v>12.096399999999999</v>
      </c>
      <c r="Y8" s="1">
        <v>7.9481999999999999</v>
      </c>
      <c r="Z8" s="1">
        <v>16.2422</v>
      </c>
      <c r="AA8" s="1">
        <v>19.232600000000001</v>
      </c>
      <c r="AB8" s="1"/>
      <c r="AC8" s="1">
        <f t="shared" si="4"/>
        <v>10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524.41899999999998</v>
      </c>
      <c r="D9" s="1">
        <v>17.238</v>
      </c>
      <c r="E9" s="1">
        <v>228.226</v>
      </c>
      <c r="F9" s="1">
        <v>265.47300000000001</v>
      </c>
      <c r="G9" s="6">
        <v>1</v>
      </c>
      <c r="H9" s="1">
        <v>45</v>
      </c>
      <c r="I9" s="1" t="s">
        <v>33</v>
      </c>
      <c r="J9" s="1">
        <v>207.65</v>
      </c>
      <c r="K9" s="1">
        <f t="shared" si="2"/>
        <v>20.575999999999993</v>
      </c>
      <c r="L9" s="1"/>
      <c r="M9" s="1"/>
      <c r="N9" s="1">
        <v>144.51109999999991</v>
      </c>
      <c r="O9" s="1">
        <v>100</v>
      </c>
      <c r="P9" s="1">
        <f t="shared" si="3"/>
        <v>45.645200000000003</v>
      </c>
      <c r="Q9" s="5"/>
      <c r="R9" s="5"/>
      <c r="S9" s="1"/>
      <c r="T9" s="1">
        <f t="shared" si="5"/>
        <v>11.172787061947366</v>
      </c>
      <c r="U9" s="1">
        <f t="shared" si="6"/>
        <v>11.172787061947366</v>
      </c>
      <c r="V9" s="1">
        <v>57.567799999999998</v>
      </c>
      <c r="W9" s="1">
        <v>55.067399999999999</v>
      </c>
      <c r="X9" s="1">
        <v>46.0428</v>
      </c>
      <c r="Y9" s="1">
        <v>50.562800000000003</v>
      </c>
      <c r="Z9" s="1">
        <v>56.141599999999997</v>
      </c>
      <c r="AA9" s="1">
        <v>64.183000000000007</v>
      </c>
      <c r="AB9" s="1"/>
      <c r="AC9" s="1">
        <f t="shared" si="4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32</v>
      </c>
      <c r="C10" s="1">
        <v>700.41800000000001</v>
      </c>
      <c r="D10" s="1">
        <v>305.113</v>
      </c>
      <c r="E10" s="1">
        <v>492.20800000000003</v>
      </c>
      <c r="F10" s="1">
        <v>419.26799999999997</v>
      </c>
      <c r="G10" s="6">
        <v>1</v>
      </c>
      <c r="H10" s="1">
        <v>45</v>
      </c>
      <c r="I10" s="1" t="s">
        <v>33</v>
      </c>
      <c r="J10" s="1">
        <v>472.2</v>
      </c>
      <c r="K10" s="1">
        <f t="shared" si="2"/>
        <v>20.008000000000038</v>
      </c>
      <c r="L10" s="1"/>
      <c r="M10" s="1"/>
      <c r="N10" s="1">
        <v>140.1259000000002</v>
      </c>
      <c r="O10" s="1">
        <v>60</v>
      </c>
      <c r="P10" s="1">
        <f t="shared" si="3"/>
        <v>98.441600000000008</v>
      </c>
      <c r="Q10" s="5">
        <f t="shared" ref="Q10:Q13" si="7">10*P10-O10-N10-F10</f>
        <v>365.02209999999985</v>
      </c>
      <c r="R10" s="5"/>
      <c r="S10" s="1"/>
      <c r="T10" s="1">
        <f t="shared" si="5"/>
        <v>9.9999999999999982</v>
      </c>
      <c r="U10" s="1">
        <f t="shared" si="6"/>
        <v>6.2919934255436738</v>
      </c>
      <c r="V10" s="1">
        <v>92.272599999999997</v>
      </c>
      <c r="W10" s="1">
        <v>93.632199999999997</v>
      </c>
      <c r="X10" s="1">
        <v>101.5042</v>
      </c>
      <c r="Y10" s="1">
        <v>114.084</v>
      </c>
      <c r="Z10" s="1">
        <v>132.40600000000001</v>
      </c>
      <c r="AA10" s="1">
        <v>136.9228</v>
      </c>
      <c r="AB10" s="1"/>
      <c r="AC10" s="1">
        <f t="shared" si="4"/>
        <v>365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32</v>
      </c>
      <c r="C11" s="1">
        <v>46.295000000000002</v>
      </c>
      <c r="D11" s="1"/>
      <c r="E11" s="1">
        <v>26.137</v>
      </c>
      <c r="F11" s="1">
        <v>16.623000000000001</v>
      </c>
      <c r="G11" s="6">
        <v>1</v>
      </c>
      <c r="H11" s="1">
        <v>40</v>
      </c>
      <c r="I11" s="1" t="s">
        <v>33</v>
      </c>
      <c r="J11" s="1">
        <v>31.4</v>
      </c>
      <c r="K11" s="1">
        <f t="shared" si="2"/>
        <v>-5.2629999999999981</v>
      </c>
      <c r="L11" s="1"/>
      <c r="M11" s="1"/>
      <c r="N11" s="1">
        <v>0</v>
      </c>
      <c r="O11" s="1"/>
      <c r="P11" s="1">
        <f t="shared" si="3"/>
        <v>5.2274000000000003</v>
      </c>
      <c r="Q11" s="5">
        <f>9*P11-O11-N11-F11</f>
        <v>30.423600000000004</v>
      </c>
      <c r="R11" s="5"/>
      <c r="S11" s="1"/>
      <c r="T11" s="1">
        <f t="shared" si="5"/>
        <v>9</v>
      </c>
      <c r="U11" s="1">
        <f t="shared" si="6"/>
        <v>3.1799747484409076</v>
      </c>
      <c r="V11" s="1">
        <v>0.88640000000000008</v>
      </c>
      <c r="W11" s="1">
        <v>0.1166</v>
      </c>
      <c r="X11" s="1">
        <v>3.2976000000000001</v>
      </c>
      <c r="Y11" s="1">
        <v>3.1736</v>
      </c>
      <c r="Z11" s="1">
        <v>3.9929999999999999</v>
      </c>
      <c r="AA11" s="1">
        <v>5.7629999999999999</v>
      </c>
      <c r="AB11" s="1"/>
      <c r="AC11" s="1">
        <f t="shared" si="4"/>
        <v>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714</v>
      </c>
      <c r="D12" s="1">
        <v>684</v>
      </c>
      <c r="E12" s="1">
        <v>524.48</v>
      </c>
      <c r="F12" s="1">
        <v>716</v>
      </c>
      <c r="G12" s="6">
        <v>0.45</v>
      </c>
      <c r="H12" s="1">
        <v>45</v>
      </c>
      <c r="I12" s="1" t="s">
        <v>33</v>
      </c>
      <c r="J12" s="1">
        <v>532</v>
      </c>
      <c r="K12" s="1">
        <f t="shared" si="2"/>
        <v>-7.5199999999999818</v>
      </c>
      <c r="L12" s="1"/>
      <c r="M12" s="1"/>
      <c r="N12" s="1">
        <v>129.80400000000009</v>
      </c>
      <c r="O12" s="1"/>
      <c r="P12" s="1">
        <f t="shared" si="3"/>
        <v>104.896</v>
      </c>
      <c r="Q12" s="5">
        <f t="shared" si="7"/>
        <v>203.15599999999995</v>
      </c>
      <c r="R12" s="5"/>
      <c r="S12" s="1"/>
      <c r="T12" s="1">
        <f t="shared" si="5"/>
        <v>10</v>
      </c>
      <c r="U12" s="1">
        <f t="shared" si="6"/>
        <v>8.0632626601586335</v>
      </c>
      <c r="V12" s="1">
        <v>117.896</v>
      </c>
      <c r="W12" s="1">
        <v>130</v>
      </c>
      <c r="X12" s="1">
        <v>115.312</v>
      </c>
      <c r="Y12" s="1">
        <v>111.05200000000001</v>
      </c>
      <c r="Z12" s="1">
        <v>120.6</v>
      </c>
      <c r="AA12" s="1">
        <v>126</v>
      </c>
      <c r="AB12" s="1"/>
      <c r="AC12" s="1">
        <f t="shared" si="4"/>
        <v>91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1202</v>
      </c>
      <c r="D13" s="1">
        <v>666</v>
      </c>
      <c r="E13" s="1">
        <v>808</v>
      </c>
      <c r="F13" s="1">
        <v>848</v>
      </c>
      <c r="G13" s="6">
        <v>0.45</v>
      </c>
      <c r="H13" s="1">
        <v>45</v>
      </c>
      <c r="I13" s="1" t="s">
        <v>33</v>
      </c>
      <c r="J13" s="1">
        <v>816</v>
      </c>
      <c r="K13" s="1">
        <f t="shared" si="2"/>
        <v>-8</v>
      </c>
      <c r="L13" s="1"/>
      <c r="M13" s="1"/>
      <c r="N13" s="1">
        <v>173.80239999999961</v>
      </c>
      <c r="O13" s="1">
        <v>100</v>
      </c>
      <c r="P13" s="1">
        <f t="shared" si="3"/>
        <v>161.6</v>
      </c>
      <c r="Q13" s="5">
        <f t="shared" si="7"/>
        <v>494.19760000000042</v>
      </c>
      <c r="R13" s="5"/>
      <c r="S13" s="1"/>
      <c r="T13" s="1">
        <f t="shared" si="5"/>
        <v>10</v>
      </c>
      <c r="U13" s="1">
        <f t="shared" si="6"/>
        <v>6.9418465346534628</v>
      </c>
      <c r="V13" s="1">
        <v>161.6</v>
      </c>
      <c r="W13" s="1">
        <v>168.8</v>
      </c>
      <c r="X13" s="1">
        <v>164.91200000000001</v>
      </c>
      <c r="Y13" s="1">
        <v>163.31200000000001</v>
      </c>
      <c r="Z13" s="1">
        <v>180.6</v>
      </c>
      <c r="AA13" s="1">
        <v>195.8</v>
      </c>
      <c r="AB13" s="1"/>
      <c r="AC13" s="1">
        <f t="shared" si="4"/>
        <v>222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40</v>
      </c>
      <c r="C14" s="1">
        <v>40</v>
      </c>
      <c r="D14" s="1">
        <v>15</v>
      </c>
      <c r="E14" s="1">
        <v>28</v>
      </c>
      <c r="F14" s="1">
        <v>22</v>
      </c>
      <c r="G14" s="6">
        <v>0.17</v>
      </c>
      <c r="H14" s="1">
        <v>180</v>
      </c>
      <c r="I14" s="1" t="s">
        <v>33</v>
      </c>
      <c r="J14" s="1">
        <v>28</v>
      </c>
      <c r="K14" s="1">
        <f t="shared" si="2"/>
        <v>0</v>
      </c>
      <c r="L14" s="1"/>
      <c r="M14" s="1"/>
      <c r="N14" s="1">
        <v>31.899999999999991</v>
      </c>
      <c r="O14" s="1"/>
      <c r="P14" s="1">
        <f t="shared" si="3"/>
        <v>5.6</v>
      </c>
      <c r="Q14" s="5">
        <v>10</v>
      </c>
      <c r="R14" s="5"/>
      <c r="S14" s="1"/>
      <c r="T14" s="1">
        <f t="shared" si="5"/>
        <v>11.410714285714285</v>
      </c>
      <c r="U14" s="1">
        <f t="shared" si="6"/>
        <v>9.6249999999999982</v>
      </c>
      <c r="V14" s="1">
        <v>8.1999999999999993</v>
      </c>
      <c r="W14" s="1">
        <v>7.2</v>
      </c>
      <c r="X14" s="1">
        <v>6.6</v>
      </c>
      <c r="Y14" s="1">
        <v>5.4</v>
      </c>
      <c r="Z14" s="1">
        <v>5.8</v>
      </c>
      <c r="AA14" s="1">
        <v>7.6</v>
      </c>
      <c r="AB14" s="1"/>
      <c r="AC14" s="1">
        <f t="shared" si="4"/>
        <v>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40</v>
      </c>
      <c r="C15" s="1">
        <v>46</v>
      </c>
      <c r="D15" s="1">
        <v>48</v>
      </c>
      <c r="E15" s="1">
        <v>27</v>
      </c>
      <c r="F15" s="1">
        <v>57</v>
      </c>
      <c r="G15" s="6">
        <v>0.3</v>
      </c>
      <c r="H15" s="1">
        <v>40</v>
      </c>
      <c r="I15" s="1" t="s">
        <v>33</v>
      </c>
      <c r="J15" s="1">
        <v>27</v>
      </c>
      <c r="K15" s="1">
        <f t="shared" si="2"/>
        <v>0</v>
      </c>
      <c r="L15" s="1"/>
      <c r="M15" s="1"/>
      <c r="N15" s="1">
        <v>10.7</v>
      </c>
      <c r="O15" s="1"/>
      <c r="P15" s="1">
        <f t="shared" si="3"/>
        <v>5.4</v>
      </c>
      <c r="Q15" s="5"/>
      <c r="R15" s="5"/>
      <c r="S15" s="1"/>
      <c r="T15" s="1">
        <f t="shared" si="5"/>
        <v>12.537037037037036</v>
      </c>
      <c r="U15" s="1">
        <f t="shared" si="6"/>
        <v>12.537037037037036</v>
      </c>
      <c r="V15" s="1">
        <v>7.8</v>
      </c>
      <c r="W15" s="1">
        <v>9</v>
      </c>
      <c r="X15" s="1">
        <v>5.8</v>
      </c>
      <c r="Y15" s="1">
        <v>5</v>
      </c>
      <c r="Z15" s="1">
        <v>6.2</v>
      </c>
      <c r="AA15" s="1">
        <v>7.8</v>
      </c>
      <c r="AB15" s="1"/>
      <c r="AC15" s="1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46</v>
      </c>
      <c r="B16" s="13" t="s">
        <v>40</v>
      </c>
      <c r="C16" s="13"/>
      <c r="D16" s="13"/>
      <c r="E16" s="13"/>
      <c r="F16" s="13"/>
      <c r="G16" s="14">
        <v>0</v>
      </c>
      <c r="H16" s="13" t="e">
        <v>#N/A</v>
      </c>
      <c r="I16" s="13" t="s">
        <v>33</v>
      </c>
      <c r="J16" s="13"/>
      <c r="K16" s="13">
        <f t="shared" si="2"/>
        <v>0</v>
      </c>
      <c r="L16" s="13"/>
      <c r="M16" s="13"/>
      <c r="N16" s="13"/>
      <c r="O16" s="13"/>
      <c r="P16" s="13">
        <f t="shared" si="3"/>
        <v>0</v>
      </c>
      <c r="Q16" s="15"/>
      <c r="R16" s="15"/>
      <c r="S16" s="13"/>
      <c r="T16" s="13" t="e">
        <f t="shared" si="5"/>
        <v>#DIV/0!</v>
      </c>
      <c r="U16" s="13" t="e">
        <f t="shared" si="6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47</v>
      </c>
      <c r="AC16" s="13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40</v>
      </c>
      <c r="C17" s="1">
        <v>117</v>
      </c>
      <c r="D17" s="1">
        <v>90</v>
      </c>
      <c r="E17" s="1">
        <v>83</v>
      </c>
      <c r="F17" s="1">
        <v>102</v>
      </c>
      <c r="G17" s="6">
        <v>0.17</v>
      </c>
      <c r="H17" s="1">
        <v>180</v>
      </c>
      <c r="I17" s="1" t="s">
        <v>33</v>
      </c>
      <c r="J17" s="1">
        <v>91</v>
      </c>
      <c r="K17" s="1">
        <f t="shared" si="2"/>
        <v>-8</v>
      </c>
      <c r="L17" s="1"/>
      <c r="M17" s="1"/>
      <c r="N17" s="1">
        <v>21.96999999999997</v>
      </c>
      <c r="O17" s="1"/>
      <c r="P17" s="1">
        <f t="shared" si="3"/>
        <v>16.600000000000001</v>
      </c>
      <c r="Q17" s="5">
        <f>10*P17-O17-N17-F17</f>
        <v>42.03000000000003</v>
      </c>
      <c r="R17" s="5"/>
      <c r="S17" s="1"/>
      <c r="T17" s="1">
        <f t="shared" si="5"/>
        <v>10</v>
      </c>
      <c r="U17" s="1">
        <f t="shared" si="6"/>
        <v>7.4680722891566242</v>
      </c>
      <c r="V17" s="1">
        <v>17.399999999999999</v>
      </c>
      <c r="W17" s="1">
        <v>17.8</v>
      </c>
      <c r="X17" s="1">
        <v>14.2</v>
      </c>
      <c r="Y17" s="1">
        <v>12.6</v>
      </c>
      <c r="Z17" s="1">
        <v>15.2</v>
      </c>
      <c r="AA17" s="1">
        <v>16.2</v>
      </c>
      <c r="AB17" s="1"/>
      <c r="AC17" s="1">
        <f t="shared" si="4"/>
        <v>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3" t="s">
        <v>49</v>
      </c>
      <c r="B18" s="13" t="s">
        <v>40</v>
      </c>
      <c r="C18" s="13"/>
      <c r="D18" s="13"/>
      <c r="E18" s="13"/>
      <c r="F18" s="13"/>
      <c r="G18" s="14">
        <v>0</v>
      </c>
      <c r="H18" s="13" t="e">
        <v>#N/A</v>
      </c>
      <c r="I18" s="13" t="s">
        <v>33</v>
      </c>
      <c r="J18" s="13"/>
      <c r="K18" s="13">
        <f t="shared" si="2"/>
        <v>0</v>
      </c>
      <c r="L18" s="13"/>
      <c r="M18" s="13"/>
      <c r="N18" s="13"/>
      <c r="O18" s="13"/>
      <c r="P18" s="13">
        <f t="shared" si="3"/>
        <v>0</v>
      </c>
      <c r="Q18" s="15"/>
      <c r="R18" s="15"/>
      <c r="S18" s="13"/>
      <c r="T18" s="13" t="e">
        <f t="shared" si="5"/>
        <v>#DIV/0!</v>
      </c>
      <c r="U18" s="13" t="e">
        <f t="shared" si="6"/>
        <v>#DIV/0!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 t="s">
        <v>47</v>
      </c>
      <c r="AC18" s="13">
        <f t="shared" si="4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3" t="s">
        <v>50</v>
      </c>
      <c r="B19" s="13" t="s">
        <v>40</v>
      </c>
      <c r="C19" s="13"/>
      <c r="D19" s="13"/>
      <c r="E19" s="13"/>
      <c r="F19" s="13"/>
      <c r="G19" s="14">
        <v>0</v>
      </c>
      <c r="H19" s="13" t="e">
        <v>#N/A</v>
      </c>
      <c r="I19" s="13" t="s">
        <v>33</v>
      </c>
      <c r="J19" s="13"/>
      <c r="K19" s="13">
        <f t="shared" si="2"/>
        <v>0</v>
      </c>
      <c r="L19" s="13"/>
      <c r="M19" s="13"/>
      <c r="N19" s="13"/>
      <c r="O19" s="13"/>
      <c r="P19" s="13">
        <f t="shared" si="3"/>
        <v>0</v>
      </c>
      <c r="Q19" s="15"/>
      <c r="R19" s="15"/>
      <c r="S19" s="13"/>
      <c r="T19" s="13" t="e">
        <f t="shared" si="5"/>
        <v>#DIV/0!</v>
      </c>
      <c r="U19" s="13" t="e">
        <f t="shared" si="6"/>
        <v>#DIV/0!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 t="s">
        <v>47</v>
      </c>
      <c r="AC19" s="13">
        <f t="shared" si="4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32</v>
      </c>
      <c r="C20" s="1">
        <v>1536.68</v>
      </c>
      <c r="D20" s="1">
        <v>3712.038</v>
      </c>
      <c r="E20" s="1">
        <v>2064.3069999999998</v>
      </c>
      <c r="F20" s="1">
        <v>2790.2130000000002</v>
      </c>
      <c r="G20" s="6">
        <v>1</v>
      </c>
      <c r="H20" s="1">
        <v>55</v>
      </c>
      <c r="I20" s="1" t="s">
        <v>33</v>
      </c>
      <c r="J20" s="1">
        <v>1936.5</v>
      </c>
      <c r="K20" s="1">
        <f t="shared" si="2"/>
        <v>127.80699999999979</v>
      </c>
      <c r="L20" s="1"/>
      <c r="M20" s="1"/>
      <c r="N20" s="1">
        <v>316.48259999999982</v>
      </c>
      <c r="O20" s="1">
        <v>350</v>
      </c>
      <c r="P20" s="1">
        <f t="shared" si="3"/>
        <v>412.86139999999995</v>
      </c>
      <c r="Q20" s="5">
        <f t="shared" ref="Q20:Q22" si="8">10*P20-O20-N20-F20</f>
        <v>671.91839999999956</v>
      </c>
      <c r="R20" s="5"/>
      <c r="S20" s="1"/>
      <c r="T20" s="1">
        <f t="shared" si="5"/>
        <v>10</v>
      </c>
      <c r="U20" s="1">
        <f t="shared" si="6"/>
        <v>8.3725327676551995</v>
      </c>
      <c r="V20" s="1">
        <v>449.25839999999999</v>
      </c>
      <c r="W20" s="1">
        <v>496.3374</v>
      </c>
      <c r="X20" s="1">
        <v>444.38659999999999</v>
      </c>
      <c r="Y20" s="1">
        <v>378.94799999999998</v>
      </c>
      <c r="Z20" s="1">
        <v>386.7054</v>
      </c>
      <c r="AA20" s="1">
        <v>460.31400000000002</v>
      </c>
      <c r="AB20" s="1"/>
      <c r="AC20" s="1">
        <f t="shared" si="4"/>
        <v>672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4498.8729999999996</v>
      </c>
      <c r="D21" s="1">
        <v>1885.7950000000001</v>
      </c>
      <c r="E21" s="1">
        <v>2509.3989999999999</v>
      </c>
      <c r="F21" s="1">
        <v>2851.163</v>
      </c>
      <c r="G21" s="6">
        <v>1</v>
      </c>
      <c r="H21" s="1">
        <v>50</v>
      </c>
      <c r="I21" s="1" t="s">
        <v>33</v>
      </c>
      <c r="J21" s="1">
        <v>2504.71</v>
      </c>
      <c r="K21" s="1">
        <f t="shared" si="2"/>
        <v>4.6889999999998508</v>
      </c>
      <c r="L21" s="1"/>
      <c r="M21" s="1"/>
      <c r="N21" s="1">
        <v>698.59989999999925</v>
      </c>
      <c r="O21" s="1">
        <v>900</v>
      </c>
      <c r="P21" s="1">
        <f t="shared" si="3"/>
        <v>501.87979999999999</v>
      </c>
      <c r="Q21" s="5">
        <f t="shared" si="8"/>
        <v>569.03510000000051</v>
      </c>
      <c r="R21" s="5"/>
      <c r="S21" s="1"/>
      <c r="T21" s="1">
        <f t="shared" si="5"/>
        <v>10.000000000000002</v>
      </c>
      <c r="U21" s="1">
        <f t="shared" si="6"/>
        <v>8.8661924628167927</v>
      </c>
      <c r="V21" s="1">
        <v>629.56859999999995</v>
      </c>
      <c r="W21" s="1">
        <v>616.56060000000002</v>
      </c>
      <c r="X21" s="1">
        <v>645.34179999999992</v>
      </c>
      <c r="Y21" s="1">
        <v>759.62599999999998</v>
      </c>
      <c r="Z21" s="1">
        <v>664.85239999999999</v>
      </c>
      <c r="AA21" s="1">
        <v>555.54499999999996</v>
      </c>
      <c r="AB21" s="1"/>
      <c r="AC21" s="1">
        <f t="shared" si="4"/>
        <v>569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32</v>
      </c>
      <c r="C22" s="1">
        <v>3268.8049999999998</v>
      </c>
      <c r="D22" s="1">
        <v>4608.3429999999998</v>
      </c>
      <c r="E22" s="1">
        <v>2953.0070000000001</v>
      </c>
      <c r="F22" s="1">
        <v>4314.7860000000001</v>
      </c>
      <c r="G22" s="6">
        <v>1</v>
      </c>
      <c r="H22" s="1">
        <v>55</v>
      </c>
      <c r="I22" s="1" t="s">
        <v>33</v>
      </c>
      <c r="J22" s="1">
        <v>2758.69</v>
      </c>
      <c r="K22" s="1">
        <f t="shared" si="2"/>
        <v>194.31700000000001</v>
      </c>
      <c r="L22" s="1"/>
      <c r="M22" s="1"/>
      <c r="N22" s="1">
        <v>519.94790000000012</v>
      </c>
      <c r="O22" s="1">
        <v>700</v>
      </c>
      <c r="P22" s="1">
        <f t="shared" si="3"/>
        <v>590.60140000000001</v>
      </c>
      <c r="Q22" s="5">
        <f t="shared" si="8"/>
        <v>371.28009999999995</v>
      </c>
      <c r="R22" s="5"/>
      <c r="S22" s="1"/>
      <c r="T22" s="1">
        <f t="shared" si="5"/>
        <v>10</v>
      </c>
      <c r="U22" s="1">
        <f t="shared" si="6"/>
        <v>9.3713524891745941</v>
      </c>
      <c r="V22" s="1">
        <v>691.25260000000003</v>
      </c>
      <c r="W22" s="1">
        <v>740.66540000000009</v>
      </c>
      <c r="X22" s="1">
        <v>718.67399999999998</v>
      </c>
      <c r="Y22" s="1">
        <v>662.01800000000003</v>
      </c>
      <c r="Z22" s="1">
        <v>642.98540000000003</v>
      </c>
      <c r="AA22" s="1">
        <v>699.15879999999993</v>
      </c>
      <c r="AB22" s="1"/>
      <c r="AC22" s="1">
        <f t="shared" si="4"/>
        <v>371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3" t="s">
        <v>54</v>
      </c>
      <c r="B23" s="13" t="s">
        <v>32</v>
      </c>
      <c r="C23" s="13"/>
      <c r="D23" s="13">
        <v>2.5179999999999998</v>
      </c>
      <c r="E23" s="13">
        <v>2.5179999999999998</v>
      </c>
      <c r="F23" s="13"/>
      <c r="G23" s="14">
        <v>0</v>
      </c>
      <c r="H23" s="13">
        <v>60</v>
      </c>
      <c r="I23" s="13" t="s">
        <v>33</v>
      </c>
      <c r="J23" s="13">
        <v>2.5</v>
      </c>
      <c r="K23" s="13">
        <f t="shared" si="2"/>
        <v>1.7999999999999794E-2</v>
      </c>
      <c r="L23" s="13"/>
      <c r="M23" s="13"/>
      <c r="N23" s="13"/>
      <c r="O23" s="13"/>
      <c r="P23" s="13">
        <f t="shared" si="3"/>
        <v>0.50359999999999994</v>
      </c>
      <c r="Q23" s="15"/>
      <c r="R23" s="15"/>
      <c r="S23" s="13"/>
      <c r="T23" s="13">
        <f t="shared" si="5"/>
        <v>0</v>
      </c>
      <c r="U23" s="13">
        <f t="shared" si="6"/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 t="s">
        <v>47</v>
      </c>
      <c r="AC23" s="13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55</v>
      </c>
      <c r="B24" s="10" t="s">
        <v>32</v>
      </c>
      <c r="C24" s="10"/>
      <c r="D24" s="10">
        <v>2.5249999999999999</v>
      </c>
      <c r="E24" s="10">
        <v>1.2</v>
      </c>
      <c r="F24" s="10"/>
      <c r="G24" s="11">
        <v>0</v>
      </c>
      <c r="H24" s="10" t="e">
        <v>#N/A</v>
      </c>
      <c r="I24" s="10" t="s">
        <v>41</v>
      </c>
      <c r="J24" s="10">
        <v>0.7</v>
      </c>
      <c r="K24" s="10">
        <f t="shared" si="2"/>
        <v>0.5</v>
      </c>
      <c r="L24" s="10"/>
      <c r="M24" s="10"/>
      <c r="N24" s="10"/>
      <c r="O24" s="10"/>
      <c r="P24" s="10">
        <f t="shared" si="3"/>
        <v>0.24</v>
      </c>
      <c r="Q24" s="12"/>
      <c r="R24" s="12"/>
      <c r="S24" s="10"/>
      <c r="T24" s="10">
        <f t="shared" si="5"/>
        <v>0</v>
      </c>
      <c r="U24" s="10">
        <f t="shared" si="6"/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 t="s">
        <v>60</v>
      </c>
      <c r="AC24" s="10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3" t="s">
        <v>56</v>
      </c>
      <c r="B25" s="13" t="s">
        <v>32</v>
      </c>
      <c r="C25" s="13"/>
      <c r="D25" s="13"/>
      <c r="E25" s="13"/>
      <c r="F25" s="13"/>
      <c r="G25" s="14">
        <v>0</v>
      </c>
      <c r="H25" s="13">
        <v>50</v>
      </c>
      <c r="I25" s="13" t="s">
        <v>33</v>
      </c>
      <c r="J25" s="13"/>
      <c r="K25" s="13">
        <f t="shared" si="2"/>
        <v>0</v>
      </c>
      <c r="L25" s="13"/>
      <c r="M25" s="13"/>
      <c r="N25" s="13"/>
      <c r="O25" s="13"/>
      <c r="P25" s="13">
        <f t="shared" si="3"/>
        <v>0</v>
      </c>
      <c r="Q25" s="15"/>
      <c r="R25" s="15"/>
      <c r="S25" s="13"/>
      <c r="T25" s="13" t="e">
        <f t="shared" si="5"/>
        <v>#DIV/0!</v>
      </c>
      <c r="U25" s="13" t="e">
        <f t="shared" si="6"/>
        <v>#DIV/0!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 t="s">
        <v>47</v>
      </c>
      <c r="AC25" s="13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2540.0039999999999</v>
      </c>
      <c r="D26" s="1">
        <v>3565.98</v>
      </c>
      <c r="E26" s="1">
        <v>2650.422</v>
      </c>
      <c r="F26" s="1">
        <v>2969.1669999999999</v>
      </c>
      <c r="G26" s="6">
        <v>1</v>
      </c>
      <c r="H26" s="1">
        <v>55</v>
      </c>
      <c r="I26" s="1" t="s">
        <v>33</v>
      </c>
      <c r="J26" s="1">
        <v>2490.6999999999998</v>
      </c>
      <c r="K26" s="1">
        <f t="shared" si="2"/>
        <v>159.72200000000021</v>
      </c>
      <c r="L26" s="1"/>
      <c r="M26" s="1"/>
      <c r="N26" s="1">
        <v>580.3407000000002</v>
      </c>
      <c r="O26" s="1">
        <v>700</v>
      </c>
      <c r="P26" s="1">
        <f t="shared" si="3"/>
        <v>530.08439999999996</v>
      </c>
      <c r="Q26" s="5">
        <f>10*P26-O26-N26-F26</f>
        <v>1051.336299999999</v>
      </c>
      <c r="R26" s="5"/>
      <c r="S26" s="1"/>
      <c r="T26" s="1">
        <f t="shared" si="5"/>
        <v>10</v>
      </c>
      <c r="U26" s="1">
        <f t="shared" si="6"/>
        <v>8.0166624409245024</v>
      </c>
      <c r="V26" s="1">
        <v>554.34780000000001</v>
      </c>
      <c r="W26" s="1">
        <v>564.97399999999993</v>
      </c>
      <c r="X26" s="1">
        <v>543.65600000000006</v>
      </c>
      <c r="Y26" s="1">
        <v>508.97399999999999</v>
      </c>
      <c r="Z26" s="1">
        <v>542.90959999999995</v>
      </c>
      <c r="AA26" s="1">
        <v>611.94200000000001</v>
      </c>
      <c r="AB26" s="1"/>
      <c r="AC26" s="1">
        <f t="shared" si="4"/>
        <v>1051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58</v>
      </c>
      <c r="B27" s="10" t="s">
        <v>32</v>
      </c>
      <c r="C27" s="10">
        <v>-838.75</v>
      </c>
      <c r="D27" s="10">
        <v>2662.96</v>
      </c>
      <c r="E27" s="17">
        <v>1086.704</v>
      </c>
      <c r="F27" s="17">
        <v>736.12900000000002</v>
      </c>
      <c r="G27" s="11">
        <v>0</v>
      </c>
      <c r="H27" s="10">
        <v>60</v>
      </c>
      <c r="I27" s="10" t="s">
        <v>59</v>
      </c>
      <c r="J27" s="10">
        <v>1060.3</v>
      </c>
      <c r="K27" s="10">
        <f t="shared" si="2"/>
        <v>26.403999999999996</v>
      </c>
      <c r="L27" s="10"/>
      <c r="M27" s="10"/>
      <c r="N27" s="10"/>
      <c r="O27" s="10"/>
      <c r="P27" s="10">
        <f t="shared" si="3"/>
        <v>217.3408</v>
      </c>
      <c r="Q27" s="12"/>
      <c r="R27" s="12"/>
      <c r="S27" s="10"/>
      <c r="T27" s="10">
        <f t="shared" si="5"/>
        <v>3.3869802632547592</v>
      </c>
      <c r="U27" s="10">
        <f t="shared" si="6"/>
        <v>3.3869802632547592</v>
      </c>
      <c r="V27" s="10">
        <v>76.227999999999994</v>
      </c>
      <c r="W27" s="10">
        <v>317.01400000000001</v>
      </c>
      <c r="X27" s="10">
        <v>732.91740000000004</v>
      </c>
      <c r="Y27" s="10">
        <v>669.74840000000006</v>
      </c>
      <c r="Z27" s="10">
        <v>682.17219999999998</v>
      </c>
      <c r="AA27" s="10">
        <v>588.37940000000003</v>
      </c>
      <c r="AB27" s="10" t="s">
        <v>60</v>
      </c>
      <c r="AC27" s="10">
        <f t="shared" si="4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61</v>
      </c>
      <c r="B28" s="10" t="s">
        <v>32</v>
      </c>
      <c r="C28" s="10"/>
      <c r="D28" s="10">
        <v>2.5750000000000002</v>
      </c>
      <c r="E28" s="10">
        <v>1.925</v>
      </c>
      <c r="F28" s="10"/>
      <c r="G28" s="11">
        <v>0</v>
      </c>
      <c r="H28" s="10">
        <v>60</v>
      </c>
      <c r="I28" s="10" t="s">
        <v>59</v>
      </c>
      <c r="J28" s="10">
        <v>2.5</v>
      </c>
      <c r="K28" s="10">
        <f t="shared" si="2"/>
        <v>-0.57499999999999996</v>
      </c>
      <c r="L28" s="10"/>
      <c r="M28" s="10"/>
      <c r="N28" s="10"/>
      <c r="O28" s="10"/>
      <c r="P28" s="10">
        <f t="shared" si="3"/>
        <v>0.38500000000000001</v>
      </c>
      <c r="Q28" s="12"/>
      <c r="R28" s="12"/>
      <c r="S28" s="10"/>
      <c r="T28" s="10">
        <f t="shared" si="5"/>
        <v>0</v>
      </c>
      <c r="U28" s="10">
        <f t="shared" si="6"/>
        <v>0</v>
      </c>
      <c r="V28" s="10">
        <v>1.548</v>
      </c>
      <c r="W28" s="10">
        <v>1.548</v>
      </c>
      <c r="X28" s="10">
        <v>2.5752000000000002</v>
      </c>
      <c r="Y28" s="10">
        <v>2.5752000000000002</v>
      </c>
      <c r="Z28" s="10">
        <v>8.8064</v>
      </c>
      <c r="AA28" s="10">
        <v>8.8064</v>
      </c>
      <c r="AB28" s="10" t="s">
        <v>60</v>
      </c>
      <c r="AC28" s="10">
        <f t="shared" si="4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293.76299999999998</v>
      </c>
      <c r="D29" s="1">
        <v>993.98</v>
      </c>
      <c r="E29" s="1">
        <v>504.66199999999998</v>
      </c>
      <c r="F29" s="1">
        <v>698.67100000000005</v>
      </c>
      <c r="G29" s="6">
        <v>1</v>
      </c>
      <c r="H29" s="1">
        <v>60</v>
      </c>
      <c r="I29" s="1" t="s">
        <v>33</v>
      </c>
      <c r="J29" s="1">
        <v>471.55</v>
      </c>
      <c r="K29" s="1">
        <f t="shared" ref="K29:K56" si="9">E29-J29</f>
        <v>33.111999999999966</v>
      </c>
      <c r="L29" s="1"/>
      <c r="M29" s="1"/>
      <c r="N29" s="1">
        <v>174.0523000000004</v>
      </c>
      <c r="O29" s="1"/>
      <c r="P29" s="1">
        <f t="shared" si="3"/>
        <v>100.9324</v>
      </c>
      <c r="Q29" s="5">
        <f t="shared" ref="Q29:Q31" si="10">10*P29-O29-N29-F29</f>
        <v>136.60069999999962</v>
      </c>
      <c r="R29" s="5"/>
      <c r="S29" s="1"/>
      <c r="T29" s="1">
        <f t="shared" si="5"/>
        <v>10</v>
      </c>
      <c r="U29" s="1">
        <f t="shared" si="6"/>
        <v>8.6466119898070435</v>
      </c>
      <c r="V29" s="1">
        <v>107.7666</v>
      </c>
      <c r="W29" s="1">
        <v>119.1418</v>
      </c>
      <c r="X29" s="1">
        <v>111.3212</v>
      </c>
      <c r="Y29" s="1">
        <v>81.688999999999993</v>
      </c>
      <c r="Z29" s="1">
        <v>92.440399999999997</v>
      </c>
      <c r="AA29" s="1">
        <v>110.584</v>
      </c>
      <c r="AB29" s="1"/>
      <c r="AC29" s="1">
        <f t="shared" si="4"/>
        <v>137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>
        <v>681.06600000000003</v>
      </c>
      <c r="D30" s="1">
        <v>1758.4359999999999</v>
      </c>
      <c r="E30" s="1">
        <v>951.36599999999999</v>
      </c>
      <c r="F30" s="1">
        <v>1274.8810000000001</v>
      </c>
      <c r="G30" s="6">
        <v>1</v>
      </c>
      <c r="H30" s="1">
        <v>60</v>
      </c>
      <c r="I30" s="1" t="s">
        <v>33</v>
      </c>
      <c r="J30" s="1">
        <v>885.1</v>
      </c>
      <c r="K30" s="1">
        <f t="shared" si="9"/>
        <v>66.265999999999963</v>
      </c>
      <c r="L30" s="1"/>
      <c r="M30" s="1"/>
      <c r="N30" s="1">
        <v>262.3127999999997</v>
      </c>
      <c r="O30" s="1">
        <v>300</v>
      </c>
      <c r="P30" s="1">
        <f t="shared" si="3"/>
        <v>190.2732</v>
      </c>
      <c r="Q30" s="5">
        <f t="shared" si="10"/>
        <v>65.538200000000188</v>
      </c>
      <c r="R30" s="5"/>
      <c r="S30" s="1"/>
      <c r="T30" s="1">
        <f t="shared" si="5"/>
        <v>10</v>
      </c>
      <c r="U30" s="1">
        <f t="shared" si="6"/>
        <v>9.6555573774971979</v>
      </c>
      <c r="V30" s="1">
        <v>222.0872</v>
      </c>
      <c r="W30" s="1">
        <v>220.99279999999999</v>
      </c>
      <c r="X30" s="1">
        <v>186.00839999999999</v>
      </c>
      <c r="Y30" s="1">
        <v>163.8612</v>
      </c>
      <c r="Z30" s="1">
        <v>193.6754</v>
      </c>
      <c r="AA30" s="1">
        <v>215.36879999999999</v>
      </c>
      <c r="AB30" s="1"/>
      <c r="AC30" s="1">
        <f t="shared" si="4"/>
        <v>66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1306.8779999999999</v>
      </c>
      <c r="D31" s="1">
        <v>2615.21</v>
      </c>
      <c r="E31" s="1">
        <v>1587.77</v>
      </c>
      <c r="F31" s="1">
        <v>2043.597</v>
      </c>
      <c r="G31" s="6">
        <v>1</v>
      </c>
      <c r="H31" s="1">
        <v>60</v>
      </c>
      <c r="I31" s="1" t="s">
        <v>33</v>
      </c>
      <c r="J31" s="1">
        <v>1485.15</v>
      </c>
      <c r="K31" s="1">
        <f t="shared" si="9"/>
        <v>102.61999999999989</v>
      </c>
      <c r="L31" s="1"/>
      <c r="M31" s="1"/>
      <c r="N31" s="1">
        <v>391.69520000000028</v>
      </c>
      <c r="O31" s="1">
        <v>400</v>
      </c>
      <c r="P31" s="1">
        <f t="shared" si="3"/>
        <v>317.55399999999997</v>
      </c>
      <c r="Q31" s="5">
        <f t="shared" si="10"/>
        <v>340.24779999999987</v>
      </c>
      <c r="R31" s="5"/>
      <c r="S31" s="1"/>
      <c r="T31" s="1">
        <f t="shared" si="5"/>
        <v>10</v>
      </c>
      <c r="U31" s="1">
        <f t="shared" si="6"/>
        <v>8.9285356191387937</v>
      </c>
      <c r="V31" s="1">
        <v>356.15879999999999</v>
      </c>
      <c r="W31" s="1">
        <v>367.87740000000002</v>
      </c>
      <c r="X31" s="1">
        <v>338.14120000000003</v>
      </c>
      <c r="Y31" s="1">
        <v>297.64839999999998</v>
      </c>
      <c r="Z31" s="1">
        <v>317.72199999999998</v>
      </c>
      <c r="AA31" s="1">
        <v>351.31360000000001</v>
      </c>
      <c r="AB31" s="1"/>
      <c r="AC31" s="1">
        <f t="shared" si="4"/>
        <v>340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10.868</v>
      </c>
      <c r="D32" s="1">
        <v>87.488</v>
      </c>
      <c r="E32" s="1">
        <v>27.506</v>
      </c>
      <c r="F32" s="1">
        <v>56.984999999999999</v>
      </c>
      <c r="G32" s="6">
        <v>1</v>
      </c>
      <c r="H32" s="1">
        <v>35</v>
      </c>
      <c r="I32" s="1" t="s">
        <v>33</v>
      </c>
      <c r="J32" s="1">
        <v>40.200000000000003</v>
      </c>
      <c r="K32" s="1">
        <f t="shared" si="9"/>
        <v>-12.694000000000003</v>
      </c>
      <c r="L32" s="1"/>
      <c r="M32" s="1"/>
      <c r="N32" s="1">
        <v>0</v>
      </c>
      <c r="O32" s="1"/>
      <c r="P32" s="1">
        <f t="shared" si="3"/>
        <v>5.5011999999999999</v>
      </c>
      <c r="Q32" s="5"/>
      <c r="R32" s="5"/>
      <c r="S32" s="1"/>
      <c r="T32" s="1">
        <f t="shared" si="5"/>
        <v>10.358649022031557</v>
      </c>
      <c r="U32" s="1">
        <f t="shared" si="6"/>
        <v>10.358649022031557</v>
      </c>
      <c r="V32" s="1">
        <v>5.4746000000000006</v>
      </c>
      <c r="W32" s="1">
        <v>8.2720000000000002</v>
      </c>
      <c r="X32" s="1">
        <v>8.3368000000000002</v>
      </c>
      <c r="Y32" s="1">
        <v>4.7858000000000001</v>
      </c>
      <c r="Z32" s="1">
        <v>4.7842000000000002</v>
      </c>
      <c r="AA32" s="1">
        <v>7.4159999999999986</v>
      </c>
      <c r="AB32" s="1"/>
      <c r="AC32" s="1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66</v>
      </c>
      <c r="B33" s="13" t="s">
        <v>32</v>
      </c>
      <c r="C33" s="13"/>
      <c r="D33" s="13"/>
      <c r="E33" s="13"/>
      <c r="F33" s="13"/>
      <c r="G33" s="14">
        <v>0</v>
      </c>
      <c r="H33" s="13" t="e">
        <v>#N/A</v>
      </c>
      <c r="I33" s="13" t="s">
        <v>33</v>
      </c>
      <c r="J33" s="13"/>
      <c r="K33" s="13">
        <f t="shared" si="9"/>
        <v>0</v>
      </c>
      <c r="L33" s="13"/>
      <c r="M33" s="13"/>
      <c r="N33" s="13"/>
      <c r="O33" s="13"/>
      <c r="P33" s="13">
        <f t="shared" si="3"/>
        <v>0</v>
      </c>
      <c r="Q33" s="15"/>
      <c r="R33" s="15"/>
      <c r="S33" s="13"/>
      <c r="T33" s="13" t="e">
        <f t="shared" si="5"/>
        <v>#DIV/0!</v>
      </c>
      <c r="U33" s="13" t="e">
        <f t="shared" si="6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 t="s">
        <v>47</v>
      </c>
      <c r="AC33" s="13">
        <f t="shared" si="4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67</v>
      </c>
      <c r="B34" s="13" t="s">
        <v>32</v>
      </c>
      <c r="C34" s="13"/>
      <c r="D34" s="13"/>
      <c r="E34" s="13"/>
      <c r="F34" s="13"/>
      <c r="G34" s="14">
        <v>0</v>
      </c>
      <c r="H34" s="13">
        <v>30</v>
      </c>
      <c r="I34" s="13" t="s">
        <v>33</v>
      </c>
      <c r="J34" s="13"/>
      <c r="K34" s="13">
        <f t="shared" si="9"/>
        <v>0</v>
      </c>
      <c r="L34" s="13"/>
      <c r="M34" s="13"/>
      <c r="N34" s="13"/>
      <c r="O34" s="13"/>
      <c r="P34" s="13">
        <f t="shared" si="3"/>
        <v>0</v>
      </c>
      <c r="Q34" s="15"/>
      <c r="R34" s="15"/>
      <c r="S34" s="13"/>
      <c r="T34" s="13" t="e">
        <f t="shared" si="5"/>
        <v>#DIV/0!</v>
      </c>
      <c r="U34" s="13" t="e">
        <f t="shared" si="6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 t="s">
        <v>47</v>
      </c>
      <c r="AC34" s="13">
        <f t="shared" si="4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435.96100000000001</v>
      </c>
      <c r="D35" s="1">
        <v>835.923</v>
      </c>
      <c r="E35" s="1">
        <v>415.08</v>
      </c>
      <c r="F35" s="1">
        <v>727.30200000000002</v>
      </c>
      <c r="G35" s="6">
        <v>1</v>
      </c>
      <c r="H35" s="1">
        <v>30</v>
      </c>
      <c r="I35" s="1" t="s">
        <v>33</v>
      </c>
      <c r="J35" s="1">
        <v>500.5</v>
      </c>
      <c r="K35" s="1">
        <f t="shared" si="9"/>
        <v>-85.420000000000016</v>
      </c>
      <c r="L35" s="1"/>
      <c r="M35" s="1"/>
      <c r="N35" s="1">
        <v>141.7745199999998</v>
      </c>
      <c r="O35" s="1"/>
      <c r="P35" s="1">
        <f t="shared" si="3"/>
        <v>83.015999999999991</v>
      </c>
      <c r="Q35" s="5">
        <v>100</v>
      </c>
      <c r="R35" s="5"/>
      <c r="S35" s="1"/>
      <c r="T35" s="1">
        <f t="shared" si="5"/>
        <v>11.673370434615013</v>
      </c>
      <c r="U35" s="1">
        <f t="shared" si="6"/>
        <v>10.468783367061771</v>
      </c>
      <c r="V35" s="1">
        <v>108.82899999999999</v>
      </c>
      <c r="W35" s="1">
        <v>115.803</v>
      </c>
      <c r="X35" s="1">
        <v>117.5504</v>
      </c>
      <c r="Y35" s="1">
        <v>98.153599999999997</v>
      </c>
      <c r="Z35" s="1">
        <v>113</v>
      </c>
      <c r="AA35" s="1">
        <v>137.78100000000001</v>
      </c>
      <c r="AB35" s="1"/>
      <c r="AC35" s="1">
        <f t="shared" si="4"/>
        <v>100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69</v>
      </c>
      <c r="B36" s="13" t="s">
        <v>32</v>
      </c>
      <c r="C36" s="13"/>
      <c r="D36" s="13"/>
      <c r="E36" s="13"/>
      <c r="F36" s="13"/>
      <c r="G36" s="14">
        <v>0</v>
      </c>
      <c r="H36" s="13" t="e">
        <v>#N/A</v>
      </c>
      <c r="I36" s="13" t="s">
        <v>33</v>
      </c>
      <c r="J36" s="13"/>
      <c r="K36" s="13">
        <f t="shared" si="9"/>
        <v>0</v>
      </c>
      <c r="L36" s="13"/>
      <c r="M36" s="13"/>
      <c r="N36" s="13"/>
      <c r="O36" s="13"/>
      <c r="P36" s="13">
        <f t="shared" si="3"/>
        <v>0</v>
      </c>
      <c r="Q36" s="15"/>
      <c r="R36" s="15"/>
      <c r="S36" s="13"/>
      <c r="T36" s="13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47</v>
      </c>
      <c r="AC36" s="13">
        <f t="shared" si="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3" t="s">
        <v>70</v>
      </c>
      <c r="B37" s="13" t="s">
        <v>32</v>
      </c>
      <c r="C37" s="13"/>
      <c r="D37" s="13"/>
      <c r="E37" s="13"/>
      <c r="F37" s="13"/>
      <c r="G37" s="14">
        <v>0</v>
      </c>
      <c r="H37" s="13">
        <v>40</v>
      </c>
      <c r="I37" s="13" t="s">
        <v>33</v>
      </c>
      <c r="J37" s="13"/>
      <c r="K37" s="13">
        <f t="shared" si="9"/>
        <v>0</v>
      </c>
      <c r="L37" s="13"/>
      <c r="M37" s="13"/>
      <c r="N37" s="13"/>
      <c r="O37" s="13"/>
      <c r="P37" s="13">
        <f t="shared" si="3"/>
        <v>0</v>
      </c>
      <c r="Q37" s="15"/>
      <c r="R37" s="15"/>
      <c r="S37" s="13"/>
      <c r="T37" s="13" t="e">
        <f t="shared" si="5"/>
        <v>#DIV/0!</v>
      </c>
      <c r="U37" s="13" t="e">
        <f t="shared" si="6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47</v>
      </c>
      <c r="AC37" s="13">
        <f t="shared" si="4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4483.8900000000003</v>
      </c>
      <c r="D38" s="1">
        <v>7075.1670000000004</v>
      </c>
      <c r="E38" s="1">
        <v>5008.07</v>
      </c>
      <c r="F38" s="1">
        <v>5629.1790000000001</v>
      </c>
      <c r="G38" s="6">
        <v>1</v>
      </c>
      <c r="H38" s="1">
        <v>40</v>
      </c>
      <c r="I38" s="1" t="s">
        <v>33</v>
      </c>
      <c r="J38" s="1">
        <v>4974.75</v>
      </c>
      <c r="K38" s="1">
        <f t="shared" si="9"/>
        <v>33.319999999999709</v>
      </c>
      <c r="L38" s="1"/>
      <c r="M38" s="1"/>
      <c r="N38" s="1">
        <v>1019.956369999999</v>
      </c>
      <c r="O38" s="1">
        <v>1200</v>
      </c>
      <c r="P38" s="1">
        <f t="shared" ref="P38:P69" si="11">E38/5</f>
        <v>1001.6139999999999</v>
      </c>
      <c r="Q38" s="5">
        <f>10*P38-O38-N38-F38</f>
        <v>2167.0046300000004</v>
      </c>
      <c r="R38" s="5"/>
      <c r="S38" s="1"/>
      <c r="T38" s="1">
        <f t="shared" si="5"/>
        <v>10</v>
      </c>
      <c r="U38" s="1">
        <f t="shared" si="6"/>
        <v>7.8364872795308367</v>
      </c>
      <c r="V38" s="1">
        <v>1059.1397999999999</v>
      </c>
      <c r="W38" s="1">
        <v>1062.1378</v>
      </c>
      <c r="X38" s="1">
        <v>945.94500000000005</v>
      </c>
      <c r="Y38" s="1">
        <v>923.73259999999993</v>
      </c>
      <c r="Z38" s="1">
        <v>919.61540000000002</v>
      </c>
      <c r="AA38" s="1">
        <v>974.01859999999999</v>
      </c>
      <c r="AB38" s="1"/>
      <c r="AC38" s="1">
        <f t="shared" ref="AC38:AC69" si="12">ROUND(Q38*G38,0)</f>
        <v>2167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72</v>
      </c>
      <c r="B39" s="13" t="s">
        <v>32</v>
      </c>
      <c r="C39" s="13"/>
      <c r="D39" s="13"/>
      <c r="E39" s="13"/>
      <c r="F39" s="13"/>
      <c r="G39" s="14">
        <v>0</v>
      </c>
      <c r="H39" s="13">
        <v>35</v>
      </c>
      <c r="I39" s="13" t="s">
        <v>33</v>
      </c>
      <c r="J39" s="13"/>
      <c r="K39" s="13">
        <f t="shared" si="9"/>
        <v>0</v>
      </c>
      <c r="L39" s="13"/>
      <c r="M39" s="13"/>
      <c r="N39" s="13"/>
      <c r="O39" s="13"/>
      <c r="P39" s="13">
        <f t="shared" si="11"/>
        <v>0</v>
      </c>
      <c r="Q39" s="15"/>
      <c r="R39" s="15"/>
      <c r="S39" s="13"/>
      <c r="T39" s="13" t="e">
        <f t="shared" si="5"/>
        <v>#DIV/0!</v>
      </c>
      <c r="U39" s="13" t="e">
        <f t="shared" si="6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 t="s">
        <v>47</v>
      </c>
      <c r="AC39" s="13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15.625999999999999</v>
      </c>
      <c r="D40" s="1">
        <v>0.56000000000000005</v>
      </c>
      <c r="E40" s="1">
        <v>10.999000000000001</v>
      </c>
      <c r="F40" s="1">
        <v>5.1870000000000003</v>
      </c>
      <c r="G40" s="6">
        <v>1</v>
      </c>
      <c r="H40" s="1">
        <v>45</v>
      </c>
      <c r="I40" s="1" t="s">
        <v>33</v>
      </c>
      <c r="J40" s="1">
        <v>14.3</v>
      </c>
      <c r="K40" s="1">
        <f t="shared" si="9"/>
        <v>-3.3010000000000002</v>
      </c>
      <c r="L40" s="1"/>
      <c r="M40" s="1"/>
      <c r="N40" s="1">
        <v>0</v>
      </c>
      <c r="O40" s="1"/>
      <c r="P40" s="1">
        <f t="shared" si="11"/>
        <v>2.1998000000000002</v>
      </c>
      <c r="Q40" s="5">
        <f>9*P40-O40-N40-F40</f>
        <v>14.6112</v>
      </c>
      <c r="R40" s="5"/>
      <c r="S40" s="1"/>
      <c r="T40" s="1">
        <f t="shared" si="5"/>
        <v>9</v>
      </c>
      <c r="U40" s="1">
        <f t="shared" si="6"/>
        <v>2.3579416310573689</v>
      </c>
      <c r="V40" s="1">
        <v>0.51419999999999999</v>
      </c>
      <c r="W40" s="1">
        <v>1.0291999999999999</v>
      </c>
      <c r="X40" s="1">
        <v>1.7889999999999999</v>
      </c>
      <c r="Y40" s="1">
        <v>0.86519999999999997</v>
      </c>
      <c r="Z40" s="1">
        <v>1.1910000000000001</v>
      </c>
      <c r="AA40" s="1">
        <v>2.3849999999999998</v>
      </c>
      <c r="AB40" s="1"/>
      <c r="AC40" s="1">
        <f t="shared" si="12"/>
        <v>15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3" t="s">
        <v>74</v>
      </c>
      <c r="B41" s="13" t="s">
        <v>32</v>
      </c>
      <c r="C41" s="13"/>
      <c r="D41" s="13"/>
      <c r="E41" s="13"/>
      <c r="F41" s="13"/>
      <c r="G41" s="14">
        <v>0</v>
      </c>
      <c r="H41" s="13" t="e">
        <v>#N/A</v>
      </c>
      <c r="I41" s="13" t="s">
        <v>33</v>
      </c>
      <c r="J41" s="13"/>
      <c r="K41" s="13">
        <f t="shared" si="9"/>
        <v>0</v>
      </c>
      <c r="L41" s="13"/>
      <c r="M41" s="13"/>
      <c r="N41" s="13"/>
      <c r="O41" s="13"/>
      <c r="P41" s="13">
        <f t="shared" si="11"/>
        <v>0</v>
      </c>
      <c r="Q41" s="15"/>
      <c r="R41" s="15"/>
      <c r="S41" s="13"/>
      <c r="T41" s="13" t="e">
        <f t="shared" si="5"/>
        <v>#DIV/0!</v>
      </c>
      <c r="U41" s="13" t="e">
        <f t="shared" si="6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47</v>
      </c>
      <c r="AC41" s="13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75</v>
      </c>
      <c r="B42" s="13" t="s">
        <v>32</v>
      </c>
      <c r="C42" s="13"/>
      <c r="D42" s="13"/>
      <c r="E42" s="13"/>
      <c r="F42" s="13"/>
      <c r="G42" s="14">
        <v>0</v>
      </c>
      <c r="H42" s="13">
        <v>45</v>
      </c>
      <c r="I42" s="13" t="s">
        <v>33</v>
      </c>
      <c r="J42" s="13"/>
      <c r="K42" s="13">
        <f t="shared" si="9"/>
        <v>0</v>
      </c>
      <c r="L42" s="13"/>
      <c r="M42" s="13"/>
      <c r="N42" s="13"/>
      <c r="O42" s="13"/>
      <c r="P42" s="13">
        <f t="shared" si="11"/>
        <v>0</v>
      </c>
      <c r="Q42" s="15"/>
      <c r="R42" s="15"/>
      <c r="S42" s="13"/>
      <c r="T42" s="13" t="e">
        <f t="shared" si="5"/>
        <v>#DIV/0!</v>
      </c>
      <c r="U42" s="13" t="e">
        <f t="shared" si="6"/>
        <v>#DIV/0!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47</v>
      </c>
      <c r="AC42" s="13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32</v>
      </c>
      <c r="C43" s="1">
        <v>85.275999999999996</v>
      </c>
      <c r="D43" s="1">
        <v>68.897999999999996</v>
      </c>
      <c r="E43" s="1">
        <v>48.484000000000002</v>
      </c>
      <c r="F43" s="1">
        <v>91.683000000000007</v>
      </c>
      <c r="G43" s="6">
        <v>1</v>
      </c>
      <c r="H43" s="1">
        <v>45</v>
      </c>
      <c r="I43" s="1" t="s">
        <v>33</v>
      </c>
      <c r="J43" s="1">
        <v>49.8</v>
      </c>
      <c r="K43" s="1">
        <f t="shared" si="9"/>
        <v>-1.3159999999999954</v>
      </c>
      <c r="L43" s="1"/>
      <c r="M43" s="1"/>
      <c r="N43" s="1">
        <v>41.553889999999967</v>
      </c>
      <c r="O43" s="1"/>
      <c r="P43" s="1">
        <f t="shared" si="11"/>
        <v>9.6967999999999996</v>
      </c>
      <c r="Q43" s="5"/>
      <c r="R43" s="5"/>
      <c r="S43" s="1"/>
      <c r="T43" s="1">
        <f t="shared" si="5"/>
        <v>13.740294736407883</v>
      </c>
      <c r="U43" s="1">
        <f t="shared" si="6"/>
        <v>13.740294736407883</v>
      </c>
      <c r="V43" s="1">
        <v>14.564</v>
      </c>
      <c r="W43" s="1">
        <v>13.61</v>
      </c>
      <c r="X43" s="1">
        <v>14.3134</v>
      </c>
      <c r="Y43" s="1">
        <v>14.6122</v>
      </c>
      <c r="Z43" s="1">
        <v>13.925599999999999</v>
      </c>
      <c r="AA43" s="1">
        <v>18.465199999999999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32</v>
      </c>
      <c r="C44" s="1">
        <v>72.960999999999999</v>
      </c>
      <c r="D44" s="1">
        <v>47.502000000000002</v>
      </c>
      <c r="E44" s="1">
        <v>30.079000000000001</v>
      </c>
      <c r="F44" s="1">
        <v>76.027000000000001</v>
      </c>
      <c r="G44" s="6">
        <v>1</v>
      </c>
      <c r="H44" s="1">
        <v>45</v>
      </c>
      <c r="I44" s="1" t="s">
        <v>33</v>
      </c>
      <c r="J44" s="1">
        <v>33.5</v>
      </c>
      <c r="K44" s="1">
        <f t="shared" si="9"/>
        <v>-3.4209999999999994</v>
      </c>
      <c r="L44" s="1"/>
      <c r="M44" s="1"/>
      <c r="N44" s="1">
        <v>0</v>
      </c>
      <c r="O44" s="1"/>
      <c r="P44" s="1">
        <f t="shared" si="11"/>
        <v>6.0158000000000005</v>
      </c>
      <c r="Q44" s="5"/>
      <c r="R44" s="5"/>
      <c r="S44" s="1"/>
      <c r="T44" s="1">
        <f t="shared" si="5"/>
        <v>12.637886897835699</v>
      </c>
      <c r="U44" s="1">
        <f t="shared" si="6"/>
        <v>12.637886897835699</v>
      </c>
      <c r="V44" s="1">
        <v>8.2227999999999994</v>
      </c>
      <c r="W44" s="1">
        <v>10.541399999999999</v>
      </c>
      <c r="X44" s="1">
        <v>11.2226</v>
      </c>
      <c r="Y44" s="1">
        <v>8.7718000000000007</v>
      </c>
      <c r="Z44" s="1">
        <v>10.797599999999999</v>
      </c>
      <c r="AA44" s="1">
        <v>11.0794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40</v>
      </c>
      <c r="C45" s="1">
        <v>692</v>
      </c>
      <c r="D45" s="1">
        <v>1392</v>
      </c>
      <c r="E45" s="1">
        <v>864</v>
      </c>
      <c r="F45" s="1">
        <v>1051</v>
      </c>
      <c r="G45" s="6">
        <v>0.4</v>
      </c>
      <c r="H45" s="1">
        <v>45</v>
      </c>
      <c r="I45" s="1" t="s">
        <v>33</v>
      </c>
      <c r="J45" s="1">
        <v>864</v>
      </c>
      <c r="K45" s="1">
        <f t="shared" si="9"/>
        <v>0</v>
      </c>
      <c r="L45" s="1"/>
      <c r="M45" s="1"/>
      <c r="N45" s="1">
        <v>267.40399999999983</v>
      </c>
      <c r="O45" s="1">
        <v>300</v>
      </c>
      <c r="P45" s="1">
        <f t="shared" si="11"/>
        <v>172.8</v>
      </c>
      <c r="Q45" s="5">
        <f t="shared" ref="Q45" si="13">10*P45-O45-N45-F45</f>
        <v>109.59600000000023</v>
      </c>
      <c r="R45" s="5"/>
      <c r="S45" s="1"/>
      <c r="T45" s="1">
        <f t="shared" si="5"/>
        <v>10</v>
      </c>
      <c r="U45" s="1">
        <f t="shared" si="6"/>
        <v>9.3657638888888872</v>
      </c>
      <c r="V45" s="1">
        <v>199.6</v>
      </c>
      <c r="W45" s="1">
        <v>194.4</v>
      </c>
      <c r="X45" s="1">
        <v>165.44</v>
      </c>
      <c r="Y45" s="1">
        <v>151.91999999999999</v>
      </c>
      <c r="Z45" s="1">
        <v>172.97499999999999</v>
      </c>
      <c r="AA45" s="1">
        <v>196.17500000000001</v>
      </c>
      <c r="AB45" s="1"/>
      <c r="AC45" s="1">
        <f t="shared" si="12"/>
        <v>44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3" t="s">
        <v>79</v>
      </c>
      <c r="B46" s="13" t="s">
        <v>40</v>
      </c>
      <c r="C46" s="13"/>
      <c r="D46" s="13">
        <v>1</v>
      </c>
      <c r="E46" s="13">
        <v>1</v>
      </c>
      <c r="F46" s="13"/>
      <c r="G46" s="14">
        <v>0</v>
      </c>
      <c r="H46" s="13">
        <v>50</v>
      </c>
      <c r="I46" s="13" t="s">
        <v>33</v>
      </c>
      <c r="J46" s="13">
        <v>1</v>
      </c>
      <c r="K46" s="13">
        <f t="shared" si="9"/>
        <v>0</v>
      </c>
      <c r="L46" s="13"/>
      <c r="M46" s="13"/>
      <c r="N46" s="13"/>
      <c r="O46" s="13"/>
      <c r="P46" s="13">
        <f t="shared" si="11"/>
        <v>0.2</v>
      </c>
      <c r="Q46" s="15"/>
      <c r="R46" s="15"/>
      <c r="S46" s="13"/>
      <c r="T46" s="13">
        <f t="shared" si="5"/>
        <v>0</v>
      </c>
      <c r="U46" s="13">
        <f t="shared" si="6"/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 t="s">
        <v>47</v>
      </c>
      <c r="AC46" s="13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40</v>
      </c>
      <c r="C47" s="1">
        <v>877</v>
      </c>
      <c r="D47" s="1">
        <v>894</v>
      </c>
      <c r="E47" s="1">
        <v>747</v>
      </c>
      <c r="F47" s="1">
        <v>879</v>
      </c>
      <c r="G47" s="6">
        <v>0.4</v>
      </c>
      <c r="H47" s="1">
        <v>45</v>
      </c>
      <c r="I47" s="1" t="s">
        <v>33</v>
      </c>
      <c r="J47" s="1">
        <v>748</v>
      </c>
      <c r="K47" s="1">
        <f t="shared" si="9"/>
        <v>-1</v>
      </c>
      <c r="L47" s="1"/>
      <c r="M47" s="1"/>
      <c r="N47" s="1">
        <v>212.11799999999991</v>
      </c>
      <c r="O47" s="1">
        <v>300</v>
      </c>
      <c r="P47" s="1">
        <f t="shared" si="11"/>
        <v>149.4</v>
      </c>
      <c r="Q47" s="5">
        <f t="shared" ref="Q47" si="14">10*P47-O47-N47-F47</f>
        <v>102.88200000000006</v>
      </c>
      <c r="R47" s="5"/>
      <c r="S47" s="1"/>
      <c r="T47" s="1">
        <f t="shared" si="5"/>
        <v>10</v>
      </c>
      <c r="U47" s="1">
        <f t="shared" si="6"/>
        <v>9.3113654618473891</v>
      </c>
      <c r="V47" s="1">
        <v>170.8</v>
      </c>
      <c r="W47" s="1">
        <v>165.2</v>
      </c>
      <c r="X47" s="1">
        <v>148.84</v>
      </c>
      <c r="Y47" s="1">
        <v>146.84</v>
      </c>
      <c r="Z47" s="1">
        <v>163</v>
      </c>
      <c r="AA47" s="1">
        <v>170</v>
      </c>
      <c r="AB47" s="1"/>
      <c r="AC47" s="1">
        <f t="shared" si="12"/>
        <v>41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32</v>
      </c>
      <c r="C48" s="1">
        <v>450.577</v>
      </c>
      <c r="D48" s="1">
        <v>376.38099999999997</v>
      </c>
      <c r="E48" s="1">
        <v>333.88099999999997</v>
      </c>
      <c r="F48" s="1">
        <v>463.66800000000001</v>
      </c>
      <c r="G48" s="6">
        <v>1</v>
      </c>
      <c r="H48" s="1">
        <v>45</v>
      </c>
      <c r="I48" s="1" t="s">
        <v>33</v>
      </c>
      <c r="J48" s="1">
        <v>314.55</v>
      </c>
      <c r="K48" s="1">
        <f t="shared" si="9"/>
        <v>19.33099999999996</v>
      </c>
      <c r="L48" s="1"/>
      <c r="M48" s="1"/>
      <c r="N48" s="1">
        <v>190.81726999999981</v>
      </c>
      <c r="O48" s="1">
        <v>200</v>
      </c>
      <c r="P48" s="1">
        <f t="shared" si="11"/>
        <v>66.776199999999989</v>
      </c>
      <c r="Q48" s="5"/>
      <c r="R48" s="5"/>
      <c r="S48" s="1"/>
      <c r="T48" s="1">
        <f t="shared" si="5"/>
        <v>12.796254803358082</v>
      </c>
      <c r="U48" s="1">
        <f t="shared" si="6"/>
        <v>12.796254803358082</v>
      </c>
      <c r="V48" s="1">
        <v>93.555399999999992</v>
      </c>
      <c r="W48" s="1">
        <v>81.1738</v>
      </c>
      <c r="X48" s="1">
        <v>72.007599999999996</v>
      </c>
      <c r="Y48" s="1">
        <v>84.71459999999999</v>
      </c>
      <c r="Z48" s="1">
        <v>86.759399999999999</v>
      </c>
      <c r="AA48" s="1">
        <v>91.276199999999989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82</v>
      </c>
      <c r="B49" s="13" t="s">
        <v>40</v>
      </c>
      <c r="C49" s="13"/>
      <c r="D49" s="13"/>
      <c r="E49" s="13"/>
      <c r="F49" s="13"/>
      <c r="G49" s="14">
        <v>0</v>
      </c>
      <c r="H49" s="13" t="e">
        <v>#N/A</v>
      </c>
      <c r="I49" s="13" t="s">
        <v>33</v>
      </c>
      <c r="J49" s="13"/>
      <c r="K49" s="13">
        <f t="shared" si="9"/>
        <v>0</v>
      </c>
      <c r="L49" s="13"/>
      <c r="M49" s="13"/>
      <c r="N49" s="13"/>
      <c r="O49" s="13"/>
      <c r="P49" s="13">
        <f t="shared" si="11"/>
        <v>0</v>
      </c>
      <c r="Q49" s="15"/>
      <c r="R49" s="15"/>
      <c r="S49" s="13"/>
      <c r="T49" s="13" t="e">
        <f t="shared" si="5"/>
        <v>#DIV/0!</v>
      </c>
      <c r="U49" s="13" t="e">
        <f t="shared" si="6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47</v>
      </c>
      <c r="AC49" s="13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40</v>
      </c>
      <c r="C50" s="1">
        <v>363</v>
      </c>
      <c r="D50" s="1">
        <v>54</v>
      </c>
      <c r="E50" s="1">
        <v>196.709</v>
      </c>
      <c r="F50" s="1">
        <v>167</v>
      </c>
      <c r="G50" s="6">
        <v>0.35</v>
      </c>
      <c r="H50" s="1">
        <v>40</v>
      </c>
      <c r="I50" s="1" t="s">
        <v>33</v>
      </c>
      <c r="J50" s="1">
        <v>241</v>
      </c>
      <c r="K50" s="1">
        <f t="shared" si="9"/>
        <v>-44.290999999999997</v>
      </c>
      <c r="L50" s="1"/>
      <c r="M50" s="1"/>
      <c r="N50" s="1">
        <v>10</v>
      </c>
      <c r="O50" s="1"/>
      <c r="P50" s="1">
        <f t="shared" si="11"/>
        <v>39.341799999999999</v>
      </c>
      <c r="Q50" s="5">
        <f t="shared" ref="Q50:Q56" si="15">10*P50-O50-N50-F50</f>
        <v>216.41800000000001</v>
      </c>
      <c r="R50" s="5"/>
      <c r="S50" s="1"/>
      <c r="T50" s="1">
        <f t="shared" si="5"/>
        <v>10</v>
      </c>
      <c r="U50" s="1">
        <f t="shared" si="6"/>
        <v>4.4990315643920713</v>
      </c>
      <c r="V50" s="1">
        <v>33</v>
      </c>
      <c r="W50" s="1">
        <v>35.200000000000003</v>
      </c>
      <c r="X50" s="1">
        <v>31.8</v>
      </c>
      <c r="Y50" s="1">
        <v>33.631999999999998</v>
      </c>
      <c r="Z50" s="1">
        <v>33.4</v>
      </c>
      <c r="AA50" s="1">
        <v>37.799999999999997</v>
      </c>
      <c r="AB50" s="1"/>
      <c r="AC50" s="1">
        <f t="shared" si="12"/>
        <v>76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51.393999999999998</v>
      </c>
      <c r="D51" s="1">
        <v>17.231999999999999</v>
      </c>
      <c r="E51" s="1">
        <v>25.783999999999999</v>
      </c>
      <c r="F51" s="1">
        <v>27.789000000000001</v>
      </c>
      <c r="G51" s="6">
        <v>1</v>
      </c>
      <c r="H51" s="1">
        <v>40</v>
      </c>
      <c r="I51" s="1" t="s">
        <v>33</v>
      </c>
      <c r="J51" s="1">
        <v>26.9</v>
      </c>
      <c r="K51" s="1">
        <f t="shared" si="9"/>
        <v>-1.1159999999999997</v>
      </c>
      <c r="L51" s="1"/>
      <c r="M51" s="1"/>
      <c r="N51" s="1">
        <v>10</v>
      </c>
      <c r="O51" s="1"/>
      <c r="P51" s="1">
        <f t="shared" si="11"/>
        <v>5.1567999999999996</v>
      </c>
      <c r="Q51" s="5">
        <f t="shared" si="15"/>
        <v>13.778999999999996</v>
      </c>
      <c r="R51" s="5"/>
      <c r="S51" s="1"/>
      <c r="T51" s="1">
        <f t="shared" si="5"/>
        <v>10</v>
      </c>
      <c r="U51" s="1">
        <f t="shared" si="6"/>
        <v>7.3279941048712391</v>
      </c>
      <c r="V51" s="1">
        <v>5.1482000000000001</v>
      </c>
      <c r="W51" s="1">
        <v>6.0042</v>
      </c>
      <c r="X51" s="1">
        <v>4.0098000000000003</v>
      </c>
      <c r="Y51" s="1">
        <v>2.5855999999999999</v>
      </c>
      <c r="Z51" s="1">
        <v>6.4367999999999999</v>
      </c>
      <c r="AA51" s="1">
        <v>7.1480000000000006</v>
      </c>
      <c r="AB51" s="1"/>
      <c r="AC51" s="1">
        <f t="shared" si="12"/>
        <v>14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40</v>
      </c>
      <c r="C52" s="1">
        <v>476</v>
      </c>
      <c r="D52" s="1">
        <v>678</v>
      </c>
      <c r="E52" s="1">
        <v>554</v>
      </c>
      <c r="F52" s="1">
        <v>506</v>
      </c>
      <c r="G52" s="6">
        <v>0.4</v>
      </c>
      <c r="H52" s="1">
        <v>40</v>
      </c>
      <c r="I52" s="1" t="s">
        <v>33</v>
      </c>
      <c r="J52" s="1">
        <v>586</v>
      </c>
      <c r="K52" s="1">
        <f t="shared" si="9"/>
        <v>-32</v>
      </c>
      <c r="L52" s="1"/>
      <c r="M52" s="1"/>
      <c r="N52" s="1">
        <v>235.33999999999989</v>
      </c>
      <c r="O52" s="1">
        <v>200</v>
      </c>
      <c r="P52" s="1">
        <f t="shared" si="11"/>
        <v>110.8</v>
      </c>
      <c r="Q52" s="5">
        <f t="shared" si="15"/>
        <v>166.66000000000008</v>
      </c>
      <c r="R52" s="5"/>
      <c r="S52" s="1"/>
      <c r="T52" s="1">
        <f t="shared" si="5"/>
        <v>10</v>
      </c>
      <c r="U52" s="1">
        <f t="shared" si="6"/>
        <v>8.4958483754512635</v>
      </c>
      <c r="V52" s="1">
        <v>117</v>
      </c>
      <c r="W52" s="1">
        <v>106.4</v>
      </c>
      <c r="X52" s="1">
        <v>90.44</v>
      </c>
      <c r="Y52" s="1">
        <v>93.24</v>
      </c>
      <c r="Z52" s="1">
        <v>111.6</v>
      </c>
      <c r="AA52" s="1">
        <v>109.8</v>
      </c>
      <c r="AB52" s="1"/>
      <c r="AC52" s="1">
        <f t="shared" si="12"/>
        <v>67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40</v>
      </c>
      <c r="C53" s="1">
        <v>641</v>
      </c>
      <c r="D53" s="1">
        <v>1122</v>
      </c>
      <c r="E53" s="1">
        <v>743</v>
      </c>
      <c r="F53" s="1">
        <v>871</v>
      </c>
      <c r="G53" s="6">
        <v>0.4</v>
      </c>
      <c r="H53" s="1">
        <v>45</v>
      </c>
      <c r="I53" s="1" t="s">
        <v>33</v>
      </c>
      <c r="J53" s="1">
        <v>763</v>
      </c>
      <c r="K53" s="1">
        <f t="shared" si="9"/>
        <v>-20</v>
      </c>
      <c r="L53" s="1"/>
      <c r="M53" s="1"/>
      <c r="N53" s="1">
        <v>237.1400000000003</v>
      </c>
      <c r="O53" s="1">
        <v>250</v>
      </c>
      <c r="P53" s="1">
        <f t="shared" si="11"/>
        <v>148.6</v>
      </c>
      <c r="Q53" s="5">
        <f t="shared" si="15"/>
        <v>127.85999999999967</v>
      </c>
      <c r="R53" s="5"/>
      <c r="S53" s="1"/>
      <c r="T53" s="1">
        <f t="shared" si="5"/>
        <v>10</v>
      </c>
      <c r="U53" s="1">
        <f t="shared" si="6"/>
        <v>9.1395693135935421</v>
      </c>
      <c r="V53" s="1">
        <v>165.4</v>
      </c>
      <c r="W53" s="1">
        <v>161.19999999999999</v>
      </c>
      <c r="X53" s="1">
        <v>146.63999999999999</v>
      </c>
      <c r="Y53" s="1">
        <v>120.84</v>
      </c>
      <c r="Z53" s="1">
        <v>144.19999999999999</v>
      </c>
      <c r="AA53" s="1">
        <v>172.6</v>
      </c>
      <c r="AB53" s="1"/>
      <c r="AC53" s="1">
        <f t="shared" si="12"/>
        <v>51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32</v>
      </c>
      <c r="C54" s="1">
        <v>79.590999999999994</v>
      </c>
      <c r="D54" s="1">
        <v>13.021000000000001</v>
      </c>
      <c r="E54" s="1">
        <v>40.031999999999996</v>
      </c>
      <c r="F54" s="1">
        <v>33.21</v>
      </c>
      <c r="G54" s="6">
        <v>1</v>
      </c>
      <c r="H54" s="1">
        <v>40</v>
      </c>
      <c r="I54" s="1" t="s">
        <v>33</v>
      </c>
      <c r="J54" s="1">
        <v>42.8</v>
      </c>
      <c r="K54" s="1">
        <f t="shared" si="9"/>
        <v>-2.7680000000000007</v>
      </c>
      <c r="L54" s="1"/>
      <c r="M54" s="1"/>
      <c r="N54" s="1">
        <v>27.611000000000001</v>
      </c>
      <c r="O54" s="1"/>
      <c r="P54" s="1">
        <f t="shared" si="11"/>
        <v>8.0063999999999993</v>
      </c>
      <c r="Q54" s="5">
        <f t="shared" si="15"/>
        <v>19.242999999999988</v>
      </c>
      <c r="R54" s="5"/>
      <c r="S54" s="1"/>
      <c r="T54" s="1">
        <f t="shared" si="5"/>
        <v>10</v>
      </c>
      <c r="U54" s="1">
        <f t="shared" si="6"/>
        <v>7.5965477617905677</v>
      </c>
      <c r="V54" s="1">
        <v>8.3000000000000007</v>
      </c>
      <c r="W54" s="1">
        <v>8.0129999999999999</v>
      </c>
      <c r="X54" s="1">
        <v>3.4965999999999999</v>
      </c>
      <c r="Y54" s="1">
        <v>3.3578000000000001</v>
      </c>
      <c r="Z54" s="1">
        <v>8.7484000000000002</v>
      </c>
      <c r="AA54" s="1">
        <v>11.0562</v>
      </c>
      <c r="AB54" s="1"/>
      <c r="AC54" s="1">
        <f t="shared" si="12"/>
        <v>19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40</v>
      </c>
      <c r="C55" s="1">
        <v>485</v>
      </c>
      <c r="D55" s="1">
        <v>186</v>
      </c>
      <c r="E55" s="1">
        <v>266</v>
      </c>
      <c r="F55" s="1">
        <v>343</v>
      </c>
      <c r="G55" s="6">
        <v>0.35</v>
      </c>
      <c r="H55" s="1">
        <v>40</v>
      </c>
      <c r="I55" s="1" t="s">
        <v>33</v>
      </c>
      <c r="J55" s="1">
        <v>299</v>
      </c>
      <c r="K55" s="1">
        <f t="shared" si="9"/>
        <v>-33</v>
      </c>
      <c r="L55" s="1"/>
      <c r="M55" s="1"/>
      <c r="N55" s="1">
        <v>17.899999999999981</v>
      </c>
      <c r="O55" s="1"/>
      <c r="P55" s="1">
        <f t="shared" si="11"/>
        <v>53.2</v>
      </c>
      <c r="Q55" s="5">
        <f t="shared" si="15"/>
        <v>171.10000000000002</v>
      </c>
      <c r="R55" s="5"/>
      <c r="S55" s="1"/>
      <c r="T55" s="1">
        <f t="shared" si="5"/>
        <v>10</v>
      </c>
      <c r="U55" s="1">
        <f t="shared" si="6"/>
        <v>6.7838345864661642</v>
      </c>
      <c r="V55" s="1">
        <v>52.6</v>
      </c>
      <c r="W55" s="1">
        <v>59.2</v>
      </c>
      <c r="X55" s="1">
        <v>55.8</v>
      </c>
      <c r="Y55" s="1">
        <v>51.031599999999997</v>
      </c>
      <c r="Z55" s="1">
        <v>52</v>
      </c>
      <c r="AA55" s="1">
        <v>58.6</v>
      </c>
      <c r="AB55" s="1"/>
      <c r="AC55" s="1">
        <f t="shared" si="12"/>
        <v>60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40</v>
      </c>
      <c r="C56" s="1">
        <v>285</v>
      </c>
      <c r="D56" s="1">
        <v>318</v>
      </c>
      <c r="E56" s="1">
        <v>339</v>
      </c>
      <c r="F56" s="1">
        <v>200</v>
      </c>
      <c r="G56" s="6">
        <v>0.4</v>
      </c>
      <c r="H56" s="1">
        <v>40</v>
      </c>
      <c r="I56" s="1" t="s">
        <v>33</v>
      </c>
      <c r="J56" s="1">
        <v>340</v>
      </c>
      <c r="K56" s="1">
        <f t="shared" si="9"/>
        <v>-1</v>
      </c>
      <c r="L56" s="1"/>
      <c r="M56" s="1"/>
      <c r="N56" s="1">
        <v>209.06000000000009</v>
      </c>
      <c r="O56" s="1">
        <v>200</v>
      </c>
      <c r="P56" s="1">
        <f t="shared" si="11"/>
        <v>67.8</v>
      </c>
      <c r="Q56" s="5">
        <f t="shared" si="15"/>
        <v>68.939999999999941</v>
      </c>
      <c r="R56" s="5"/>
      <c r="S56" s="1"/>
      <c r="T56" s="1">
        <f t="shared" si="5"/>
        <v>10</v>
      </c>
      <c r="U56" s="1">
        <f t="shared" si="6"/>
        <v>8.9831858407079661</v>
      </c>
      <c r="V56" s="1">
        <v>73.2</v>
      </c>
      <c r="W56" s="1">
        <v>55.2</v>
      </c>
      <c r="X56" s="1">
        <v>50.4</v>
      </c>
      <c r="Y56" s="1">
        <v>50.8</v>
      </c>
      <c r="Z56" s="1">
        <v>46.2</v>
      </c>
      <c r="AA56" s="1">
        <v>68.8</v>
      </c>
      <c r="AB56" s="1"/>
      <c r="AC56" s="1">
        <f t="shared" si="12"/>
        <v>28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32</v>
      </c>
      <c r="C57" s="1">
        <v>205.53899999999999</v>
      </c>
      <c r="D57" s="1">
        <v>172.62</v>
      </c>
      <c r="E57" s="1">
        <v>165.83799999999999</v>
      </c>
      <c r="F57" s="1">
        <v>183.21600000000001</v>
      </c>
      <c r="G57" s="6">
        <v>1</v>
      </c>
      <c r="H57" s="1">
        <v>50</v>
      </c>
      <c r="I57" s="1" t="s">
        <v>33</v>
      </c>
      <c r="J57" s="1">
        <v>158.65</v>
      </c>
      <c r="K57" s="1">
        <f t="shared" ref="K57:K82" si="16">E57-J57</f>
        <v>7.1879999999999882</v>
      </c>
      <c r="L57" s="1"/>
      <c r="M57" s="1"/>
      <c r="N57" s="1">
        <v>110.0300099999999</v>
      </c>
      <c r="O57" s="1">
        <v>150</v>
      </c>
      <c r="P57" s="1">
        <f t="shared" si="11"/>
        <v>33.1676</v>
      </c>
      <c r="Q57" s="5"/>
      <c r="R57" s="5"/>
      <c r="S57" s="1"/>
      <c r="T57" s="1">
        <f t="shared" si="5"/>
        <v>13.363825239088746</v>
      </c>
      <c r="U57" s="1">
        <f t="shared" si="6"/>
        <v>13.363825239088746</v>
      </c>
      <c r="V57" s="1">
        <v>44.707000000000001</v>
      </c>
      <c r="W57" s="1">
        <v>33.571199999999997</v>
      </c>
      <c r="X57" s="1">
        <v>29.412600000000001</v>
      </c>
      <c r="Y57" s="1">
        <v>25.639800000000001</v>
      </c>
      <c r="Z57" s="1">
        <v>0</v>
      </c>
      <c r="AA57" s="1">
        <v>0</v>
      </c>
      <c r="AB57" s="1"/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32</v>
      </c>
      <c r="C58" s="1">
        <v>239.535</v>
      </c>
      <c r="D58" s="1">
        <v>787.98900000000003</v>
      </c>
      <c r="E58" s="1">
        <v>382.065</v>
      </c>
      <c r="F58" s="1">
        <v>567.50699999999995</v>
      </c>
      <c r="G58" s="6">
        <v>1</v>
      </c>
      <c r="H58" s="1">
        <v>50</v>
      </c>
      <c r="I58" s="1" t="s">
        <v>33</v>
      </c>
      <c r="J58" s="1">
        <v>359.1</v>
      </c>
      <c r="K58" s="1">
        <f t="shared" si="16"/>
        <v>22.964999999999975</v>
      </c>
      <c r="L58" s="1"/>
      <c r="M58" s="1"/>
      <c r="N58" s="1">
        <v>122.15318000000001</v>
      </c>
      <c r="O58" s="1">
        <v>150</v>
      </c>
      <c r="P58" s="1">
        <f t="shared" si="11"/>
        <v>76.412999999999997</v>
      </c>
      <c r="Q58" s="5"/>
      <c r="R58" s="5"/>
      <c r="S58" s="1"/>
      <c r="T58" s="1">
        <f t="shared" si="5"/>
        <v>10.988446730268409</v>
      </c>
      <c r="U58" s="1">
        <f t="shared" si="6"/>
        <v>10.988446730268409</v>
      </c>
      <c r="V58" s="1">
        <v>99.461600000000004</v>
      </c>
      <c r="W58" s="1">
        <v>96.679200000000009</v>
      </c>
      <c r="X58" s="1">
        <v>83.111400000000003</v>
      </c>
      <c r="Y58" s="1">
        <v>67.244399999999999</v>
      </c>
      <c r="Z58" s="1">
        <v>67.3108</v>
      </c>
      <c r="AA58" s="1">
        <v>85.040199999999999</v>
      </c>
      <c r="AB58" s="1"/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92</v>
      </c>
      <c r="B59" s="13" t="s">
        <v>32</v>
      </c>
      <c r="C59" s="13"/>
      <c r="D59" s="13"/>
      <c r="E59" s="13"/>
      <c r="F59" s="13"/>
      <c r="G59" s="14">
        <v>0</v>
      </c>
      <c r="H59" s="13" t="e">
        <v>#N/A</v>
      </c>
      <c r="I59" s="13" t="s">
        <v>33</v>
      </c>
      <c r="J59" s="13"/>
      <c r="K59" s="13">
        <f t="shared" si="16"/>
        <v>0</v>
      </c>
      <c r="L59" s="13"/>
      <c r="M59" s="13"/>
      <c r="N59" s="13"/>
      <c r="O59" s="13"/>
      <c r="P59" s="13">
        <f t="shared" si="11"/>
        <v>0</v>
      </c>
      <c r="Q59" s="15"/>
      <c r="R59" s="15"/>
      <c r="S59" s="13"/>
      <c r="T59" s="13" t="e">
        <f t="shared" si="5"/>
        <v>#DIV/0!</v>
      </c>
      <c r="U59" s="13" t="e">
        <f t="shared" si="6"/>
        <v>#DIV/0!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 t="s">
        <v>47</v>
      </c>
      <c r="AC59" s="13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93</v>
      </c>
      <c r="B60" s="13" t="s">
        <v>32</v>
      </c>
      <c r="C60" s="13"/>
      <c r="D60" s="13"/>
      <c r="E60" s="13"/>
      <c r="F60" s="13"/>
      <c r="G60" s="14">
        <v>0</v>
      </c>
      <c r="H60" s="13">
        <v>40</v>
      </c>
      <c r="I60" s="13" t="s">
        <v>33</v>
      </c>
      <c r="J60" s="13"/>
      <c r="K60" s="13">
        <f t="shared" si="16"/>
        <v>0</v>
      </c>
      <c r="L60" s="13"/>
      <c r="M60" s="13"/>
      <c r="N60" s="13"/>
      <c r="O60" s="13"/>
      <c r="P60" s="13">
        <f t="shared" si="11"/>
        <v>0</v>
      </c>
      <c r="Q60" s="15"/>
      <c r="R60" s="15"/>
      <c r="S60" s="13"/>
      <c r="T60" s="13" t="e">
        <f t="shared" si="5"/>
        <v>#DIV/0!</v>
      </c>
      <c r="U60" s="13" t="e">
        <f t="shared" si="6"/>
        <v>#DIV/0!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 t="s">
        <v>47</v>
      </c>
      <c r="AC60" s="13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94</v>
      </c>
      <c r="B61" s="13" t="s">
        <v>32</v>
      </c>
      <c r="C61" s="13"/>
      <c r="D61" s="13"/>
      <c r="E61" s="13"/>
      <c r="F61" s="13"/>
      <c r="G61" s="14">
        <v>0</v>
      </c>
      <c r="H61" s="13" t="e">
        <v>#N/A</v>
      </c>
      <c r="I61" s="13" t="s">
        <v>33</v>
      </c>
      <c r="J61" s="13"/>
      <c r="K61" s="13">
        <f t="shared" si="16"/>
        <v>0</v>
      </c>
      <c r="L61" s="13"/>
      <c r="M61" s="13"/>
      <c r="N61" s="13"/>
      <c r="O61" s="13"/>
      <c r="P61" s="13">
        <f t="shared" si="11"/>
        <v>0</v>
      </c>
      <c r="Q61" s="15"/>
      <c r="R61" s="15"/>
      <c r="S61" s="13"/>
      <c r="T61" s="13" t="e">
        <f t="shared" si="5"/>
        <v>#DIV/0!</v>
      </c>
      <c r="U61" s="13" t="e">
        <f t="shared" si="6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 t="s">
        <v>47</v>
      </c>
      <c r="AC61" s="13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40</v>
      </c>
      <c r="C62" s="1">
        <v>59</v>
      </c>
      <c r="D62" s="1">
        <v>120</v>
      </c>
      <c r="E62" s="1">
        <v>52</v>
      </c>
      <c r="F62" s="1">
        <v>108</v>
      </c>
      <c r="G62" s="6">
        <v>0.45</v>
      </c>
      <c r="H62" s="1">
        <v>50</v>
      </c>
      <c r="I62" s="1" t="s">
        <v>33</v>
      </c>
      <c r="J62" s="1">
        <v>76</v>
      </c>
      <c r="K62" s="1">
        <f t="shared" si="16"/>
        <v>-24</v>
      </c>
      <c r="L62" s="1"/>
      <c r="M62" s="1"/>
      <c r="N62" s="1">
        <v>67.819600000000008</v>
      </c>
      <c r="O62" s="1"/>
      <c r="P62" s="1">
        <f t="shared" si="11"/>
        <v>10.4</v>
      </c>
      <c r="Q62" s="5"/>
      <c r="R62" s="5"/>
      <c r="S62" s="1"/>
      <c r="T62" s="1">
        <f t="shared" si="5"/>
        <v>16.905730769230768</v>
      </c>
      <c r="U62" s="1">
        <f t="shared" si="6"/>
        <v>16.905730769230768</v>
      </c>
      <c r="V62" s="1">
        <v>17.8</v>
      </c>
      <c r="W62" s="1">
        <v>15.8756</v>
      </c>
      <c r="X62" s="1">
        <v>10.6776</v>
      </c>
      <c r="Y62" s="1">
        <v>12.6</v>
      </c>
      <c r="Z62" s="1">
        <v>12.2</v>
      </c>
      <c r="AA62" s="1">
        <v>17.600000000000001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96</v>
      </c>
      <c r="B63" s="13" t="s">
        <v>32</v>
      </c>
      <c r="C63" s="13"/>
      <c r="D63" s="13"/>
      <c r="E63" s="13"/>
      <c r="F63" s="13"/>
      <c r="G63" s="14">
        <v>0</v>
      </c>
      <c r="H63" s="13" t="e">
        <v>#N/A</v>
      </c>
      <c r="I63" s="13" t="s">
        <v>33</v>
      </c>
      <c r="J63" s="13"/>
      <c r="K63" s="13">
        <f t="shared" si="16"/>
        <v>0</v>
      </c>
      <c r="L63" s="13"/>
      <c r="M63" s="13"/>
      <c r="N63" s="13"/>
      <c r="O63" s="13"/>
      <c r="P63" s="13">
        <f t="shared" si="11"/>
        <v>0</v>
      </c>
      <c r="Q63" s="15"/>
      <c r="R63" s="15"/>
      <c r="S63" s="13"/>
      <c r="T63" s="13" t="e">
        <f t="shared" si="5"/>
        <v>#DIV/0!</v>
      </c>
      <c r="U63" s="13" t="e">
        <f t="shared" si="6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47</v>
      </c>
      <c r="AC63" s="13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40</v>
      </c>
      <c r="C64" s="1">
        <v>142</v>
      </c>
      <c r="D64" s="1">
        <v>54</v>
      </c>
      <c r="E64" s="1">
        <v>110</v>
      </c>
      <c r="F64" s="1">
        <v>69</v>
      </c>
      <c r="G64" s="6">
        <v>0.4</v>
      </c>
      <c r="H64" s="1">
        <v>40</v>
      </c>
      <c r="I64" s="1" t="s">
        <v>33</v>
      </c>
      <c r="J64" s="1">
        <v>122</v>
      </c>
      <c r="K64" s="1">
        <f t="shared" si="16"/>
        <v>-12</v>
      </c>
      <c r="L64" s="1"/>
      <c r="M64" s="1"/>
      <c r="N64" s="1">
        <v>0</v>
      </c>
      <c r="O64" s="1"/>
      <c r="P64" s="1">
        <f t="shared" si="11"/>
        <v>22</v>
      </c>
      <c r="Q64" s="5">
        <f t="shared" ref="Q64:Q66" si="17">10*P64-O64-N64-F64</f>
        <v>151</v>
      </c>
      <c r="R64" s="5"/>
      <c r="S64" s="1"/>
      <c r="T64" s="1">
        <f t="shared" si="5"/>
        <v>10</v>
      </c>
      <c r="U64" s="1">
        <f t="shared" si="6"/>
        <v>3.1363636363636362</v>
      </c>
      <c r="V64" s="1">
        <v>12.2</v>
      </c>
      <c r="W64" s="1">
        <v>9.4</v>
      </c>
      <c r="X64" s="1">
        <v>18.8</v>
      </c>
      <c r="Y64" s="1">
        <v>15.4</v>
      </c>
      <c r="Z64" s="1">
        <v>14.4</v>
      </c>
      <c r="AA64" s="1">
        <v>23.4</v>
      </c>
      <c r="AB64" s="1"/>
      <c r="AC64" s="1">
        <f t="shared" si="12"/>
        <v>60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40</v>
      </c>
      <c r="C65" s="1">
        <v>121</v>
      </c>
      <c r="D65" s="1">
        <v>150</v>
      </c>
      <c r="E65" s="1">
        <v>90</v>
      </c>
      <c r="F65" s="1">
        <v>160</v>
      </c>
      <c r="G65" s="6">
        <v>0.4</v>
      </c>
      <c r="H65" s="1">
        <v>40</v>
      </c>
      <c r="I65" s="1" t="s">
        <v>33</v>
      </c>
      <c r="J65" s="1">
        <v>93</v>
      </c>
      <c r="K65" s="1">
        <f t="shared" si="16"/>
        <v>-3</v>
      </c>
      <c r="L65" s="1"/>
      <c r="M65" s="1"/>
      <c r="N65" s="1">
        <v>30.799999999999979</v>
      </c>
      <c r="O65" s="1"/>
      <c r="P65" s="1">
        <f t="shared" si="11"/>
        <v>18</v>
      </c>
      <c r="Q65" s="5"/>
      <c r="R65" s="5"/>
      <c r="S65" s="1"/>
      <c r="T65" s="1">
        <f t="shared" si="5"/>
        <v>10.6</v>
      </c>
      <c r="U65" s="1">
        <f t="shared" si="6"/>
        <v>10.6</v>
      </c>
      <c r="V65" s="1">
        <v>23</v>
      </c>
      <c r="W65" s="1">
        <v>24.4</v>
      </c>
      <c r="X65" s="1">
        <v>20.2</v>
      </c>
      <c r="Y65" s="1">
        <v>18</v>
      </c>
      <c r="Z65" s="1">
        <v>14.8</v>
      </c>
      <c r="AA65" s="1">
        <v>20.8</v>
      </c>
      <c r="AB65" s="1"/>
      <c r="AC65" s="1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32</v>
      </c>
      <c r="C66" s="1">
        <v>274.89800000000002</v>
      </c>
      <c r="D66" s="1">
        <v>162.27500000000001</v>
      </c>
      <c r="E66" s="1">
        <v>214.73400000000001</v>
      </c>
      <c r="F66" s="1">
        <v>192.05799999999999</v>
      </c>
      <c r="G66" s="6">
        <v>1</v>
      </c>
      <c r="H66" s="1">
        <v>55</v>
      </c>
      <c r="I66" s="1" t="s">
        <v>33</v>
      </c>
      <c r="J66" s="1">
        <v>200.25</v>
      </c>
      <c r="K66" s="1">
        <f t="shared" si="16"/>
        <v>14.484000000000009</v>
      </c>
      <c r="L66" s="1"/>
      <c r="M66" s="1"/>
      <c r="N66" s="1">
        <v>204.65480000000011</v>
      </c>
      <c r="O66" s="1"/>
      <c r="P66" s="1">
        <f t="shared" si="11"/>
        <v>42.946800000000003</v>
      </c>
      <c r="Q66" s="5">
        <f t="shared" si="17"/>
        <v>32.755199999999917</v>
      </c>
      <c r="R66" s="5"/>
      <c r="S66" s="1"/>
      <c r="T66" s="1">
        <f t="shared" si="5"/>
        <v>10.000000000000002</v>
      </c>
      <c r="U66" s="1">
        <f t="shared" si="6"/>
        <v>9.2373075525999635</v>
      </c>
      <c r="V66" s="1">
        <v>44.809600000000003</v>
      </c>
      <c r="W66" s="1">
        <v>37.823999999999998</v>
      </c>
      <c r="X66" s="1">
        <v>37.462400000000002</v>
      </c>
      <c r="Y66" s="1">
        <v>39.481400000000001</v>
      </c>
      <c r="Z66" s="1">
        <v>48.598200000000013</v>
      </c>
      <c r="AA66" s="1">
        <v>57.874000000000002</v>
      </c>
      <c r="AB66" s="1"/>
      <c r="AC66" s="1">
        <f t="shared" si="12"/>
        <v>33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32</v>
      </c>
      <c r="C67" s="1">
        <v>194.73</v>
      </c>
      <c r="D67" s="1">
        <v>382.27499999999998</v>
      </c>
      <c r="E67" s="1">
        <v>250.59399999999999</v>
      </c>
      <c r="F67" s="1">
        <v>310.42599999999999</v>
      </c>
      <c r="G67" s="6">
        <v>1</v>
      </c>
      <c r="H67" s="1">
        <v>50</v>
      </c>
      <c r="I67" s="1" t="s">
        <v>33</v>
      </c>
      <c r="J67" s="1">
        <v>227.35</v>
      </c>
      <c r="K67" s="1">
        <f t="shared" si="16"/>
        <v>23.244</v>
      </c>
      <c r="L67" s="1"/>
      <c r="M67" s="1"/>
      <c r="N67" s="1">
        <v>184.4061099999999</v>
      </c>
      <c r="O67" s="1"/>
      <c r="P67" s="1">
        <f t="shared" si="11"/>
        <v>50.1188</v>
      </c>
      <c r="Q67" s="5"/>
      <c r="R67" s="5"/>
      <c r="S67" s="1"/>
      <c r="T67" s="1">
        <f t="shared" si="5"/>
        <v>9.8731835159660619</v>
      </c>
      <c r="U67" s="1">
        <f t="shared" si="6"/>
        <v>9.8731835159660619</v>
      </c>
      <c r="V67" s="1">
        <v>57.253399999999999</v>
      </c>
      <c r="W67" s="1">
        <v>53.9452</v>
      </c>
      <c r="X67" s="1">
        <v>53.253399999999999</v>
      </c>
      <c r="Y67" s="1">
        <v>46.325800000000001</v>
      </c>
      <c r="Z67" s="1">
        <v>50.869</v>
      </c>
      <c r="AA67" s="1">
        <v>60.185199999999988</v>
      </c>
      <c r="AB67" s="1"/>
      <c r="AC67" s="1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101</v>
      </c>
      <c r="B68" s="13" t="s">
        <v>32</v>
      </c>
      <c r="C68" s="13"/>
      <c r="D68" s="13"/>
      <c r="E68" s="13"/>
      <c r="F68" s="13"/>
      <c r="G68" s="14">
        <v>0</v>
      </c>
      <c r="H68" s="13">
        <v>50</v>
      </c>
      <c r="I68" s="13" t="s">
        <v>33</v>
      </c>
      <c r="J68" s="13"/>
      <c r="K68" s="13">
        <f t="shared" si="16"/>
        <v>0</v>
      </c>
      <c r="L68" s="13"/>
      <c r="M68" s="13"/>
      <c r="N68" s="13"/>
      <c r="O68" s="13"/>
      <c r="P68" s="13">
        <f t="shared" si="11"/>
        <v>0</v>
      </c>
      <c r="Q68" s="15"/>
      <c r="R68" s="15"/>
      <c r="S68" s="13"/>
      <c r="T68" s="13" t="e">
        <f t="shared" si="5"/>
        <v>#DIV/0!</v>
      </c>
      <c r="U68" s="13" t="e">
        <f t="shared" si="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 t="s">
        <v>47</v>
      </c>
      <c r="AC68" s="13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102</v>
      </c>
      <c r="B69" s="1" t="s">
        <v>40</v>
      </c>
      <c r="C69" s="1">
        <v>299</v>
      </c>
      <c r="D69" s="1">
        <v>100</v>
      </c>
      <c r="E69" s="1">
        <v>107</v>
      </c>
      <c r="F69" s="1">
        <v>269</v>
      </c>
      <c r="G69" s="6">
        <v>0.4</v>
      </c>
      <c r="H69" s="1">
        <v>50</v>
      </c>
      <c r="I69" s="1" t="s">
        <v>33</v>
      </c>
      <c r="J69" s="1">
        <v>115</v>
      </c>
      <c r="K69" s="1">
        <f t="shared" si="16"/>
        <v>-8</v>
      </c>
      <c r="L69" s="1"/>
      <c r="M69" s="1"/>
      <c r="N69" s="1">
        <v>0</v>
      </c>
      <c r="O69" s="1"/>
      <c r="P69" s="1">
        <f t="shared" si="11"/>
        <v>21.4</v>
      </c>
      <c r="Q69" s="5"/>
      <c r="R69" s="5"/>
      <c r="S69" s="1"/>
      <c r="T69" s="1">
        <f t="shared" si="5"/>
        <v>12.570093457943926</v>
      </c>
      <c r="U69" s="1">
        <f t="shared" si="6"/>
        <v>12.570093457943926</v>
      </c>
      <c r="V69" s="1">
        <v>20.399999999999999</v>
      </c>
      <c r="W69" s="1">
        <v>19.248999999999999</v>
      </c>
      <c r="X69" s="1">
        <v>24.952000000000002</v>
      </c>
      <c r="Y69" s="1">
        <v>22.2</v>
      </c>
      <c r="Z69" s="1">
        <v>15.4</v>
      </c>
      <c r="AA69" s="1">
        <v>22.4</v>
      </c>
      <c r="AB69" s="1"/>
      <c r="AC69" s="1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40</v>
      </c>
      <c r="C70" s="1">
        <v>660.81600000000003</v>
      </c>
      <c r="D70" s="1">
        <v>1056</v>
      </c>
      <c r="E70" s="1">
        <v>781</v>
      </c>
      <c r="F70" s="1">
        <v>792</v>
      </c>
      <c r="G70" s="6">
        <v>0.4</v>
      </c>
      <c r="H70" s="1">
        <v>40</v>
      </c>
      <c r="I70" s="1" t="s">
        <v>33</v>
      </c>
      <c r="J70" s="1">
        <v>783</v>
      </c>
      <c r="K70" s="1">
        <f t="shared" si="16"/>
        <v>-2</v>
      </c>
      <c r="L70" s="1"/>
      <c r="M70" s="1"/>
      <c r="N70" s="1">
        <v>196.73999999999981</v>
      </c>
      <c r="O70" s="1"/>
      <c r="P70" s="1">
        <f t="shared" ref="P70:P99" si="18">E70/5</f>
        <v>156.19999999999999</v>
      </c>
      <c r="Q70" s="5">
        <f t="shared" ref="Q70:Q72" si="19">10*P70-O70-N70-F70</f>
        <v>573.26000000000022</v>
      </c>
      <c r="R70" s="5"/>
      <c r="S70" s="1"/>
      <c r="T70" s="1">
        <f t="shared" si="5"/>
        <v>10</v>
      </c>
      <c r="U70" s="1">
        <f t="shared" si="6"/>
        <v>6.3299615877080653</v>
      </c>
      <c r="V70" s="1">
        <v>147.4</v>
      </c>
      <c r="W70" s="1">
        <v>158.6</v>
      </c>
      <c r="X70" s="1">
        <v>136.19999999999999</v>
      </c>
      <c r="Y70" s="1">
        <v>123.2</v>
      </c>
      <c r="Z70" s="1">
        <v>142.19999999999999</v>
      </c>
      <c r="AA70" s="1">
        <v>161.80000000000001</v>
      </c>
      <c r="AB70" s="1"/>
      <c r="AC70" s="1">
        <f t="shared" ref="AC70:AC99" si="20">ROUND(Q70*G70,0)</f>
        <v>229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40</v>
      </c>
      <c r="C71" s="1">
        <v>537</v>
      </c>
      <c r="D71" s="1">
        <v>750</v>
      </c>
      <c r="E71" s="1">
        <v>558</v>
      </c>
      <c r="F71" s="1">
        <v>601</v>
      </c>
      <c r="G71" s="6">
        <v>0.4</v>
      </c>
      <c r="H71" s="1">
        <v>40</v>
      </c>
      <c r="I71" s="1" t="s">
        <v>33</v>
      </c>
      <c r="J71" s="1">
        <v>574</v>
      </c>
      <c r="K71" s="1">
        <f t="shared" si="16"/>
        <v>-16</v>
      </c>
      <c r="L71" s="1"/>
      <c r="M71" s="1"/>
      <c r="N71" s="1">
        <v>77.329999999999927</v>
      </c>
      <c r="O71" s="1"/>
      <c r="P71" s="1">
        <f t="shared" si="18"/>
        <v>111.6</v>
      </c>
      <c r="Q71" s="5">
        <f t="shared" si="19"/>
        <v>437.67000000000007</v>
      </c>
      <c r="R71" s="5"/>
      <c r="S71" s="1"/>
      <c r="T71" s="1">
        <f t="shared" ref="T71:T99" si="21">(F71+N71+O71+Q71)/P71</f>
        <v>10</v>
      </c>
      <c r="U71" s="1">
        <f t="shared" ref="U71:U99" si="22">(F71+N71+O71)/P71</f>
        <v>6.0782258064516128</v>
      </c>
      <c r="V71" s="1">
        <v>105</v>
      </c>
      <c r="W71" s="1">
        <v>117.8</v>
      </c>
      <c r="X71" s="1">
        <v>106.8</v>
      </c>
      <c r="Y71" s="1">
        <v>93.4</v>
      </c>
      <c r="Z71" s="1">
        <v>105</v>
      </c>
      <c r="AA71" s="1">
        <v>121.2</v>
      </c>
      <c r="AB71" s="1"/>
      <c r="AC71" s="1">
        <f t="shared" si="20"/>
        <v>175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32</v>
      </c>
      <c r="C72" s="1">
        <v>93.975999999999999</v>
      </c>
      <c r="D72" s="1">
        <v>190.92699999999999</v>
      </c>
      <c r="E72" s="1">
        <v>110.843</v>
      </c>
      <c r="F72" s="1">
        <v>156.07499999999999</v>
      </c>
      <c r="G72" s="6">
        <v>1</v>
      </c>
      <c r="H72" s="1">
        <v>40</v>
      </c>
      <c r="I72" s="1" t="s">
        <v>33</v>
      </c>
      <c r="J72" s="1">
        <v>107.2</v>
      </c>
      <c r="K72" s="1">
        <f t="shared" si="16"/>
        <v>3.6430000000000007</v>
      </c>
      <c r="L72" s="1"/>
      <c r="M72" s="1"/>
      <c r="N72" s="1">
        <v>13.066099999999979</v>
      </c>
      <c r="O72" s="1"/>
      <c r="P72" s="1">
        <f t="shared" si="18"/>
        <v>22.168600000000001</v>
      </c>
      <c r="Q72" s="5">
        <f t="shared" si="19"/>
        <v>52.544900000000041</v>
      </c>
      <c r="R72" s="5"/>
      <c r="S72" s="1"/>
      <c r="T72" s="1">
        <f t="shared" si="21"/>
        <v>10</v>
      </c>
      <c r="U72" s="1">
        <f t="shared" si="22"/>
        <v>7.6297601111481983</v>
      </c>
      <c r="V72" s="1">
        <v>23.131</v>
      </c>
      <c r="W72" s="1">
        <v>25.842199999999998</v>
      </c>
      <c r="X72" s="1">
        <v>23.7746</v>
      </c>
      <c r="Y72" s="1">
        <v>19.037400000000002</v>
      </c>
      <c r="Z72" s="1">
        <v>23.6556</v>
      </c>
      <c r="AA72" s="1">
        <v>27.741</v>
      </c>
      <c r="AB72" s="1"/>
      <c r="AC72" s="1">
        <f t="shared" si="20"/>
        <v>53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32</v>
      </c>
      <c r="C73" s="1">
        <v>87.518000000000001</v>
      </c>
      <c r="D73" s="1">
        <v>72.947999999999993</v>
      </c>
      <c r="E73" s="1">
        <v>48.764000000000003</v>
      </c>
      <c r="F73" s="1">
        <v>93.01</v>
      </c>
      <c r="G73" s="6">
        <v>1</v>
      </c>
      <c r="H73" s="1">
        <v>40</v>
      </c>
      <c r="I73" s="1" t="s">
        <v>33</v>
      </c>
      <c r="J73" s="1">
        <v>55.9</v>
      </c>
      <c r="K73" s="1">
        <f t="shared" si="16"/>
        <v>-7.1359999999999957</v>
      </c>
      <c r="L73" s="1"/>
      <c r="M73" s="1"/>
      <c r="N73" s="1">
        <v>54.759200000000007</v>
      </c>
      <c r="O73" s="1"/>
      <c r="P73" s="1">
        <f t="shared" si="18"/>
        <v>9.7528000000000006</v>
      </c>
      <c r="Q73" s="5"/>
      <c r="R73" s="5"/>
      <c r="S73" s="1"/>
      <c r="T73" s="1">
        <f t="shared" si="21"/>
        <v>15.151464194897876</v>
      </c>
      <c r="U73" s="1">
        <f t="shared" si="22"/>
        <v>15.151464194897876</v>
      </c>
      <c r="V73" s="1">
        <v>15.6548</v>
      </c>
      <c r="W73" s="1">
        <v>15.468999999999999</v>
      </c>
      <c r="X73" s="1">
        <v>11.828200000000001</v>
      </c>
      <c r="Y73" s="1">
        <v>9.3792000000000009</v>
      </c>
      <c r="Z73" s="1">
        <v>14.279199999999999</v>
      </c>
      <c r="AA73" s="1">
        <v>17.536799999999999</v>
      </c>
      <c r="AB73" s="1"/>
      <c r="AC73" s="1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107</v>
      </c>
      <c r="B74" s="13" t="s">
        <v>32</v>
      </c>
      <c r="C74" s="13"/>
      <c r="D74" s="13"/>
      <c r="E74" s="13"/>
      <c r="F74" s="13"/>
      <c r="G74" s="14">
        <v>0</v>
      </c>
      <c r="H74" s="13" t="e">
        <v>#N/A</v>
      </c>
      <c r="I74" s="13" t="s">
        <v>33</v>
      </c>
      <c r="J74" s="13"/>
      <c r="K74" s="13">
        <f t="shared" si="16"/>
        <v>0</v>
      </c>
      <c r="L74" s="13"/>
      <c r="M74" s="13"/>
      <c r="N74" s="13"/>
      <c r="O74" s="13"/>
      <c r="P74" s="13">
        <f t="shared" si="18"/>
        <v>0</v>
      </c>
      <c r="Q74" s="15"/>
      <c r="R74" s="15"/>
      <c r="S74" s="13"/>
      <c r="T74" s="13" t="e">
        <f t="shared" si="21"/>
        <v>#DIV/0!</v>
      </c>
      <c r="U74" s="13" t="e">
        <f t="shared" si="22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47</v>
      </c>
      <c r="AC74" s="13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108</v>
      </c>
      <c r="B75" s="1" t="s">
        <v>32</v>
      </c>
      <c r="C75" s="1">
        <v>184.59700000000001</v>
      </c>
      <c r="D75" s="1">
        <v>24.396999999999998</v>
      </c>
      <c r="E75" s="1">
        <v>112.89400000000001</v>
      </c>
      <c r="F75" s="1">
        <v>67.192999999999998</v>
      </c>
      <c r="G75" s="6">
        <v>1</v>
      </c>
      <c r="H75" s="1">
        <v>30</v>
      </c>
      <c r="I75" s="1" t="s">
        <v>33</v>
      </c>
      <c r="J75" s="1">
        <v>103.25</v>
      </c>
      <c r="K75" s="1">
        <f t="shared" si="16"/>
        <v>9.6440000000000055</v>
      </c>
      <c r="L75" s="1"/>
      <c r="M75" s="1"/>
      <c r="N75" s="1">
        <v>82.371800000000007</v>
      </c>
      <c r="O75" s="1"/>
      <c r="P75" s="1">
        <f t="shared" si="18"/>
        <v>22.578800000000001</v>
      </c>
      <c r="Q75" s="5">
        <f>9*P75-O75-N75-F75</f>
        <v>53.644400000000005</v>
      </c>
      <c r="R75" s="5"/>
      <c r="S75" s="1"/>
      <c r="T75" s="1">
        <f t="shared" si="21"/>
        <v>9</v>
      </c>
      <c r="U75" s="1">
        <f t="shared" si="22"/>
        <v>6.6241252856661994</v>
      </c>
      <c r="V75" s="1">
        <v>21.7834</v>
      </c>
      <c r="W75" s="1">
        <v>20.2804</v>
      </c>
      <c r="X75" s="1">
        <v>14.589399999999999</v>
      </c>
      <c r="Y75" s="1">
        <v>12.1966</v>
      </c>
      <c r="Z75" s="1">
        <v>13.5466</v>
      </c>
      <c r="AA75" s="1">
        <v>19.310600000000001</v>
      </c>
      <c r="AB75" s="1"/>
      <c r="AC75" s="1">
        <f t="shared" si="20"/>
        <v>54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109</v>
      </c>
      <c r="B76" s="13" t="s">
        <v>40</v>
      </c>
      <c r="C76" s="13"/>
      <c r="D76" s="13"/>
      <c r="E76" s="13"/>
      <c r="F76" s="13"/>
      <c r="G76" s="14">
        <v>0</v>
      </c>
      <c r="H76" s="13" t="e">
        <v>#N/A</v>
      </c>
      <c r="I76" s="13" t="s">
        <v>33</v>
      </c>
      <c r="J76" s="13"/>
      <c r="K76" s="13">
        <f t="shared" si="16"/>
        <v>0</v>
      </c>
      <c r="L76" s="13"/>
      <c r="M76" s="13"/>
      <c r="N76" s="13"/>
      <c r="O76" s="13"/>
      <c r="P76" s="13">
        <f t="shared" si="18"/>
        <v>0</v>
      </c>
      <c r="Q76" s="15"/>
      <c r="R76" s="15"/>
      <c r="S76" s="13"/>
      <c r="T76" s="13" t="e">
        <f t="shared" si="21"/>
        <v>#DIV/0!</v>
      </c>
      <c r="U76" s="13" t="e">
        <f t="shared" si="22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47</v>
      </c>
      <c r="AC76" s="13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110</v>
      </c>
      <c r="B77" s="13" t="s">
        <v>40</v>
      </c>
      <c r="C77" s="13"/>
      <c r="D77" s="13"/>
      <c r="E77" s="13"/>
      <c r="F77" s="13"/>
      <c r="G77" s="14">
        <v>0</v>
      </c>
      <c r="H77" s="13" t="e">
        <v>#N/A</v>
      </c>
      <c r="I77" s="13" t="s">
        <v>33</v>
      </c>
      <c r="J77" s="13"/>
      <c r="K77" s="13">
        <f t="shared" si="16"/>
        <v>0</v>
      </c>
      <c r="L77" s="13"/>
      <c r="M77" s="13"/>
      <c r="N77" s="13"/>
      <c r="O77" s="13"/>
      <c r="P77" s="13">
        <f t="shared" si="18"/>
        <v>0</v>
      </c>
      <c r="Q77" s="15"/>
      <c r="R77" s="15"/>
      <c r="S77" s="13"/>
      <c r="T77" s="13" t="e">
        <f t="shared" si="21"/>
        <v>#DIV/0!</v>
      </c>
      <c r="U77" s="13" t="e">
        <f t="shared" si="22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47</v>
      </c>
      <c r="AC77" s="13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111</v>
      </c>
      <c r="B78" s="13" t="s">
        <v>40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16"/>
        <v>0</v>
      </c>
      <c r="L78" s="13"/>
      <c r="M78" s="13"/>
      <c r="N78" s="13"/>
      <c r="O78" s="13"/>
      <c r="P78" s="13">
        <f t="shared" si="18"/>
        <v>0</v>
      </c>
      <c r="Q78" s="15"/>
      <c r="R78" s="15"/>
      <c r="S78" s="13"/>
      <c r="T78" s="13" t="e">
        <f t="shared" si="21"/>
        <v>#DIV/0!</v>
      </c>
      <c r="U78" s="13" t="e">
        <f t="shared" si="22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47</v>
      </c>
      <c r="AC78" s="13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112</v>
      </c>
      <c r="B79" s="13" t="s">
        <v>40</v>
      </c>
      <c r="C79" s="13"/>
      <c r="D79" s="13"/>
      <c r="E79" s="13"/>
      <c r="F79" s="13"/>
      <c r="G79" s="14">
        <v>0</v>
      </c>
      <c r="H79" s="13" t="e">
        <v>#N/A</v>
      </c>
      <c r="I79" s="13" t="s">
        <v>33</v>
      </c>
      <c r="J79" s="13"/>
      <c r="K79" s="13">
        <f t="shared" si="16"/>
        <v>0</v>
      </c>
      <c r="L79" s="13"/>
      <c r="M79" s="13"/>
      <c r="N79" s="13"/>
      <c r="O79" s="13"/>
      <c r="P79" s="13">
        <f t="shared" si="18"/>
        <v>0</v>
      </c>
      <c r="Q79" s="15"/>
      <c r="R79" s="15"/>
      <c r="S79" s="13"/>
      <c r="T79" s="13" t="e">
        <f t="shared" si="21"/>
        <v>#DIV/0!</v>
      </c>
      <c r="U79" s="13" t="e">
        <f t="shared" si="22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47</v>
      </c>
      <c r="AC79" s="13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113</v>
      </c>
      <c r="B80" s="13" t="s">
        <v>40</v>
      </c>
      <c r="C80" s="13"/>
      <c r="D80" s="13"/>
      <c r="E80" s="13"/>
      <c r="F80" s="13"/>
      <c r="G80" s="14">
        <v>0</v>
      </c>
      <c r="H80" s="13" t="e">
        <v>#N/A</v>
      </c>
      <c r="I80" s="13" t="s">
        <v>33</v>
      </c>
      <c r="J80" s="13"/>
      <c r="K80" s="13">
        <f t="shared" si="16"/>
        <v>0</v>
      </c>
      <c r="L80" s="13"/>
      <c r="M80" s="13"/>
      <c r="N80" s="13"/>
      <c r="O80" s="13"/>
      <c r="P80" s="13">
        <f t="shared" si="18"/>
        <v>0</v>
      </c>
      <c r="Q80" s="15"/>
      <c r="R80" s="15"/>
      <c r="S80" s="13"/>
      <c r="T80" s="13" t="e">
        <f t="shared" si="21"/>
        <v>#DIV/0!</v>
      </c>
      <c r="U80" s="13" t="e">
        <f t="shared" si="22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47</v>
      </c>
      <c r="AC80" s="13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114</v>
      </c>
      <c r="B81" s="13" t="s">
        <v>40</v>
      </c>
      <c r="C81" s="13"/>
      <c r="D81" s="13"/>
      <c r="E81" s="13"/>
      <c r="F81" s="13"/>
      <c r="G81" s="14">
        <v>0</v>
      </c>
      <c r="H81" s="13" t="e">
        <v>#N/A</v>
      </c>
      <c r="I81" s="13" t="s">
        <v>33</v>
      </c>
      <c r="J81" s="13"/>
      <c r="K81" s="13">
        <f t="shared" si="16"/>
        <v>0</v>
      </c>
      <c r="L81" s="13"/>
      <c r="M81" s="13"/>
      <c r="N81" s="13"/>
      <c r="O81" s="13"/>
      <c r="P81" s="13">
        <f t="shared" si="18"/>
        <v>0</v>
      </c>
      <c r="Q81" s="15"/>
      <c r="R81" s="15"/>
      <c r="S81" s="13"/>
      <c r="T81" s="13" t="e">
        <f t="shared" si="21"/>
        <v>#DIV/0!</v>
      </c>
      <c r="U81" s="13" t="e">
        <f t="shared" si="22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47</v>
      </c>
      <c r="AC81" s="13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115</v>
      </c>
      <c r="B82" s="13" t="s">
        <v>40</v>
      </c>
      <c r="C82" s="13"/>
      <c r="D82" s="13"/>
      <c r="E82" s="13"/>
      <c r="F82" s="13"/>
      <c r="G82" s="14">
        <v>0</v>
      </c>
      <c r="H82" s="13" t="e">
        <v>#N/A</v>
      </c>
      <c r="I82" s="13" t="s">
        <v>33</v>
      </c>
      <c r="J82" s="13"/>
      <c r="K82" s="13">
        <f t="shared" si="16"/>
        <v>0</v>
      </c>
      <c r="L82" s="13"/>
      <c r="M82" s="13"/>
      <c r="N82" s="13"/>
      <c r="O82" s="13"/>
      <c r="P82" s="13">
        <f t="shared" si="18"/>
        <v>0</v>
      </c>
      <c r="Q82" s="15"/>
      <c r="R82" s="15"/>
      <c r="S82" s="13"/>
      <c r="T82" s="13" t="e">
        <f t="shared" si="21"/>
        <v>#DIV/0!</v>
      </c>
      <c r="U82" s="13" t="e">
        <f t="shared" si="22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47</v>
      </c>
      <c r="AC82" s="13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116</v>
      </c>
      <c r="B83" s="1" t="s">
        <v>40</v>
      </c>
      <c r="C83" s="1">
        <v>104</v>
      </c>
      <c r="D83" s="1"/>
      <c r="E83" s="1">
        <v>7</v>
      </c>
      <c r="F83" s="1">
        <v>95</v>
      </c>
      <c r="G83" s="6">
        <v>0.11</v>
      </c>
      <c r="H83" s="1">
        <v>150</v>
      </c>
      <c r="I83" s="1" t="s">
        <v>33</v>
      </c>
      <c r="J83" s="1">
        <v>6</v>
      </c>
      <c r="K83" s="1">
        <f t="shared" ref="K83:K99" si="23">E83-J83</f>
        <v>1</v>
      </c>
      <c r="L83" s="1"/>
      <c r="M83" s="1"/>
      <c r="N83" s="1">
        <v>0</v>
      </c>
      <c r="O83" s="1"/>
      <c r="P83" s="1">
        <f t="shared" si="18"/>
        <v>1.4</v>
      </c>
      <c r="Q83" s="5"/>
      <c r="R83" s="5"/>
      <c r="S83" s="1"/>
      <c r="T83" s="1">
        <f t="shared" si="21"/>
        <v>67.857142857142861</v>
      </c>
      <c r="U83" s="1">
        <f t="shared" si="22"/>
        <v>67.857142857142861</v>
      </c>
      <c r="V83" s="1">
        <v>1.2</v>
      </c>
      <c r="W83" s="1">
        <v>1</v>
      </c>
      <c r="X83" s="1">
        <v>0.2</v>
      </c>
      <c r="Y83" s="1">
        <v>0</v>
      </c>
      <c r="Z83" s="1">
        <v>0</v>
      </c>
      <c r="AA83" s="1">
        <v>0</v>
      </c>
      <c r="AB83" s="18" t="s">
        <v>117</v>
      </c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40</v>
      </c>
      <c r="C84" s="1">
        <v>280</v>
      </c>
      <c r="D84" s="1">
        <v>20</v>
      </c>
      <c r="E84" s="1">
        <v>27</v>
      </c>
      <c r="F84" s="1">
        <v>271</v>
      </c>
      <c r="G84" s="6">
        <v>0.06</v>
      </c>
      <c r="H84" s="1">
        <v>60</v>
      </c>
      <c r="I84" s="1" t="s">
        <v>33</v>
      </c>
      <c r="J84" s="1">
        <v>26</v>
      </c>
      <c r="K84" s="1">
        <f t="shared" si="23"/>
        <v>1</v>
      </c>
      <c r="L84" s="1"/>
      <c r="M84" s="1"/>
      <c r="N84" s="1">
        <v>0</v>
      </c>
      <c r="O84" s="1"/>
      <c r="P84" s="1">
        <f t="shared" si="18"/>
        <v>5.4</v>
      </c>
      <c r="Q84" s="5"/>
      <c r="R84" s="5"/>
      <c r="S84" s="1"/>
      <c r="T84" s="1">
        <f t="shared" si="21"/>
        <v>50.185185185185183</v>
      </c>
      <c r="U84" s="1">
        <f t="shared" si="22"/>
        <v>50.185185185185183</v>
      </c>
      <c r="V84" s="1">
        <v>5.6</v>
      </c>
      <c r="W84" s="1">
        <v>6.4</v>
      </c>
      <c r="X84" s="1">
        <v>5.8</v>
      </c>
      <c r="Y84" s="1">
        <v>5.4</v>
      </c>
      <c r="Z84" s="1">
        <v>5.4</v>
      </c>
      <c r="AA84" s="1">
        <v>6.6</v>
      </c>
      <c r="AB84" s="18" t="s">
        <v>117</v>
      </c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119</v>
      </c>
      <c r="B85" s="1" t="s">
        <v>40</v>
      </c>
      <c r="C85" s="1">
        <v>36</v>
      </c>
      <c r="D85" s="1">
        <v>20</v>
      </c>
      <c r="E85" s="1">
        <v>19</v>
      </c>
      <c r="F85" s="1">
        <v>32</v>
      </c>
      <c r="G85" s="6">
        <v>0.15</v>
      </c>
      <c r="H85" s="1">
        <v>60</v>
      </c>
      <c r="I85" s="1" t="s">
        <v>33</v>
      </c>
      <c r="J85" s="1">
        <v>17</v>
      </c>
      <c r="K85" s="1">
        <f t="shared" si="23"/>
        <v>2</v>
      </c>
      <c r="L85" s="1"/>
      <c r="M85" s="1"/>
      <c r="N85" s="1">
        <v>0</v>
      </c>
      <c r="O85" s="1"/>
      <c r="P85" s="1">
        <f t="shared" si="18"/>
        <v>3.8</v>
      </c>
      <c r="Q85" s="5">
        <v>10</v>
      </c>
      <c r="R85" s="5"/>
      <c r="S85" s="1"/>
      <c r="T85" s="1">
        <f t="shared" si="21"/>
        <v>11.052631578947368</v>
      </c>
      <c r="U85" s="1">
        <f t="shared" si="22"/>
        <v>8.4210526315789469</v>
      </c>
      <c r="V85" s="1">
        <v>3.2</v>
      </c>
      <c r="W85" s="1">
        <v>3.4</v>
      </c>
      <c r="X85" s="1">
        <v>5</v>
      </c>
      <c r="Y85" s="1">
        <v>4.8</v>
      </c>
      <c r="Z85" s="1">
        <v>6</v>
      </c>
      <c r="AA85" s="1">
        <v>7</v>
      </c>
      <c r="AB85" s="1"/>
      <c r="AC85" s="1">
        <f t="shared" si="20"/>
        <v>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120</v>
      </c>
      <c r="B86" s="1" t="s">
        <v>32</v>
      </c>
      <c r="C86" s="1">
        <v>134.18700000000001</v>
      </c>
      <c r="D86" s="1"/>
      <c r="E86" s="1">
        <v>68.263999999999996</v>
      </c>
      <c r="F86" s="1">
        <v>56.503999999999998</v>
      </c>
      <c r="G86" s="6">
        <v>1</v>
      </c>
      <c r="H86" s="1">
        <v>55</v>
      </c>
      <c r="I86" s="1" t="s">
        <v>33</v>
      </c>
      <c r="J86" s="1">
        <v>60.4</v>
      </c>
      <c r="K86" s="1">
        <f t="shared" si="23"/>
        <v>7.8639999999999972</v>
      </c>
      <c r="L86" s="1"/>
      <c r="M86" s="1"/>
      <c r="N86" s="1">
        <v>28.209800000000001</v>
      </c>
      <c r="O86" s="1"/>
      <c r="P86" s="1">
        <f t="shared" si="18"/>
        <v>13.652799999999999</v>
      </c>
      <c r="Q86" s="5">
        <f t="shared" ref="Q86:Q87" si="24">10*P86-O86-N86-F86</f>
        <v>51.814199999999992</v>
      </c>
      <c r="R86" s="5"/>
      <c r="S86" s="1"/>
      <c r="T86" s="1">
        <f t="shared" si="21"/>
        <v>10</v>
      </c>
      <c r="U86" s="1">
        <f t="shared" si="22"/>
        <v>6.2048664010312899</v>
      </c>
      <c r="V86" s="1">
        <v>11.758800000000001</v>
      </c>
      <c r="W86" s="1">
        <v>11.2818</v>
      </c>
      <c r="X86" s="1">
        <v>14.0334</v>
      </c>
      <c r="Y86" s="1">
        <v>11.3352</v>
      </c>
      <c r="Z86" s="1">
        <v>15.581799999999999</v>
      </c>
      <c r="AA86" s="1">
        <v>20.4908</v>
      </c>
      <c r="AB86" s="1"/>
      <c r="AC86" s="1">
        <f t="shared" si="20"/>
        <v>52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40</v>
      </c>
      <c r="C87" s="1">
        <v>71</v>
      </c>
      <c r="D87" s="1"/>
      <c r="E87" s="1">
        <v>40</v>
      </c>
      <c r="F87" s="1">
        <v>30</v>
      </c>
      <c r="G87" s="6">
        <v>0.4</v>
      </c>
      <c r="H87" s="1">
        <v>55</v>
      </c>
      <c r="I87" s="1" t="s">
        <v>33</v>
      </c>
      <c r="J87" s="1">
        <v>39</v>
      </c>
      <c r="K87" s="1">
        <f t="shared" si="23"/>
        <v>1</v>
      </c>
      <c r="L87" s="1"/>
      <c r="M87" s="1"/>
      <c r="N87" s="1">
        <v>23.8</v>
      </c>
      <c r="O87" s="1"/>
      <c r="P87" s="1">
        <f t="shared" si="18"/>
        <v>8</v>
      </c>
      <c r="Q87" s="5">
        <f t="shared" si="24"/>
        <v>26.200000000000003</v>
      </c>
      <c r="R87" s="5"/>
      <c r="S87" s="1"/>
      <c r="T87" s="1">
        <f t="shared" si="21"/>
        <v>10</v>
      </c>
      <c r="U87" s="1">
        <f t="shared" si="22"/>
        <v>6.7249999999999996</v>
      </c>
      <c r="V87" s="1">
        <v>7.8</v>
      </c>
      <c r="W87" s="1">
        <v>7.2</v>
      </c>
      <c r="X87" s="1">
        <v>8.6</v>
      </c>
      <c r="Y87" s="1">
        <v>9.1999999999999993</v>
      </c>
      <c r="Z87" s="1">
        <v>10</v>
      </c>
      <c r="AA87" s="1">
        <v>13.8</v>
      </c>
      <c r="AB87" s="1"/>
      <c r="AC87" s="1">
        <f t="shared" si="20"/>
        <v>10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32</v>
      </c>
      <c r="C88" s="1">
        <v>143.00299999999999</v>
      </c>
      <c r="D88" s="1"/>
      <c r="E88" s="1">
        <v>46.134999999999998</v>
      </c>
      <c r="F88" s="1">
        <v>86.771000000000001</v>
      </c>
      <c r="G88" s="6">
        <v>1</v>
      </c>
      <c r="H88" s="1" t="e">
        <v>#N/A</v>
      </c>
      <c r="I88" s="1" t="s">
        <v>33</v>
      </c>
      <c r="J88" s="1">
        <v>41.9</v>
      </c>
      <c r="K88" s="1">
        <f t="shared" si="23"/>
        <v>4.2349999999999994</v>
      </c>
      <c r="L88" s="1"/>
      <c r="M88" s="1"/>
      <c r="N88" s="1">
        <v>0</v>
      </c>
      <c r="O88" s="1"/>
      <c r="P88" s="1">
        <f t="shared" si="18"/>
        <v>9.2270000000000003</v>
      </c>
      <c r="Q88" s="5">
        <v>10</v>
      </c>
      <c r="R88" s="5"/>
      <c r="S88" s="1"/>
      <c r="T88" s="1">
        <f t="shared" si="21"/>
        <v>10.487807521404573</v>
      </c>
      <c r="U88" s="1">
        <f t="shared" si="22"/>
        <v>9.4040316462555538</v>
      </c>
      <c r="V88" s="1">
        <v>9.7742000000000004</v>
      </c>
      <c r="W88" s="1">
        <v>11.3048</v>
      </c>
      <c r="X88" s="1">
        <v>5.0965999999999996</v>
      </c>
      <c r="Y88" s="1">
        <v>2.0102000000000002</v>
      </c>
      <c r="Z88" s="1">
        <v>1.1628000000000001</v>
      </c>
      <c r="AA88" s="1">
        <v>1.1628000000000001</v>
      </c>
      <c r="AB88" s="1"/>
      <c r="AC88" s="1">
        <f t="shared" si="20"/>
        <v>10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3" t="s">
        <v>123</v>
      </c>
      <c r="B89" s="13" t="s">
        <v>40</v>
      </c>
      <c r="C89" s="13"/>
      <c r="D89" s="13"/>
      <c r="E89" s="13"/>
      <c r="F89" s="13"/>
      <c r="G89" s="14">
        <v>0</v>
      </c>
      <c r="H89" s="13" t="e">
        <v>#N/A</v>
      </c>
      <c r="I89" s="13" t="s">
        <v>33</v>
      </c>
      <c r="J89" s="13"/>
      <c r="K89" s="13">
        <f t="shared" si="23"/>
        <v>0</v>
      </c>
      <c r="L89" s="13"/>
      <c r="M89" s="13"/>
      <c r="N89" s="13"/>
      <c r="O89" s="13"/>
      <c r="P89" s="13">
        <f t="shared" si="18"/>
        <v>0</v>
      </c>
      <c r="Q89" s="15"/>
      <c r="R89" s="15"/>
      <c r="S89" s="13"/>
      <c r="T89" s="13" t="e">
        <f t="shared" si="21"/>
        <v>#DIV/0!</v>
      </c>
      <c r="U89" s="13" t="e">
        <f t="shared" si="22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47</v>
      </c>
      <c r="AC89" s="13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124</v>
      </c>
      <c r="B90" s="1" t="s">
        <v>40</v>
      </c>
      <c r="C90" s="1">
        <v>60</v>
      </c>
      <c r="D90" s="1">
        <v>20</v>
      </c>
      <c r="E90" s="1">
        <v>16</v>
      </c>
      <c r="F90" s="1">
        <v>60</v>
      </c>
      <c r="G90" s="6">
        <v>0.4</v>
      </c>
      <c r="H90" s="1" t="e">
        <v>#N/A</v>
      </c>
      <c r="I90" s="1" t="s">
        <v>33</v>
      </c>
      <c r="J90" s="1">
        <v>20</v>
      </c>
      <c r="K90" s="1">
        <f t="shared" si="23"/>
        <v>-4</v>
      </c>
      <c r="L90" s="1"/>
      <c r="M90" s="1"/>
      <c r="N90" s="1">
        <v>0</v>
      </c>
      <c r="O90" s="1"/>
      <c r="P90" s="1">
        <f t="shared" si="18"/>
        <v>3.2</v>
      </c>
      <c r="Q90" s="5"/>
      <c r="R90" s="5"/>
      <c r="S90" s="1"/>
      <c r="T90" s="1">
        <f t="shared" si="21"/>
        <v>18.75</v>
      </c>
      <c r="U90" s="1">
        <f t="shared" si="22"/>
        <v>18.75</v>
      </c>
      <c r="V90" s="1">
        <v>5</v>
      </c>
      <c r="W90" s="1">
        <v>5.4</v>
      </c>
      <c r="X90" s="1">
        <v>7</v>
      </c>
      <c r="Y90" s="1">
        <v>6.6</v>
      </c>
      <c r="Z90" s="1">
        <v>8.6</v>
      </c>
      <c r="AA90" s="1">
        <v>10.8</v>
      </c>
      <c r="AB90" s="16" t="s">
        <v>39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125</v>
      </c>
      <c r="B91" s="1" t="s">
        <v>32</v>
      </c>
      <c r="C91" s="1">
        <v>56.582000000000001</v>
      </c>
      <c r="D91" s="1">
        <v>180.58099999999999</v>
      </c>
      <c r="E91" s="1">
        <v>60.537999999999997</v>
      </c>
      <c r="F91" s="1">
        <v>151.29499999999999</v>
      </c>
      <c r="G91" s="6">
        <v>1</v>
      </c>
      <c r="H91" s="1">
        <v>50</v>
      </c>
      <c r="I91" s="1" t="s">
        <v>33</v>
      </c>
      <c r="J91" s="1">
        <v>72.95</v>
      </c>
      <c r="K91" s="1">
        <f t="shared" si="23"/>
        <v>-12.412000000000006</v>
      </c>
      <c r="L91" s="1"/>
      <c r="M91" s="1"/>
      <c r="N91" s="1">
        <v>37.247299999999981</v>
      </c>
      <c r="O91" s="1"/>
      <c r="P91" s="1">
        <f t="shared" si="18"/>
        <v>12.1076</v>
      </c>
      <c r="Q91" s="5"/>
      <c r="R91" s="5"/>
      <c r="S91" s="1"/>
      <c r="T91" s="1">
        <f t="shared" si="21"/>
        <v>15.572227361326767</v>
      </c>
      <c r="U91" s="1">
        <f t="shared" si="22"/>
        <v>15.572227361326767</v>
      </c>
      <c r="V91" s="1">
        <v>19.555</v>
      </c>
      <c r="W91" s="1">
        <v>22.0822</v>
      </c>
      <c r="X91" s="1">
        <v>12.1836</v>
      </c>
      <c r="Y91" s="1">
        <v>5.5140000000000002</v>
      </c>
      <c r="Z91" s="1">
        <v>11.773400000000001</v>
      </c>
      <c r="AA91" s="1">
        <v>15.756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126</v>
      </c>
      <c r="B92" s="1" t="s">
        <v>40</v>
      </c>
      <c r="C92" s="1">
        <v>98</v>
      </c>
      <c r="D92" s="1"/>
      <c r="E92" s="1">
        <v>31</v>
      </c>
      <c r="F92" s="1">
        <v>58</v>
      </c>
      <c r="G92" s="6">
        <v>0.3</v>
      </c>
      <c r="H92" s="1">
        <v>30</v>
      </c>
      <c r="I92" s="1" t="s">
        <v>33</v>
      </c>
      <c r="J92" s="1">
        <v>22</v>
      </c>
      <c r="K92" s="1">
        <f t="shared" si="23"/>
        <v>9</v>
      </c>
      <c r="L92" s="1"/>
      <c r="M92" s="1"/>
      <c r="N92" s="1">
        <v>0</v>
      </c>
      <c r="O92" s="1"/>
      <c r="P92" s="1">
        <f t="shared" si="18"/>
        <v>6.2</v>
      </c>
      <c r="Q92" s="5"/>
      <c r="R92" s="5"/>
      <c r="S92" s="1"/>
      <c r="T92" s="1">
        <f t="shared" si="21"/>
        <v>9.3548387096774199</v>
      </c>
      <c r="U92" s="1">
        <f t="shared" si="22"/>
        <v>9.3548387096774199</v>
      </c>
      <c r="V92" s="1">
        <v>4.4000000000000004</v>
      </c>
      <c r="W92" s="1">
        <v>4.8</v>
      </c>
      <c r="X92" s="1">
        <v>3.2</v>
      </c>
      <c r="Y92" s="1">
        <v>5.2</v>
      </c>
      <c r="Z92" s="1">
        <v>2.2000000000000002</v>
      </c>
      <c r="AA92" s="1">
        <v>2.6</v>
      </c>
      <c r="AB92" s="1"/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127</v>
      </c>
      <c r="B93" s="1" t="s">
        <v>40</v>
      </c>
      <c r="C93" s="1">
        <v>43</v>
      </c>
      <c r="D93" s="1"/>
      <c r="E93" s="1">
        <v>27</v>
      </c>
      <c r="F93" s="1">
        <v>8</v>
      </c>
      <c r="G93" s="6">
        <v>0.3</v>
      </c>
      <c r="H93" s="1">
        <v>30</v>
      </c>
      <c r="I93" s="1" t="s">
        <v>33</v>
      </c>
      <c r="J93" s="1">
        <v>13</v>
      </c>
      <c r="K93" s="1">
        <f t="shared" si="23"/>
        <v>14</v>
      </c>
      <c r="L93" s="1"/>
      <c r="M93" s="1"/>
      <c r="N93" s="1">
        <v>0</v>
      </c>
      <c r="O93" s="1"/>
      <c r="P93" s="1">
        <f t="shared" si="18"/>
        <v>5.4</v>
      </c>
      <c r="Q93" s="5">
        <f>8*P93-O93-N93-F93</f>
        <v>35.200000000000003</v>
      </c>
      <c r="R93" s="5"/>
      <c r="S93" s="1"/>
      <c r="T93" s="1">
        <f t="shared" si="21"/>
        <v>8</v>
      </c>
      <c r="U93" s="1">
        <f t="shared" si="22"/>
        <v>1.4814814814814814</v>
      </c>
      <c r="V93" s="1">
        <v>1.6</v>
      </c>
      <c r="W93" s="1">
        <v>2.2000000000000002</v>
      </c>
      <c r="X93" s="1">
        <v>0.8</v>
      </c>
      <c r="Y93" s="1">
        <v>1.6</v>
      </c>
      <c r="Z93" s="1">
        <v>2.4</v>
      </c>
      <c r="AA93" s="1">
        <v>4.5999999999999996</v>
      </c>
      <c r="AB93" s="1"/>
      <c r="AC93" s="1">
        <f t="shared" si="20"/>
        <v>11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128</v>
      </c>
      <c r="B94" s="1" t="s">
        <v>32</v>
      </c>
      <c r="C94" s="1">
        <v>2031.3779999999999</v>
      </c>
      <c r="D94" s="1">
        <v>1334.37</v>
      </c>
      <c r="E94" s="1">
        <v>1716.2919999999999</v>
      </c>
      <c r="F94" s="1">
        <v>1483.15</v>
      </c>
      <c r="G94" s="6">
        <v>1</v>
      </c>
      <c r="H94" s="1">
        <v>60</v>
      </c>
      <c r="I94" s="1" t="s">
        <v>129</v>
      </c>
      <c r="J94" s="1">
        <v>1685.65</v>
      </c>
      <c r="K94" s="1">
        <f t="shared" si="23"/>
        <v>30.641999999999825</v>
      </c>
      <c r="L94" s="1"/>
      <c r="M94" s="1"/>
      <c r="N94" s="1">
        <v>0</v>
      </c>
      <c r="O94" s="1"/>
      <c r="P94" s="1">
        <f t="shared" si="18"/>
        <v>343.25839999999999</v>
      </c>
      <c r="Q94" s="5">
        <f t="shared" ref="Q94" si="25">10*P94-O94-N94-F94</f>
        <v>1949.4339999999997</v>
      </c>
      <c r="R94" s="5"/>
      <c r="S94" s="1"/>
      <c r="T94" s="1">
        <f t="shared" si="21"/>
        <v>10</v>
      </c>
      <c r="U94" s="1">
        <f t="shared" si="22"/>
        <v>4.3207973934505324</v>
      </c>
      <c r="V94" s="1">
        <v>210.54660000000001</v>
      </c>
      <c r="W94" s="1">
        <v>216.11240000000001</v>
      </c>
      <c r="X94" s="1">
        <v>337.77940000000001</v>
      </c>
      <c r="Y94" s="1">
        <v>313.02140000000003</v>
      </c>
      <c r="Z94" s="1">
        <v>356.85860000000002</v>
      </c>
      <c r="AA94" s="1">
        <v>354.96300000000002</v>
      </c>
      <c r="AB94" s="1" t="s">
        <v>60</v>
      </c>
      <c r="AC94" s="1">
        <f t="shared" si="20"/>
        <v>1949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130</v>
      </c>
      <c r="B95" s="10" t="s">
        <v>32</v>
      </c>
      <c r="C95" s="10">
        <v>-555.44500000000005</v>
      </c>
      <c r="D95" s="10">
        <v>71.138000000000005</v>
      </c>
      <c r="E95" s="17">
        <v>384.62299999999999</v>
      </c>
      <c r="F95" s="17">
        <v>-1150.26</v>
      </c>
      <c r="G95" s="11">
        <v>0</v>
      </c>
      <c r="H95" s="10">
        <v>60</v>
      </c>
      <c r="I95" s="10" t="s">
        <v>41</v>
      </c>
      <c r="J95" s="10">
        <v>382.1</v>
      </c>
      <c r="K95" s="10">
        <f t="shared" si="23"/>
        <v>2.5229999999999677</v>
      </c>
      <c r="L95" s="10"/>
      <c r="M95" s="10"/>
      <c r="N95" s="10"/>
      <c r="O95" s="10"/>
      <c r="P95" s="10">
        <f t="shared" si="18"/>
        <v>76.924599999999998</v>
      </c>
      <c r="Q95" s="12"/>
      <c r="R95" s="12"/>
      <c r="S95" s="10"/>
      <c r="T95" s="10">
        <f t="shared" si="21"/>
        <v>-14.953083928938208</v>
      </c>
      <c r="U95" s="10">
        <f t="shared" si="22"/>
        <v>-14.953083928938208</v>
      </c>
      <c r="V95" s="10">
        <v>446.66940000000011</v>
      </c>
      <c r="W95" s="10">
        <v>472.7296</v>
      </c>
      <c r="X95" s="10">
        <v>671.26440000000002</v>
      </c>
      <c r="Y95" s="10">
        <v>783.86840000000007</v>
      </c>
      <c r="Z95" s="10">
        <v>961.86800000000005</v>
      </c>
      <c r="AA95" s="10">
        <v>751.91399999999999</v>
      </c>
      <c r="AB95" s="10" t="s">
        <v>60</v>
      </c>
      <c r="AC95" s="10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131</v>
      </c>
      <c r="B96" s="1" t="s">
        <v>40</v>
      </c>
      <c r="C96" s="1">
        <v>52</v>
      </c>
      <c r="D96" s="1"/>
      <c r="E96" s="1">
        <v>9</v>
      </c>
      <c r="F96" s="1">
        <v>40</v>
      </c>
      <c r="G96" s="6">
        <v>0.1</v>
      </c>
      <c r="H96" s="1">
        <v>60</v>
      </c>
      <c r="I96" s="1" t="s">
        <v>33</v>
      </c>
      <c r="J96" s="1">
        <v>7</v>
      </c>
      <c r="K96" s="1">
        <f t="shared" si="23"/>
        <v>2</v>
      </c>
      <c r="L96" s="1"/>
      <c r="M96" s="1"/>
      <c r="N96" s="1">
        <v>0</v>
      </c>
      <c r="O96" s="1"/>
      <c r="P96" s="1">
        <f t="shared" si="18"/>
        <v>1.8</v>
      </c>
      <c r="Q96" s="5"/>
      <c r="R96" s="5"/>
      <c r="S96" s="1"/>
      <c r="T96" s="1">
        <f t="shared" si="21"/>
        <v>22.222222222222221</v>
      </c>
      <c r="U96" s="1">
        <f t="shared" si="22"/>
        <v>22.222222222222221</v>
      </c>
      <c r="V96" s="1">
        <v>2.4</v>
      </c>
      <c r="W96" s="1">
        <v>2</v>
      </c>
      <c r="X96" s="1">
        <v>0.4</v>
      </c>
      <c r="Y96" s="1">
        <v>0</v>
      </c>
      <c r="Z96" s="1">
        <v>0</v>
      </c>
      <c r="AA96" s="1">
        <v>0</v>
      </c>
      <c r="AB96" s="16" t="s">
        <v>39</v>
      </c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132</v>
      </c>
      <c r="B97" s="1" t="s">
        <v>32</v>
      </c>
      <c r="C97" s="1">
        <v>6457.5630000000001</v>
      </c>
      <c r="D97" s="1">
        <v>1807.2349999999999</v>
      </c>
      <c r="E97" s="17">
        <f>3124.826+E95</f>
        <v>3509.4490000000001</v>
      </c>
      <c r="F97" s="17">
        <f>4943.617+F95</f>
        <v>3793.357</v>
      </c>
      <c r="G97" s="6">
        <v>1</v>
      </c>
      <c r="H97" s="1">
        <v>60</v>
      </c>
      <c r="I97" s="1" t="s">
        <v>33</v>
      </c>
      <c r="J97" s="1">
        <v>3141.63</v>
      </c>
      <c r="K97" s="1">
        <f t="shared" si="23"/>
        <v>367.81899999999996</v>
      </c>
      <c r="L97" s="1"/>
      <c r="M97" s="1"/>
      <c r="N97" s="1">
        <v>0</v>
      </c>
      <c r="O97" s="1"/>
      <c r="P97" s="1">
        <f t="shared" si="18"/>
        <v>701.88980000000004</v>
      </c>
      <c r="Q97" s="5">
        <f t="shared" ref="Q97:Q98" si="26">10*P97-O97-N97-F97</f>
        <v>3225.5410000000002</v>
      </c>
      <c r="R97" s="5"/>
      <c r="S97" s="1"/>
      <c r="T97" s="1">
        <f t="shared" si="21"/>
        <v>10</v>
      </c>
      <c r="U97" s="1">
        <f t="shared" si="22"/>
        <v>5.4044908474236264</v>
      </c>
      <c r="V97" s="1">
        <v>589.94820000000004</v>
      </c>
      <c r="W97" s="1">
        <v>602.29640000000006</v>
      </c>
      <c r="X97" s="1">
        <v>906.66980000000001</v>
      </c>
      <c r="Y97" s="1">
        <v>1002.0798</v>
      </c>
      <c r="Z97" s="1">
        <v>976.27819999999997</v>
      </c>
      <c r="AA97" s="1">
        <v>894.72440000000006</v>
      </c>
      <c r="AB97" s="1" t="s">
        <v>60</v>
      </c>
      <c r="AC97" s="1">
        <f t="shared" si="20"/>
        <v>3226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133</v>
      </c>
      <c r="B98" s="1" t="s">
        <v>32</v>
      </c>
      <c r="C98" s="1">
        <v>3490.6759999999999</v>
      </c>
      <c r="D98" s="1">
        <v>1508.1</v>
      </c>
      <c r="E98" s="17">
        <f>1111.434+E27</f>
        <v>2198.1379999999999</v>
      </c>
      <c r="F98" s="17">
        <f>3560.165+F27</f>
        <v>4296.2939999999999</v>
      </c>
      <c r="G98" s="6">
        <v>1</v>
      </c>
      <c r="H98" s="1">
        <v>60</v>
      </c>
      <c r="I98" s="1" t="s">
        <v>129</v>
      </c>
      <c r="J98" s="1">
        <v>1078.02</v>
      </c>
      <c r="K98" s="1">
        <f t="shared" si="23"/>
        <v>1120.1179999999999</v>
      </c>
      <c r="L98" s="1"/>
      <c r="M98" s="1"/>
      <c r="N98" s="1">
        <v>0</v>
      </c>
      <c r="O98" s="1"/>
      <c r="P98" s="1">
        <f t="shared" si="18"/>
        <v>439.62759999999997</v>
      </c>
      <c r="Q98" s="5">
        <f t="shared" si="26"/>
        <v>99.981999999999971</v>
      </c>
      <c r="R98" s="5"/>
      <c r="S98" s="1"/>
      <c r="T98" s="1">
        <f t="shared" si="21"/>
        <v>10</v>
      </c>
      <c r="U98" s="1">
        <f t="shared" si="22"/>
        <v>9.7725756981590788</v>
      </c>
      <c r="V98" s="1">
        <v>554.7962</v>
      </c>
      <c r="W98" s="1">
        <v>727.68279999999993</v>
      </c>
      <c r="X98" s="1">
        <v>791.12700000000007</v>
      </c>
      <c r="Y98" s="1">
        <v>708.90220000000011</v>
      </c>
      <c r="Z98" s="1">
        <v>682.17219999999998</v>
      </c>
      <c r="AA98" s="1">
        <v>588.37940000000003</v>
      </c>
      <c r="AB98" s="1" t="s">
        <v>60</v>
      </c>
      <c r="AC98" s="1">
        <f t="shared" si="20"/>
        <v>100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134</v>
      </c>
      <c r="B99" s="1" t="s">
        <v>40</v>
      </c>
      <c r="C99" s="1">
        <v>29</v>
      </c>
      <c r="D99" s="1"/>
      <c r="E99" s="1">
        <v>26</v>
      </c>
      <c r="F99" s="1">
        <v>1</v>
      </c>
      <c r="G99" s="6">
        <v>0.2</v>
      </c>
      <c r="H99" s="1" t="e">
        <v>#N/A</v>
      </c>
      <c r="I99" s="1" t="s">
        <v>33</v>
      </c>
      <c r="J99" s="1"/>
      <c r="K99" s="1">
        <f t="shared" si="23"/>
        <v>26</v>
      </c>
      <c r="L99" s="1"/>
      <c r="M99" s="1"/>
      <c r="N99" s="1">
        <v>0</v>
      </c>
      <c r="O99" s="1"/>
      <c r="P99" s="1">
        <f t="shared" si="18"/>
        <v>5.2</v>
      </c>
      <c r="Q99" s="5">
        <f>8*P99-O99-N99-F99</f>
        <v>40.6</v>
      </c>
      <c r="R99" s="5"/>
      <c r="S99" s="1"/>
      <c r="T99" s="1">
        <f t="shared" si="21"/>
        <v>8</v>
      </c>
      <c r="U99" s="1">
        <f t="shared" si="22"/>
        <v>0.19230769230769229</v>
      </c>
      <c r="V99" s="1">
        <v>0</v>
      </c>
      <c r="W99" s="1">
        <v>0</v>
      </c>
      <c r="X99" s="1">
        <v>0.2</v>
      </c>
      <c r="Y99" s="1">
        <v>0.2</v>
      </c>
      <c r="Z99" s="1">
        <v>0</v>
      </c>
      <c r="AA99" s="1">
        <v>0</v>
      </c>
      <c r="AB99" s="1"/>
      <c r="AC99" s="1">
        <f t="shared" si="20"/>
        <v>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</sheetData>
  <autoFilter ref="A3:AC99" xr:uid="{F5D77A6F-7AC5-4D05-8254-068E6D1C25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2024-07-03T12:08:30Z</dcterms:created>
  <dcterms:modified xsi:type="dcterms:W3CDTF">2024-07-04T07:45:36Z</dcterms:modified>
</cp:coreProperties>
</file>