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6,24\13,06,24 ПОКОМ КИ филиалы\"/>
    </mc:Choice>
  </mc:AlternateContent>
  <xr:revisionPtr revIDLastSave="0" documentId="13_ncr:1_{25FB03C4-7376-42C1-845C-E0DBA8B5F7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F98" i="1"/>
  <c r="E98" i="1"/>
  <c r="L98" i="1" s="1"/>
  <c r="Q98" i="1" s="1"/>
  <c r="E97" i="1"/>
  <c r="L97" i="1" s="1"/>
  <c r="Q97" i="1" s="1"/>
  <c r="E95" i="1"/>
  <c r="L95" i="1" s="1"/>
  <c r="Q95" i="1" s="1"/>
  <c r="AD10" i="1"/>
  <c r="AD11" i="1"/>
  <c r="AD12" i="1"/>
  <c r="AD13" i="1"/>
  <c r="AD14" i="1"/>
  <c r="AD16" i="1"/>
  <c r="AD21" i="1"/>
  <c r="AD22" i="1"/>
  <c r="AD23" i="1"/>
  <c r="AD25" i="1"/>
  <c r="AD26" i="1"/>
  <c r="AD34" i="1"/>
  <c r="AD35" i="1"/>
  <c r="AD43" i="1"/>
  <c r="AD44" i="1"/>
  <c r="AD46" i="1"/>
  <c r="AD48" i="1"/>
  <c r="AD49" i="1"/>
  <c r="AD53" i="1"/>
  <c r="AD54" i="1"/>
  <c r="AD55" i="1"/>
  <c r="AD58" i="1"/>
  <c r="AD67" i="1"/>
  <c r="AD68" i="1"/>
  <c r="AD73" i="1"/>
  <c r="AD74" i="1"/>
  <c r="AD75" i="1"/>
  <c r="AD76" i="1"/>
  <c r="AD78" i="1"/>
  <c r="AD79" i="1"/>
  <c r="AD80" i="1"/>
  <c r="AD81" i="1"/>
  <c r="AD82" i="1"/>
  <c r="AD83" i="1"/>
  <c r="AD84" i="1"/>
  <c r="AD85" i="1"/>
  <c r="AD86" i="1"/>
  <c r="AD87" i="1"/>
  <c r="AD96" i="1"/>
  <c r="AD99" i="1"/>
  <c r="L7" i="1"/>
  <c r="Q7" i="1" s="1"/>
  <c r="L8" i="1"/>
  <c r="Q8" i="1" s="1"/>
  <c r="L9" i="1"/>
  <c r="Q9" i="1" s="1"/>
  <c r="L10" i="1"/>
  <c r="Q10" i="1" s="1"/>
  <c r="U10" i="1" s="1"/>
  <c r="L11" i="1"/>
  <c r="Q11" i="1" s="1"/>
  <c r="U11" i="1" s="1"/>
  <c r="L12" i="1"/>
  <c r="Q12" i="1" s="1"/>
  <c r="U12" i="1" s="1"/>
  <c r="L13" i="1"/>
  <c r="Q13" i="1" s="1"/>
  <c r="U13" i="1" s="1"/>
  <c r="L14" i="1"/>
  <c r="Q14" i="1" s="1"/>
  <c r="U14" i="1" s="1"/>
  <c r="L15" i="1"/>
  <c r="Q15" i="1" s="1"/>
  <c r="L16" i="1"/>
  <c r="Q16" i="1" s="1"/>
  <c r="U16" i="1" s="1"/>
  <c r="L17" i="1"/>
  <c r="Q17" i="1" s="1"/>
  <c r="L18" i="1"/>
  <c r="Q18" i="1" s="1"/>
  <c r="L19" i="1"/>
  <c r="Q19" i="1" s="1"/>
  <c r="L20" i="1"/>
  <c r="Q20" i="1" s="1"/>
  <c r="L21" i="1"/>
  <c r="Q21" i="1" s="1"/>
  <c r="U21" i="1" s="1"/>
  <c r="L22" i="1"/>
  <c r="Q22" i="1" s="1"/>
  <c r="U22" i="1" s="1"/>
  <c r="L23" i="1"/>
  <c r="Q23" i="1" s="1"/>
  <c r="U23" i="1" s="1"/>
  <c r="L24" i="1"/>
  <c r="Q24" i="1" s="1"/>
  <c r="R24" i="1" s="1"/>
  <c r="AD24" i="1" s="1"/>
  <c r="L25" i="1"/>
  <c r="Q25" i="1" s="1"/>
  <c r="U25" i="1" s="1"/>
  <c r="L26" i="1"/>
  <c r="Q26" i="1" s="1"/>
  <c r="U26" i="1" s="1"/>
  <c r="L27" i="1"/>
  <c r="Q27" i="1" s="1"/>
  <c r="L28" i="1"/>
  <c r="Q28" i="1" s="1"/>
  <c r="R28" i="1" s="1"/>
  <c r="AD28" i="1" s="1"/>
  <c r="L29" i="1"/>
  <c r="Q29" i="1" s="1"/>
  <c r="L30" i="1"/>
  <c r="Q30" i="1" s="1"/>
  <c r="L31" i="1"/>
  <c r="Q31" i="1" s="1"/>
  <c r="R31" i="1" s="1"/>
  <c r="L32" i="1"/>
  <c r="Q32" i="1" s="1"/>
  <c r="L33" i="1"/>
  <c r="Q33" i="1" s="1"/>
  <c r="R33" i="1" s="1"/>
  <c r="L34" i="1"/>
  <c r="Q34" i="1" s="1"/>
  <c r="U34" i="1" s="1"/>
  <c r="L35" i="1"/>
  <c r="Q35" i="1" s="1"/>
  <c r="U35" i="1" s="1"/>
  <c r="L36" i="1"/>
  <c r="Q36" i="1" s="1"/>
  <c r="R36" i="1" s="1"/>
  <c r="AD36" i="1" s="1"/>
  <c r="L37" i="1"/>
  <c r="Q37" i="1" s="1"/>
  <c r="R37" i="1" s="1"/>
  <c r="L38" i="1"/>
  <c r="Q38" i="1" s="1"/>
  <c r="R38" i="1" s="1"/>
  <c r="AD38" i="1" s="1"/>
  <c r="L39" i="1"/>
  <c r="Q39" i="1" s="1"/>
  <c r="R39" i="1" s="1"/>
  <c r="L40" i="1"/>
  <c r="Q40" i="1" s="1"/>
  <c r="R40" i="1" s="1"/>
  <c r="AD40" i="1" s="1"/>
  <c r="L41" i="1"/>
  <c r="Q41" i="1" s="1"/>
  <c r="L42" i="1"/>
  <c r="Q42" i="1" s="1"/>
  <c r="R42" i="1" s="1"/>
  <c r="AD42" i="1" s="1"/>
  <c r="L43" i="1"/>
  <c r="Q43" i="1" s="1"/>
  <c r="U43" i="1" s="1"/>
  <c r="L44" i="1"/>
  <c r="Q44" i="1" s="1"/>
  <c r="U44" i="1" s="1"/>
  <c r="L45" i="1"/>
  <c r="Q45" i="1" s="1"/>
  <c r="L46" i="1"/>
  <c r="Q46" i="1" s="1"/>
  <c r="U46" i="1" s="1"/>
  <c r="L47" i="1"/>
  <c r="Q47" i="1" s="1"/>
  <c r="L48" i="1"/>
  <c r="Q48" i="1" s="1"/>
  <c r="U48" i="1" s="1"/>
  <c r="L49" i="1"/>
  <c r="Q49" i="1" s="1"/>
  <c r="U49" i="1" s="1"/>
  <c r="L50" i="1"/>
  <c r="Q50" i="1" s="1"/>
  <c r="L51" i="1"/>
  <c r="Q51" i="1" s="1"/>
  <c r="L52" i="1"/>
  <c r="Q52" i="1" s="1"/>
  <c r="L53" i="1"/>
  <c r="Q53" i="1" s="1"/>
  <c r="U53" i="1" s="1"/>
  <c r="L54" i="1"/>
  <c r="Q54" i="1" s="1"/>
  <c r="U54" i="1" s="1"/>
  <c r="L55" i="1"/>
  <c r="Q55" i="1" s="1"/>
  <c r="U55" i="1" s="1"/>
  <c r="L56" i="1"/>
  <c r="Q56" i="1" s="1"/>
  <c r="R56" i="1" s="1"/>
  <c r="AD56" i="1" s="1"/>
  <c r="L57" i="1"/>
  <c r="Q57" i="1" s="1"/>
  <c r="L58" i="1"/>
  <c r="Q58" i="1" s="1"/>
  <c r="U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U67" i="1" s="1"/>
  <c r="L68" i="1"/>
  <c r="Q68" i="1" s="1"/>
  <c r="U68" i="1" s="1"/>
  <c r="L69" i="1"/>
  <c r="Q69" i="1" s="1"/>
  <c r="L70" i="1"/>
  <c r="Q70" i="1" s="1"/>
  <c r="L71" i="1"/>
  <c r="Q71" i="1" s="1"/>
  <c r="L72" i="1"/>
  <c r="Q72" i="1" s="1"/>
  <c r="L73" i="1"/>
  <c r="Q73" i="1" s="1"/>
  <c r="U73" i="1" s="1"/>
  <c r="L74" i="1"/>
  <c r="Q74" i="1" s="1"/>
  <c r="U74" i="1" s="1"/>
  <c r="L75" i="1"/>
  <c r="Q75" i="1" s="1"/>
  <c r="U75" i="1" s="1"/>
  <c r="L76" i="1"/>
  <c r="Q76" i="1" s="1"/>
  <c r="U76" i="1" s="1"/>
  <c r="L77" i="1"/>
  <c r="Q77" i="1" s="1"/>
  <c r="R77" i="1" s="1"/>
  <c r="L78" i="1"/>
  <c r="Q78" i="1" s="1"/>
  <c r="U78" i="1" s="1"/>
  <c r="L79" i="1"/>
  <c r="Q79" i="1" s="1"/>
  <c r="U79" i="1" s="1"/>
  <c r="L80" i="1"/>
  <c r="Q80" i="1" s="1"/>
  <c r="U80" i="1" s="1"/>
  <c r="L81" i="1"/>
  <c r="Q81" i="1" s="1"/>
  <c r="U81" i="1" s="1"/>
  <c r="L82" i="1"/>
  <c r="Q82" i="1" s="1"/>
  <c r="U82" i="1" s="1"/>
  <c r="L83" i="1"/>
  <c r="Q83" i="1" s="1"/>
  <c r="U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L89" i="1"/>
  <c r="Q89" i="1" s="1"/>
  <c r="L90" i="1"/>
  <c r="Q90" i="1" s="1"/>
  <c r="L91" i="1"/>
  <c r="Q91" i="1" s="1"/>
  <c r="L92" i="1"/>
  <c r="Q92" i="1" s="1"/>
  <c r="V92" i="1" s="1"/>
  <c r="L93" i="1"/>
  <c r="Q93" i="1" s="1"/>
  <c r="R93" i="1" s="1"/>
  <c r="L94" i="1"/>
  <c r="Q94" i="1" s="1"/>
  <c r="L96" i="1"/>
  <c r="Q96" i="1" s="1"/>
  <c r="V96" i="1" s="1"/>
  <c r="L99" i="1"/>
  <c r="Q99" i="1" s="1"/>
  <c r="V99" i="1" s="1"/>
  <c r="L100" i="1"/>
  <c r="Q100" i="1" s="1"/>
  <c r="L101" i="1"/>
  <c r="Q101" i="1" s="1"/>
  <c r="V101" i="1" s="1"/>
  <c r="L102" i="1"/>
  <c r="Q102" i="1" s="1"/>
  <c r="L6" i="1"/>
  <c r="Q6" i="1" s="1"/>
  <c r="V94" i="1" l="1"/>
  <c r="R94" i="1"/>
  <c r="AD94" i="1" s="1"/>
  <c r="R32" i="1"/>
  <c r="AD32" i="1" s="1"/>
  <c r="R30" i="1"/>
  <c r="AD30" i="1" s="1"/>
  <c r="AD98" i="1"/>
  <c r="AD97" i="1"/>
  <c r="R101" i="1"/>
  <c r="AD101" i="1" s="1"/>
  <c r="V102" i="1"/>
  <c r="AD102" i="1"/>
  <c r="V100" i="1"/>
  <c r="R100" i="1"/>
  <c r="AD100" i="1" s="1"/>
  <c r="V95" i="1"/>
  <c r="AD95" i="1"/>
  <c r="V93" i="1"/>
  <c r="AD93" i="1"/>
  <c r="V91" i="1"/>
  <c r="AD91" i="1"/>
  <c r="R89" i="1"/>
  <c r="AD89" i="1" s="1"/>
  <c r="AD77" i="1"/>
  <c r="R71" i="1"/>
  <c r="AD71" i="1" s="1"/>
  <c r="R69" i="1"/>
  <c r="AD69" i="1" s="1"/>
  <c r="AD65" i="1"/>
  <c r="R63" i="1"/>
  <c r="AD63" i="1" s="1"/>
  <c r="AD61" i="1"/>
  <c r="R59" i="1"/>
  <c r="AD59" i="1" s="1"/>
  <c r="AD57" i="1"/>
  <c r="R51" i="1"/>
  <c r="AD51" i="1" s="1"/>
  <c r="R47" i="1"/>
  <c r="AD47" i="1" s="1"/>
  <c r="R45" i="1"/>
  <c r="AD45" i="1" s="1"/>
  <c r="R41" i="1"/>
  <c r="AD41" i="1" s="1"/>
  <c r="AD39" i="1"/>
  <c r="AD37" i="1"/>
  <c r="AD33" i="1"/>
  <c r="AD31" i="1"/>
  <c r="R29" i="1"/>
  <c r="AD29" i="1" s="1"/>
  <c r="R27" i="1"/>
  <c r="AD27" i="1" s="1"/>
  <c r="AD19" i="1"/>
  <c r="AD17" i="1"/>
  <c r="R15" i="1"/>
  <c r="AD15" i="1" s="1"/>
  <c r="R9" i="1"/>
  <c r="AD9" i="1" s="1"/>
  <c r="R7" i="1"/>
  <c r="AD7" i="1" s="1"/>
  <c r="R6" i="1"/>
  <c r="AD6" i="1" s="1"/>
  <c r="R8" i="1"/>
  <c r="AD8" i="1" s="1"/>
  <c r="R18" i="1"/>
  <c r="AD18" i="1" s="1"/>
  <c r="AD20" i="1"/>
  <c r="R50" i="1"/>
  <c r="AD50" i="1" s="1"/>
  <c r="R52" i="1"/>
  <c r="AD52" i="1" s="1"/>
  <c r="AD60" i="1"/>
  <c r="R62" i="1"/>
  <c r="AD62" i="1" s="1"/>
  <c r="R64" i="1"/>
  <c r="AD64" i="1" s="1"/>
  <c r="R66" i="1"/>
  <c r="AD66" i="1" s="1"/>
  <c r="R70" i="1"/>
  <c r="AD70" i="1" s="1"/>
  <c r="R72" i="1"/>
  <c r="AD72" i="1" s="1"/>
  <c r="R88" i="1"/>
  <c r="AD88" i="1" s="1"/>
  <c r="AD90" i="1"/>
  <c r="R92" i="1"/>
  <c r="AD92" i="1" s="1"/>
  <c r="U56" i="1"/>
  <c r="U42" i="1"/>
  <c r="U40" i="1"/>
  <c r="U38" i="1"/>
  <c r="U36" i="1"/>
  <c r="U30" i="1"/>
  <c r="U28" i="1"/>
  <c r="U24" i="1"/>
  <c r="V97" i="1"/>
  <c r="V98" i="1"/>
  <c r="V89" i="1"/>
  <c r="V78" i="1"/>
  <c r="V70" i="1"/>
  <c r="V62" i="1"/>
  <c r="V54" i="1"/>
  <c r="V46" i="1"/>
  <c r="V38" i="1"/>
  <c r="V30" i="1"/>
  <c r="V22" i="1"/>
  <c r="V14" i="1"/>
  <c r="V82" i="1"/>
  <c r="V74" i="1"/>
  <c r="V66" i="1"/>
  <c r="V58" i="1"/>
  <c r="V50" i="1"/>
  <c r="V42" i="1"/>
  <c r="V34" i="1"/>
  <c r="V26" i="1"/>
  <c r="V18" i="1"/>
  <c r="V10" i="1"/>
  <c r="V6" i="1"/>
  <c r="U99" i="1"/>
  <c r="V87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02" i="1"/>
  <c r="U98" i="1"/>
  <c r="U96" i="1"/>
  <c r="V90" i="1"/>
  <c r="V88" i="1"/>
  <c r="V86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92" i="1" l="1"/>
  <c r="U32" i="1"/>
  <c r="U97" i="1"/>
  <c r="AD5" i="1"/>
  <c r="R5" i="1"/>
  <c r="U94" i="1"/>
  <c r="U93" i="1"/>
  <c r="U91" i="1"/>
  <c r="U101" i="1"/>
  <c r="U8" i="1"/>
  <c r="U20" i="1"/>
  <c r="U52" i="1"/>
  <c r="U62" i="1"/>
  <c r="U66" i="1"/>
  <c r="U72" i="1"/>
  <c r="U90" i="1"/>
  <c r="U100" i="1"/>
  <c r="U95" i="1"/>
  <c r="U18" i="1"/>
  <c r="U50" i="1"/>
  <c r="U60" i="1"/>
  <c r="U64" i="1"/>
  <c r="U70" i="1"/>
  <c r="U88" i="1"/>
  <c r="U6" i="1"/>
  <c r="U7" i="1"/>
  <c r="U9" i="1"/>
  <c r="U15" i="1"/>
  <c r="U17" i="1"/>
  <c r="U19" i="1"/>
  <c r="U27" i="1"/>
  <c r="U29" i="1"/>
  <c r="U31" i="1"/>
  <c r="U33" i="1"/>
  <c r="U37" i="1"/>
  <c r="U39" i="1"/>
  <c r="U41" i="1"/>
  <c r="U45" i="1"/>
  <c r="U47" i="1"/>
  <c r="U51" i="1"/>
  <c r="U57" i="1"/>
  <c r="U59" i="1"/>
  <c r="U61" i="1"/>
  <c r="U63" i="1"/>
  <c r="U65" i="1"/>
  <c r="U69" i="1"/>
  <c r="U71" i="1"/>
  <c r="U77" i="1"/>
  <c r="U89" i="1"/>
  <c r="K5" i="1"/>
</calcChain>
</file>

<file path=xl/sharedStrings.xml><?xml version="1.0" encoding="utf-8"?>
<sst xmlns="http://schemas.openxmlformats.org/spreadsheetml/2006/main" count="374" uniqueCount="140">
  <si>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</si>
  <si>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</si>
  <si>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</si>
  <si>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</si>
  <si>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</si>
  <si>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</si>
  <si>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</si>
  <si>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</si>
  <si>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</si>
  <si>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</si>
  <si>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</si>
  <si>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</si>
  <si>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</si>
  <si>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</si>
  <si>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</si>
  <si>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</si>
  <si>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</si>
  <si>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</si>
  <si>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</si>
  <si>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</si>
  <si>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</si>
  <si>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</si>
  <si>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10,06,(1)</t>
  </si>
  <si>
    <t>15,06,(1)</t>
  </si>
  <si>
    <t>15,06,(2)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</si>
  <si>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</si>
  <si>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</si>
  <si>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</si>
  <si>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</si>
  <si>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</si>
  <si>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</si>
  <si>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</si>
  <si>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</si>
  <si>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</si>
  <si>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</si>
  <si>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</si>
  <si>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</si>
  <si>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</si>
  <si>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</si>
  <si>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</si>
  <si>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</si>
  <si>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</si>
  <si>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</si>
  <si>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</si>
  <si>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</si>
  <si>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</si>
  <si>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</si>
  <si>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</si>
  <si>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</si>
  <si>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</si>
  <si>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</si>
  <si>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</si>
  <si>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</si>
  <si>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</si>
  <si>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</si>
  <si>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</si>
  <si>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</si>
  <si>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</si>
  <si>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</si>
  <si>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</si>
  <si>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</si>
  <si>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</si>
  <si>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</si>
  <si>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</si>
  <si>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</si>
  <si>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</si>
  <si>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</si>
  <si>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</si>
  <si>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</si>
  <si>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</si>
  <si>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</si>
  <si>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</si>
  <si>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</si>
  <si>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</si>
  <si>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</si>
  <si>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</si>
  <si>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</si>
  <si>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</si>
  <si>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</si>
  <si>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</si>
  <si>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</si>
  <si>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</si>
  <si>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</si>
  <si>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</si>
  <si>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</si>
  <si>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</si>
  <si>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</si>
  <si>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</si>
  <si>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</si>
  <si>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</si>
  <si>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</si>
  <si>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314 Колбаса вареная Филейская ТМ Вязанка ТС Классическая в оболочке полиамид.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</si>
  <si>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</si>
  <si>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</si>
  <si>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</si>
  <si>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</si>
  <si>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</si>
  <si>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</si>
  <si>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</si>
  <si>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</si>
  <si>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</si>
  <si>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</si>
  <si>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</si>
  <si>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</si>
  <si>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</si>
  <si>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</si>
  <si>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</si>
  <si>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</si>
  <si>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</si>
  <si>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358 Колбаса Сервелат Мясорубский ТМ Стародворье с мелкорубленным окороком в вак упак  ПОКОМ</t>
  </si>
  <si>
    <t xml:space="preserve"> 364  Сардельки Филейские Вязанка ВЕС NDX ТМ Вязанка  ПОКОМ</t>
  </si>
  <si>
    <t xml:space="preserve"> 367 Вареные колбасы Молокуша Вязанка Фикс.вес 0,45 п/а Вязанка  ПОКОМ</t>
  </si>
  <si>
    <t xml:space="preserve"> 370 Ветчина Сливушка с индейкой ТМ Вязанка в оболочке полиамид.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</si>
  <si>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</si>
  <si>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</si>
  <si>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</si>
  <si>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</si>
  <si>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</si>
  <si>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</si>
  <si>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</si>
  <si>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</si>
  <si>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</si>
  <si>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</si>
  <si>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</si>
  <si>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</si>
  <si>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</si>
  <si>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</si>
  <si>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>новинка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</si>
  <si>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</si>
  <si>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</si>
  <si>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</si>
  <si>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</si>
  <si>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</si>
  <si>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470 Колбаса Любительская ТМ Вязанка в оболочке полиамид.Мясной продукт категории А.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</si>
  <si>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</si>
  <si>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</si>
  <si>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«Сосиски Молочные ГОСТ 0,2 кг ТМ Вязанка»</t>
  </si>
  <si>
    <t>заказ</t>
  </si>
  <si>
    <t>17,06,</t>
  </si>
  <si>
    <t>ротация ОР / Химич 0,7т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</si>
</sst>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T92" sqref="T92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12.140625" customWidth="1"/>
    <col min="10" max="19" width="6.42578125" customWidth="1"/>
    <col min="20" max="20" width="21.5703125" customWidth="1"/>
    <col min="21" max="22" width="4.85546875" customWidth="1"/>
    <col min="23" max="28" width="6.140625" customWidth="1"/>
    <col min="29" max="29" width="20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137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9" t="s">
        <v>22</v>
      </c>
      <c r="O4" s="1" t="s">
        <v>23</v>
      </c>
      <c r="P4" s="1" t="s">
        <v>24</v>
      </c>
      <c r="Q4" s="1" t="s">
        <v>25</v>
      </c>
      <c r="R4" s="1" t="s">
        <v>138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54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48216.417999999998</v>
      </c>
      <c r="F5" s="4">
        <f>SUM(F6:F499)</f>
        <v>29762.656999999996</v>
      </c>
      <c r="G5" s="6"/>
      <c r="H5" s="1"/>
      <c r="I5" s="1"/>
      <c r="J5" s="4">
        <f t="shared" ref="J5:S5" si="0">SUM(J6:J499)</f>
        <v>42831.686999999998</v>
      </c>
      <c r="K5" s="4">
        <f t="shared" si="0"/>
        <v>5384.7309999999998</v>
      </c>
      <c r="L5" s="4">
        <f t="shared" si="0"/>
        <v>27712.282000000003</v>
      </c>
      <c r="M5" s="4">
        <f t="shared" si="0"/>
        <v>20504.136000000002</v>
      </c>
      <c r="N5" s="4">
        <f t="shared" si="0"/>
        <v>1400</v>
      </c>
      <c r="O5" s="4">
        <f t="shared" si="0"/>
        <v>3000</v>
      </c>
      <c r="P5" s="4">
        <f t="shared" si="0"/>
        <v>9455.2902000000013</v>
      </c>
      <c r="Q5" s="4">
        <f t="shared" si="0"/>
        <v>5542.4563999999991</v>
      </c>
      <c r="R5" s="4">
        <f t="shared" si="0"/>
        <v>8862.280999999999</v>
      </c>
      <c r="S5" s="4">
        <f t="shared" si="0"/>
        <v>0</v>
      </c>
      <c r="T5" s="1"/>
      <c r="U5" s="1"/>
      <c r="V5" s="1"/>
      <c r="W5" s="4">
        <f t="shared" ref="W5:AB5" si="1">SUM(W6:W499)</f>
        <v>5169.5882000000011</v>
      </c>
      <c r="X5" s="4">
        <f t="shared" si="1"/>
        <v>5048.6629999999986</v>
      </c>
      <c r="Y5" s="4">
        <f t="shared" si="1"/>
        <v>5169.4829999999984</v>
      </c>
      <c r="Z5" s="4">
        <f t="shared" si="1"/>
        <v>4610.6058000000012</v>
      </c>
      <c r="AA5" s="4">
        <f t="shared" si="1"/>
        <v>4375.4112000000014</v>
      </c>
      <c r="AB5" s="4">
        <f t="shared" si="1"/>
        <v>4367.0843999999997</v>
      </c>
      <c r="AC5" s="1" t="s">
        <v>54</v>
      </c>
      <c r="AD5" s="4">
        <f>SUM(AD6:AD499)</f>
        <v>7500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188.745</v>
      </c>
      <c r="D6" s="1">
        <v>57.13</v>
      </c>
      <c r="E6" s="1">
        <v>103.59699999999999</v>
      </c>
      <c r="F6" s="1">
        <v>115.476</v>
      </c>
      <c r="G6" s="6">
        <v>1</v>
      </c>
      <c r="H6" s="1">
        <v>50</v>
      </c>
      <c r="I6" s="1" t="s">
        <v>34</v>
      </c>
      <c r="J6" s="1">
        <v>112.9</v>
      </c>
      <c r="K6" s="1">
        <f t="shared" ref="K6:K37" si="2">E6-J6</f>
        <v>-9.3030000000000115</v>
      </c>
      <c r="L6" s="1">
        <f>E6-M6</f>
        <v>103.59699999999999</v>
      </c>
      <c r="M6" s="1"/>
      <c r="N6" s="1"/>
      <c r="O6" s="1"/>
      <c r="P6" s="1">
        <v>95.326699999999988</v>
      </c>
      <c r="Q6" s="1">
        <f>L6/5</f>
        <v>20.7194</v>
      </c>
      <c r="R6" s="5">
        <f>11*Q6-P6-O6-N6-F6</f>
        <v>17.110700000000008</v>
      </c>
      <c r="S6" s="5"/>
      <c r="T6" s="1"/>
      <c r="U6" s="1">
        <f>(F6+N6+O6+P6+R6)/Q6</f>
        <v>11</v>
      </c>
      <c r="V6" s="1">
        <f>(F6+N6+O6+P6)/Q6</f>
        <v>10.174170101450814</v>
      </c>
      <c r="W6" s="1">
        <v>21.9574</v>
      </c>
      <c r="X6" s="1">
        <v>15.006600000000001</v>
      </c>
      <c r="Y6" s="1">
        <v>14.148999999999999</v>
      </c>
      <c r="Z6" s="1">
        <v>25.238399999999999</v>
      </c>
      <c r="AA6" s="1">
        <v>23.712199999999999</v>
      </c>
      <c r="AB6" s="1">
        <v>16.5746</v>
      </c>
      <c r="AC6" s="1"/>
      <c r="AD6" s="1">
        <f t="shared" ref="AD6:AD37" si="3">ROUND(R6*G6,0)</f>
        <v>17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231.10499999999999</v>
      </c>
      <c r="D7" s="1">
        <v>854.50699999999995</v>
      </c>
      <c r="E7" s="1">
        <v>404.52199999999999</v>
      </c>
      <c r="F7" s="1">
        <v>611.32399999999996</v>
      </c>
      <c r="G7" s="6">
        <v>1</v>
      </c>
      <c r="H7" s="1">
        <v>45</v>
      </c>
      <c r="I7" s="1" t="s">
        <v>34</v>
      </c>
      <c r="J7" s="1">
        <v>370.9</v>
      </c>
      <c r="K7" s="1">
        <f t="shared" si="2"/>
        <v>33.622000000000014</v>
      </c>
      <c r="L7" s="1">
        <f t="shared" ref="L7:L70" si="4">E7-M7</f>
        <v>404.52199999999999</v>
      </c>
      <c r="M7" s="1"/>
      <c r="N7" s="1"/>
      <c r="O7" s="1"/>
      <c r="P7" s="1">
        <v>120</v>
      </c>
      <c r="Q7" s="1">
        <f t="shared" ref="Q7:Q70" si="5">L7/5</f>
        <v>80.904399999999995</v>
      </c>
      <c r="R7" s="5">
        <f t="shared" ref="R7:R9" si="6">11*Q7-P7-O7-N7-F7</f>
        <v>158.62440000000004</v>
      </c>
      <c r="S7" s="5"/>
      <c r="T7" s="1"/>
      <c r="U7" s="1">
        <f t="shared" ref="U7:U70" si="7">(F7+N7+O7+P7+R7)/Q7</f>
        <v>11</v>
      </c>
      <c r="V7" s="1">
        <f t="shared" ref="V7:V70" si="8">(F7+N7+O7+P7)/Q7</f>
        <v>9.0393600348065117</v>
      </c>
      <c r="W7" s="1">
        <v>68.459400000000002</v>
      </c>
      <c r="X7" s="1">
        <v>93.367199999999997</v>
      </c>
      <c r="Y7" s="1">
        <v>94.305199999999999</v>
      </c>
      <c r="Z7" s="1">
        <v>66.4178</v>
      </c>
      <c r="AA7" s="1">
        <v>67.254199999999997</v>
      </c>
      <c r="AB7" s="1">
        <v>80.904200000000003</v>
      </c>
      <c r="AC7" s="1"/>
      <c r="AD7" s="1">
        <f t="shared" si="3"/>
        <v>159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378.91</v>
      </c>
      <c r="D8" s="1">
        <v>1055.278</v>
      </c>
      <c r="E8" s="1">
        <v>665.40200000000004</v>
      </c>
      <c r="F8" s="1">
        <v>671.96100000000001</v>
      </c>
      <c r="G8" s="6">
        <v>1</v>
      </c>
      <c r="H8" s="1">
        <v>45</v>
      </c>
      <c r="I8" s="1" t="s">
        <v>34</v>
      </c>
      <c r="J8" s="1">
        <v>651.29999999999995</v>
      </c>
      <c r="K8" s="1">
        <f t="shared" si="2"/>
        <v>14.102000000000089</v>
      </c>
      <c r="L8" s="1">
        <f t="shared" si="4"/>
        <v>458.40200000000004</v>
      </c>
      <c r="M8" s="1">
        <v>207</v>
      </c>
      <c r="N8" s="1"/>
      <c r="O8" s="1"/>
      <c r="P8" s="1">
        <v>38.915099999999818</v>
      </c>
      <c r="Q8" s="1">
        <f t="shared" si="5"/>
        <v>91.680400000000006</v>
      </c>
      <c r="R8" s="5">
        <f t="shared" si="6"/>
        <v>297.60830000000021</v>
      </c>
      <c r="S8" s="5"/>
      <c r="T8" s="1"/>
      <c r="U8" s="1">
        <f t="shared" si="7"/>
        <v>11</v>
      </c>
      <c r="V8" s="1">
        <f t="shared" si="8"/>
        <v>7.7538503322411314</v>
      </c>
      <c r="W8" s="1">
        <v>81.024199999999993</v>
      </c>
      <c r="X8" s="1">
        <v>104.95959999999999</v>
      </c>
      <c r="Y8" s="1">
        <v>99.834999999999994</v>
      </c>
      <c r="Z8" s="1">
        <v>54.413799999999988</v>
      </c>
      <c r="AA8" s="1">
        <v>44.065199999999997</v>
      </c>
      <c r="AB8" s="1">
        <v>94.006799999999998</v>
      </c>
      <c r="AC8" s="1"/>
      <c r="AD8" s="1">
        <f t="shared" si="3"/>
        <v>298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100.04300000000001</v>
      </c>
      <c r="D9" s="1">
        <v>470.75700000000001</v>
      </c>
      <c r="E9" s="1">
        <v>264.71699999999998</v>
      </c>
      <c r="F9" s="1">
        <v>267.10300000000001</v>
      </c>
      <c r="G9" s="6">
        <v>1</v>
      </c>
      <c r="H9" s="1">
        <v>40</v>
      </c>
      <c r="I9" s="1" t="s">
        <v>34</v>
      </c>
      <c r="J9" s="1">
        <v>262.03100000000001</v>
      </c>
      <c r="K9" s="1">
        <f t="shared" si="2"/>
        <v>2.6859999999999786</v>
      </c>
      <c r="L9" s="1">
        <f t="shared" si="4"/>
        <v>137.18599999999998</v>
      </c>
      <c r="M9" s="1">
        <v>127.53100000000001</v>
      </c>
      <c r="N9" s="1"/>
      <c r="O9" s="1"/>
      <c r="P9" s="1">
        <v>0</v>
      </c>
      <c r="Q9" s="1">
        <f t="shared" si="5"/>
        <v>27.437199999999997</v>
      </c>
      <c r="R9" s="5">
        <f t="shared" si="6"/>
        <v>34.706199999999967</v>
      </c>
      <c r="S9" s="5"/>
      <c r="T9" s="1"/>
      <c r="U9" s="1">
        <f t="shared" si="7"/>
        <v>11</v>
      </c>
      <c r="V9" s="1">
        <f t="shared" si="8"/>
        <v>9.7350677182802929</v>
      </c>
      <c r="W9" s="1">
        <v>26.286200000000001</v>
      </c>
      <c r="X9" s="1">
        <v>35.092399999999998</v>
      </c>
      <c r="Y9" s="1">
        <v>31.662400000000002</v>
      </c>
      <c r="Z9" s="1">
        <v>24.885000000000002</v>
      </c>
      <c r="AA9" s="1">
        <v>24.137</v>
      </c>
      <c r="AB9" s="1">
        <v>25.683199999999999</v>
      </c>
      <c r="AC9" s="1"/>
      <c r="AD9" s="1">
        <f t="shared" si="3"/>
        <v>35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38</v>
      </c>
      <c r="B10" s="14" t="s">
        <v>39</v>
      </c>
      <c r="C10" s="14"/>
      <c r="D10" s="14"/>
      <c r="E10" s="14"/>
      <c r="F10" s="14"/>
      <c r="G10" s="15">
        <v>0</v>
      </c>
      <c r="H10" s="14">
        <v>45</v>
      </c>
      <c r="I10" s="14" t="s">
        <v>34</v>
      </c>
      <c r="J10" s="14"/>
      <c r="K10" s="14">
        <f t="shared" si="2"/>
        <v>0</v>
      </c>
      <c r="L10" s="14">
        <f t="shared" si="4"/>
        <v>0</v>
      </c>
      <c r="M10" s="14"/>
      <c r="N10" s="14"/>
      <c r="O10" s="14"/>
      <c r="P10" s="14"/>
      <c r="Q10" s="14">
        <f t="shared" si="5"/>
        <v>0</v>
      </c>
      <c r="R10" s="16"/>
      <c r="S10" s="16"/>
      <c r="T10" s="14"/>
      <c r="U10" s="14" t="e">
        <f t="shared" si="7"/>
        <v>#DIV/0!</v>
      </c>
      <c r="V10" s="14" t="e">
        <f t="shared" si="8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 t="s">
        <v>40</v>
      </c>
      <c r="AD10" s="14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39</v>
      </c>
      <c r="C11" s="14"/>
      <c r="D11" s="14"/>
      <c r="E11" s="14"/>
      <c r="F11" s="14"/>
      <c r="G11" s="15">
        <v>0</v>
      </c>
      <c r="H11" s="14">
        <v>45</v>
      </c>
      <c r="I11" s="14" t="s">
        <v>34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/>
      <c r="P11" s="14"/>
      <c r="Q11" s="14">
        <f t="shared" si="5"/>
        <v>0</v>
      </c>
      <c r="R11" s="16"/>
      <c r="S11" s="16"/>
      <c r="T11" s="14"/>
      <c r="U11" s="14" t="e">
        <f t="shared" si="7"/>
        <v>#DIV/0!</v>
      </c>
      <c r="V11" s="14" t="e">
        <f t="shared" si="8"/>
        <v>#DIV/0!</v>
      </c>
      <c r="W11" s="14">
        <v>0</v>
      </c>
      <c r="X11" s="14">
        <v>0</v>
      </c>
      <c r="Y11" s="14">
        <v>0</v>
      </c>
      <c r="Z11" s="14">
        <v>-0.2</v>
      </c>
      <c r="AA11" s="14">
        <v>-0.2</v>
      </c>
      <c r="AB11" s="14">
        <v>0</v>
      </c>
      <c r="AC11" s="14" t="s">
        <v>40</v>
      </c>
      <c r="AD11" s="14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42</v>
      </c>
      <c r="B12" s="14" t="s">
        <v>39</v>
      </c>
      <c r="C12" s="14"/>
      <c r="D12" s="14"/>
      <c r="E12" s="14"/>
      <c r="F12" s="14"/>
      <c r="G12" s="15">
        <v>0</v>
      </c>
      <c r="H12" s="14">
        <v>180</v>
      </c>
      <c r="I12" s="14" t="s">
        <v>34</v>
      </c>
      <c r="J12" s="14"/>
      <c r="K12" s="14">
        <f t="shared" si="2"/>
        <v>0</v>
      </c>
      <c r="L12" s="14">
        <f t="shared" si="4"/>
        <v>0</v>
      </c>
      <c r="M12" s="14"/>
      <c r="N12" s="14"/>
      <c r="O12" s="14"/>
      <c r="P12" s="14"/>
      <c r="Q12" s="14">
        <f t="shared" si="5"/>
        <v>0</v>
      </c>
      <c r="R12" s="16"/>
      <c r="S12" s="16"/>
      <c r="T12" s="14"/>
      <c r="U12" s="14" t="e">
        <f t="shared" si="7"/>
        <v>#DIV/0!</v>
      </c>
      <c r="V12" s="14" t="e">
        <f t="shared" si="8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 t="s">
        <v>40</v>
      </c>
      <c r="AD12" s="14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43</v>
      </c>
      <c r="B13" s="14" t="s">
        <v>39</v>
      </c>
      <c r="C13" s="14"/>
      <c r="D13" s="14"/>
      <c r="E13" s="14"/>
      <c r="F13" s="14"/>
      <c r="G13" s="15">
        <v>0</v>
      </c>
      <c r="H13" s="14">
        <v>40</v>
      </c>
      <c r="I13" s="14" t="s">
        <v>34</v>
      </c>
      <c r="J13" s="14"/>
      <c r="K13" s="14">
        <f t="shared" si="2"/>
        <v>0</v>
      </c>
      <c r="L13" s="14">
        <f t="shared" si="4"/>
        <v>0</v>
      </c>
      <c r="M13" s="14"/>
      <c r="N13" s="14"/>
      <c r="O13" s="14"/>
      <c r="P13" s="14"/>
      <c r="Q13" s="14">
        <f t="shared" si="5"/>
        <v>0</v>
      </c>
      <c r="R13" s="16"/>
      <c r="S13" s="16"/>
      <c r="T13" s="14"/>
      <c r="U13" s="14" t="e">
        <f t="shared" si="7"/>
        <v>#DIV/0!</v>
      </c>
      <c r="V13" s="14" t="e">
        <f t="shared" si="8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40</v>
      </c>
      <c r="AD13" s="14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44</v>
      </c>
      <c r="B14" s="14" t="s">
        <v>39</v>
      </c>
      <c r="C14" s="14"/>
      <c r="D14" s="14"/>
      <c r="E14" s="14"/>
      <c r="F14" s="14"/>
      <c r="G14" s="15">
        <v>0</v>
      </c>
      <c r="H14" s="14">
        <v>50</v>
      </c>
      <c r="I14" s="14" t="s">
        <v>34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/>
      <c r="P14" s="14"/>
      <c r="Q14" s="14">
        <f t="shared" si="5"/>
        <v>0</v>
      </c>
      <c r="R14" s="16"/>
      <c r="S14" s="16"/>
      <c r="T14" s="14"/>
      <c r="U14" s="14" t="e">
        <f t="shared" si="7"/>
        <v>#DIV/0!</v>
      </c>
      <c r="V14" s="14" t="e">
        <f t="shared" si="8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40</v>
      </c>
      <c r="AD14" s="14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209</v>
      </c>
      <c r="D15" s="1">
        <v>31</v>
      </c>
      <c r="E15" s="1">
        <v>120</v>
      </c>
      <c r="F15" s="1">
        <v>94</v>
      </c>
      <c r="G15" s="6">
        <v>0.17</v>
      </c>
      <c r="H15" s="1">
        <v>120</v>
      </c>
      <c r="I15" s="1" t="s">
        <v>34</v>
      </c>
      <c r="J15" s="1">
        <v>120</v>
      </c>
      <c r="K15" s="1">
        <f t="shared" si="2"/>
        <v>0</v>
      </c>
      <c r="L15" s="1">
        <f t="shared" si="4"/>
        <v>120</v>
      </c>
      <c r="M15" s="1"/>
      <c r="N15" s="1"/>
      <c r="O15" s="1"/>
      <c r="P15" s="1">
        <v>27.900000000000031</v>
      </c>
      <c r="Q15" s="1">
        <f t="shared" si="5"/>
        <v>24</v>
      </c>
      <c r="R15" s="5">
        <f>11*Q15-P15-O15-N15-F15</f>
        <v>142.09999999999997</v>
      </c>
      <c r="S15" s="5"/>
      <c r="T15" s="1"/>
      <c r="U15" s="1">
        <f t="shared" si="7"/>
        <v>11</v>
      </c>
      <c r="V15" s="1">
        <f t="shared" si="8"/>
        <v>5.0791666666666684</v>
      </c>
      <c r="W15" s="1">
        <v>16.600000000000001</v>
      </c>
      <c r="X15" s="1">
        <v>18.399999999999999</v>
      </c>
      <c r="Y15" s="1">
        <v>16.399999999999999</v>
      </c>
      <c r="Z15" s="1">
        <v>12.2</v>
      </c>
      <c r="AA15" s="1">
        <v>9</v>
      </c>
      <c r="AB15" s="1">
        <v>27</v>
      </c>
      <c r="AC15" s="1"/>
      <c r="AD15" s="1">
        <f t="shared" si="3"/>
        <v>24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46</v>
      </c>
      <c r="B16" s="14" t="s">
        <v>39</v>
      </c>
      <c r="C16" s="14"/>
      <c r="D16" s="14"/>
      <c r="E16" s="14"/>
      <c r="F16" s="14"/>
      <c r="G16" s="15">
        <v>0</v>
      </c>
      <c r="H16" s="14">
        <v>45</v>
      </c>
      <c r="I16" s="14" t="s">
        <v>34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7"/>
        <v>#DIV/0!</v>
      </c>
      <c r="V16" s="14" t="e">
        <f t="shared" si="8"/>
        <v>#DIV/0!</v>
      </c>
      <c r="W16" s="14">
        <v>0</v>
      </c>
      <c r="X16" s="14">
        <v>0</v>
      </c>
      <c r="Y16" s="14">
        <v>0</v>
      </c>
      <c r="Z16" s="14">
        <v>-0.2</v>
      </c>
      <c r="AA16" s="14">
        <v>-0.2</v>
      </c>
      <c r="AB16" s="14">
        <v>-0.2</v>
      </c>
      <c r="AC16" s="14" t="s">
        <v>40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163</v>
      </c>
      <c r="D17" s="1">
        <v>312</v>
      </c>
      <c r="E17" s="1">
        <v>102</v>
      </c>
      <c r="F17" s="1">
        <v>312</v>
      </c>
      <c r="G17" s="6">
        <v>0.35</v>
      </c>
      <c r="H17" s="1">
        <v>45</v>
      </c>
      <c r="I17" s="1" t="s">
        <v>34</v>
      </c>
      <c r="J17" s="1">
        <v>157</v>
      </c>
      <c r="K17" s="1">
        <f t="shared" si="2"/>
        <v>-55</v>
      </c>
      <c r="L17" s="1">
        <f t="shared" si="4"/>
        <v>102</v>
      </c>
      <c r="M17" s="1"/>
      <c r="N17" s="1"/>
      <c r="O17" s="1"/>
      <c r="P17" s="1">
        <v>12.799999999999949</v>
      </c>
      <c r="Q17" s="1">
        <f t="shared" si="5"/>
        <v>20.399999999999999</v>
      </c>
      <c r="R17" s="5"/>
      <c r="S17" s="5"/>
      <c r="T17" s="1"/>
      <c r="U17" s="1">
        <f t="shared" si="7"/>
        <v>15.921568627450979</v>
      </c>
      <c r="V17" s="1">
        <f t="shared" si="8"/>
        <v>15.921568627450979</v>
      </c>
      <c r="W17" s="1">
        <v>31.2</v>
      </c>
      <c r="X17" s="1">
        <v>37.799999999999997</v>
      </c>
      <c r="Y17" s="1">
        <v>30.4</v>
      </c>
      <c r="Z17" s="1">
        <v>22.8</v>
      </c>
      <c r="AA17" s="1">
        <v>24</v>
      </c>
      <c r="AB17" s="1">
        <v>36.6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289.96600000000001</v>
      </c>
      <c r="D18" s="1">
        <v>777.33</v>
      </c>
      <c r="E18" s="1">
        <v>391.96</v>
      </c>
      <c r="F18" s="1">
        <v>609.55899999999997</v>
      </c>
      <c r="G18" s="6">
        <v>1</v>
      </c>
      <c r="H18" s="1">
        <v>55</v>
      </c>
      <c r="I18" s="1" t="s">
        <v>34</v>
      </c>
      <c r="J18" s="1">
        <v>391.11</v>
      </c>
      <c r="K18" s="1">
        <f t="shared" si="2"/>
        <v>0.84999999999996589</v>
      </c>
      <c r="L18" s="1">
        <f t="shared" si="4"/>
        <v>391.96</v>
      </c>
      <c r="M18" s="1"/>
      <c r="N18" s="1"/>
      <c r="O18" s="1"/>
      <c r="P18" s="1">
        <v>60.875799999999799</v>
      </c>
      <c r="Q18" s="1">
        <f t="shared" si="5"/>
        <v>78.391999999999996</v>
      </c>
      <c r="R18" s="5">
        <f t="shared" ref="R18" si="9">11*Q18-P18-O18-N18-F18</f>
        <v>191.87720000000013</v>
      </c>
      <c r="S18" s="5"/>
      <c r="T18" s="1"/>
      <c r="U18" s="1">
        <f t="shared" si="7"/>
        <v>11</v>
      </c>
      <c r="V18" s="1">
        <f t="shared" si="8"/>
        <v>8.5523369731605232</v>
      </c>
      <c r="W18" s="1">
        <v>72.017600000000002</v>
      </c>
      <c r="X18" s="1">
        <v>90.111000000000004</v>
      </c>
      <c r="Y18" s="1">
        <v>94.092000000000013</v>
      </c>
      <c r="Z18" s="1">
        <v>76.795400000000001</v>
      </c>
      <c r="AA18" s="1">
        <v>75.357600000000005</v>
      </c>
      <c r="AB18" s="1">
        <v>78.073999999999998</v>
      </c>
      <c r="AC18" s="1"/>
      <c r="AD18" s="1">
        <f t="shared" si="3"/>
        <v>192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3281.0459999999998</v>
      </c>
      <c r="D19" s="1">
        <v>4779.1809999999996</v>
      </c>
      <c r="E19" s="1">
        <v>5798.6120000000001</v>
      </c>
      <c r="F19" s="1">
        <v>1821.2149999999999</v>
      </c>
      <c r="G19" s="6">
        <v>1</v>
      </c>
      <c r="H19" s="1">
        <v>50</v>
      </c>
      <c r="I19" s="1" t="s">
        <v>34</v>
      </c>
      <c r="J19" s="1">
        <v>5799.1360000000004</v>
      </c>
      <c r="K19" s="1">
        <f t="shared" si="2"/>
        <v>-0.52400000000034197</v>
      </c>
      <c r="L19" s="1">
        <f t="shared" si="4"/>
        <v>2261.9760000000001</v>
      </c>
      <c r="M19" s="1">
        <v>3536.636</v>
      </c>
      <c r="N19" s="1">
        <v>300</v>
      </c>
      <c r="O19" s="1">
        <v>1000</v>
      </c>
      <c r="P19" s="1">
        <v>1000</v>
      </c>
      <c r="Q19" s="1">
        <f t="shared" si="5"/>
        <v>452.39520000000005</v>
      </c>
      <c r="R19" s="5">
        <v>800</v>
      </c>
      <c r="S19" s="5"/>
      <c r="T19" s="1"/>
      <c r="U19" s="1">
        <f t="shared" si="7"/>
        <v>10.878132659232458</v>
      </c>
      <c r="V19" s="1">
        <f t="shared" si="8"/>
        <v>9.1097673008024831</v>
      </c>
      <c r="W19" s="1">
        <v>432.57639999999992</v>
      </c>
      <c r="X19" s="1">
        <v>419.7996</v>
      </c>
      <c r="Y19" s="1">
        <v>417.98960000000011</v>
      </c>
      <c r="Z19" s="1">
        <v>476.11599999999999</v>
      </c>
      <c r="AA19" s="1">
        <v>480.63900000000001</v>
      </c>
      <c r="AB19" s="1">
        <v>499.89600000000002</v>
      </c>
      <c r="AC19" s="1"/>
      <c r="AD19" s="1">
        <f t="shared" si="3"/>
        <v>800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326.83600000000001</v>
      </c>
      <c r="D20" s="1">
        <v>1023.74</v>
      </c>
      <c r="E20" s="1">
        <v>754.78599999999994</v>
      </c>
      <c r="F20" s="1">
        <v>534.26599999999996</v>
      </c>
      <c r="G20" s="6">
        <v>1</v>
      </c>
      <c r="H20" s="1">
        <v>55</v>
      </c>
      <c r="I20" s="1" t="s">
        <v>34</v>
      </c>
      <c r="J20" s="1">
        <v>749.16</v>
      </c>
      <c r="K20" s="1">
        <f t="shared" si="2"/>
        <v>5.6259999999999764</v>
      </c>
      <c r="L20" s="1">
        <f t="shared" si="4"/>
        <v>548.9559999999999</v>
      </c>
      <c r="M20" s="1">
        <v>205.83</v>
      </c>
      <c r="N20" s="1"/>
      <c r="O20" s="1"/>
      <c r="P20" s="1">
        <v>345.81379999999979</v>
      </c>
      <c r="Q20" s="1">
        <f t="shared" si="5"/>
        <v>109.79119999999998</v>
      </c>
      <c r="R20" s="5">
        <v>300</v>
      </c>
      <c r="S20" s="5"/>
      <c r="T20" s="1"/>
      <c r="U20" s="1">
        <f t="shared" si="7"/>
        <v>10.748400600412419</v>
      </c>
      <c r="V20" s="1">
        <f t="shared" si="8"/>
        <v>8.0159411683267869</v>
      </c>
      <c r="W20" s="1">
        <v>95.879599999999982</v>
      </c>
      <c r="X20" s="1">
        <v>99.2834</v>
      </c>
      <c r="Y20" s="1">
        <v>101.8146</v>
      </c>
      <c r="Z20" s="1">
        <v>76.204999999999998</v>
      </c>
      <c r="AA20" s="1">
        <v>72.128599999999992</v>
      </c>
      <c r="AB20" s="1">
        <v>92.218400000000003</v>
      </c>
      <c r="AC20" s="1"/>
      <c r="AD20" s="1">
        <f t="shared" si="3"/>
        <v>300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33</v>
      </c>
      <c r="C21" s="14"/>
      <c r="D21" s="14"/>
      <c r="E21" s="14"/>
      <c r="F21" s="14"/>
      <c r="G21" s="15">
        <v>0</v>
      </c>
      <c r="H21" s="14">
        <v>60</v>
      </c>
      <c r="I21" s="14" t="s">
        <v>34</v>
      </c>
      <c r="J21" s="14"/>
      <c r="K21" s="14">
        <f t="shared" si="2"/>
        <v>0</v>
      </c>
      <c r="L21" s="14">
        <f t="shared" si="4"/>
        <v>0</v>
      </c>
      <c r="M21" s="14"/>
      <c r="N21" s="14"/>
      <c r="O21" s="14"/>
      <c r="P21" s="14"/>
      <c r="Q21" s="14">
        <f t="shared" si="5"/>
        <v>0</v>
      </c>
      <c r="R21" s="16"/>
      <c r="S21" s="16"/>
      <c r="T21" s="14"/>
      <c r="U21" s="14" t="e">
        <f t="shared" si="7"/>
        <v>#DIV/0!</v>
      </c>
      <c r="V21" s="14" t="e">
        <f t="shared" si="8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 t="s">
        <v>40</v>
      </c>
      <c r="AD21" s="14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33</v>
      </c>
      <c r="C22" s="10">
        <v>42.491</v>
      </c>
      <c r="D22" s="10">
        <v>57.034999999999997</v>
      </c>
      <c r="E22" s="17">
        <v>56.935000000000002</v>
      </c>
      <c r="F22" s="10"/>
      <c r="G22" s="11">
        <v>0</v>
      </c>
      <c r="H22" s="10">
        <v>60</v>
      </c>
      <c r="I22" s="10" t="s">
        <v>53</v>
      </c>
      <c r="J22" s="10">
        <v>82.5</v>
      </c>
      <c r="K22" s="10">
        <f t="shared" si="2"/>
        <v>-25.564999999999998</v>
      </c>
      <c r="L22" s="10">
        <f t="shared" si="4"/>
        <v>56.935000000000002</v>
      </c>
      <c r="M22" s="10"/>
      <c r="N22" s="10"/>
      <c r="O22" s="10"/>
      <c r="P22" s="10"/>
      <c r="Q22" s="10">
        <f t="shared" si="5"/>
        <v>11.387</v>
      </c>
      <c r="R22" s="12"/>
      <c r="S22" s="12"/>
      <c r="T22" s="10"/>
      <c r="U22" s="10">
        <f t="shared" si="7"/>
        <v>0</v>
      </c>
      <c r="V22" s="10">
        <f t="shared" si="8"/>
        <v>0</v>
      </c>
      <c r="W22" s="10">
        <v>12.944000000000001</v>
      </c>
      <c r="X22" s="10">
        <v>485.43140000000011</v>
      </c>
      <c r="Y22" s="10">
        <v>579.03160000000003</v>
      </c>
      <c r="Z22" s="10">
        <v>626.35119999999995</v>
      </c>
      <c r="AA22" s="10">
        <v>620.08199999999999</v>
      </c>
      <c r="AB22" s="10">
        <v>577.41059999999993</v>
      </c>
      <c r="AC22" s="10" t="s">
        <v>54</v>
      </c>
      <c r="AD22" s="10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55</v>
      </c>
      <c r="B23" s="14" t="s">
        <v>33</v>
      </c>
      <c r="C23" s="14"/>
      <c r="D23" s="14">
        <v>63.53</v>
      </c>
      <c r="E23" s="14">
        <v>60.87</v>
      </c>
      <c r="F23" s="14"/>
      <c r="G23" s="15">
        <v>0</v>
      </c>
      <c r="H23" s="14">
        <v>50</v>
      </c>
      <c r="I23" s="14" t="s">
        <v>34</v>
      </c>
      <c r="J23" s="14">
        <v>73.33</v>
      </c>
      <c r="K23" s="14">
        <f t="shared" si="2"/>
        <v>-12.46</v>
      </c>
      <c r="L23" s="14">
        <f t="shared" si="4"/>
        <v>-2.6600000000000037</v>
      </c>
      <c r="M23" s="14">
        <v>63.53</v>
      </c>
      <c r="N23" s="14"/>
      <c r="O23" s="14"/>
      <c r="P23" s="14"/>
      <c r="Q23" s="14">
        <f t="shared" si="5"/>
        <v>-0.53200000000000069</v>
      </c>
      <c r="R23" s="16"/>
      <c r="S23" s="16"/>
      <c r="T23" s="14"/>
      <c r="U23" s="14">
        <f t="shared" si="7"/>
        <v>0</v>
      </c>
      <c r="V23" s="14">
        <f t="shared" si="8"/>
        <v>0</v>
      </c>
      <c r="W23" s="14">
        <v>-0.33200000000000068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40</v>
      </c>
      <c r="AD23" s="14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321.13</v>
      </c>
      <c r="D24" s="1">
        <v>862.45799999999997</v>
      </c>
      <c r="E24" s="1">
        <v>482.60399999999998</v>
      </c>
      <c r="F24" s="1">
        <v>622.71</v>
      </c>
      <c r="G24" s="6">
        <v>1</v>
      </c>
      <c r="H24" s="1">
        <v>55</v>
      </c>
      <c r="I24" s="1" t="s">
        <v>34</v>
      </c>
      <c r="J24" s="1">
        <v>461.74</v>
      </c>
      <c r="K24" s="1">
        <f t="shared" si="2"/>
        <v>20.863999999999976</v>
      </c>
      <c r="L24" s="1">
        <f t="shared" si="4"/>
        <v>482.60399999999998</v>
      </c>
      <c r="M24" s="1"/>
      <c r="N24" s="1"/>
      <c r="O24" s="1"/>
      <c r="P24" s="1">
        <v>182.98480000000001</v>
      </c>
      <c r="Q24" s="1">
        <f t="shared" si="5"/>
        <v>96.520799999999994</v>
      </c>
      <c r="R24" s="5">
        <f>11*Q24-P24-O24-N24-F24</f>
        <v>256.03399999999988</v>
      </c>
      <c r="S24" s="5"/>
      <c r="T24" s="1"/>
      <c r="U24" s="1">
        <f t="shared" si="7"/>
        <v>11</v>
      </c>
      <c r="V24" s="1">
        <f t="shared" si="8"/>
        <v>8.3473696861194693</v>
      </c>
      <c r="W24" s="1">
        <v>87.804000000000002</v>
      </c>
      <c r="X24" s="1">
        <v>99.774000000000001</v>
      </c>
      <c r="Y24" s="1">
        <v>97.77640000000001</v>
      </c>
      <c r="Z24" s="1">
        <v>74.486000000000004</v>
      </c>
      <c r="AA24" s="1">
        <v>80.031199999999998</v>
      </c>
      <c r="AB24" s="1">
        <v>83.55</v>
      </c>
      <c r="AC24" s="1"/>
      <c r="AD24" s="1">
        <f t="shared" si="3"/>
        <v>256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57</v>
      </c>
      <c r="B25" s="10" t="s">
        <v>33</v>
      </c>
      <c r="C25" s="10">
        <v>3157.0010000000002</v>
      </c>
      <c r="D25" s="10">
        <v>1345.7850000000001</v>
      </c>
      <c r="E25" s="17">
        <v>2676.6439999999998</v>
      </c>
      <c r="F25" s="17">
        <v>1319.7</v>
      </c>
      <c r="G25" s="11">
        <v>0</v>
      </c>
      <c r="H25" s="10">
        <v>60</v>
      </c>
      <c r="I25" s="10" t="s">
        <v>53</v>
      </c>
      <c r="J25" s="10">
        <v>2599.1799999999998</v>
      </c>
      <c r="K25" s="10">
        <f t="shared" si="2"/>
        <v>77.463999999999942</v>
      </c>
      <c r="L25" s="10">
        <f t="shared" si="4"/>
        <v>2676.6439999999998</v>
      </c>
      <c r="M25" s="10"/>
      <c r="N25" s="13">
        <v>400</v>
      </c>
      <c r="O25" s="10"/>
      <c r="P25" s="10"/>
      <c r="Q25" s="10">
        <f t="shared" si="5"/>
        <v>535.3288</v>
      </c>
      <c r="R25" s="12"/>
      <c r="S25" s="12"/>
      <c r="T25" s="10"/>
      <c r="U25" s="10">
        <f t="shared" si="7"/>
        <v>3.2124182371656449</v>
      </c>
      <c r="V25" s="10">
        <f t="shared" si="8"/>
        <v>3.2124182371656449</v>
      </c>
      <c r="W25" s="10">
        <v>509.52260000000001</v>
      </c>
      <c r="X25" s="10">
        <v>540.18480000000022</v>
      </c>
      <c r="Y25" s="10">
        <v>547.6442000000003</v>
      </c>
      <c r="Z25" s="10">
        <v>555.49320000000012</v>
      </c>
      <c r="AA25" s="10">
        <v>530.77019999999993</v>
      </c>
      <c r="AB25" s="10">
        <v>533.64260000000002</v>
      </c>
      <c r="AC25" s="10" t="s">
        <v>54</v>
      </c>
      <c r="AD25" s="10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33</v>
      </c>
      <c r="C26" s="10">
        <v>30.6</v>
      </c>
      <c r="D26" s="10">
        <v>20.83</v>
      </c>
      <c r="E26" s="17">
        <v>20.83</v>
      </c>
      <c r="F26" s="10"/>
      <c r="G26" s="11">
        <v>0</v>
      </c>
      <c r="H26" s="10">
        <v>60</v>
      </c>
      <c r="I26" s="10" t="s">
        <v>53</v>
      </c>
      <c r="J26" s="10">
        <v>68.3</v>
      </c>
      <c r="K26" s="10">
        <f t="shared" si="2"/>
        <v>-47.47</v>
      </c>
      <c r="L26" s="10">
        <f t="shared" si="4"/>
        <v>20.83</v>
      </c>
      <c r="M26" s="10"/>
      <c r="N26" s="10"/>
      <c r="O26" s="10"/>
      <c r="P26" s="10"/>
      <c r="Q26" s="10">
        <f t="shared" si="5"/>
        <v>4.1659999999999995</v>
      </c>
      <c r="R26" s="12"/>
      <c r="S26" s="12"/>
      <c r="T26" s="10"/>
      <c r="U26" s="10">
        <f t="shared" si="7"/>
        <v>0</v>
      </c>
      <c r="V26" s="10">
        <f t="shared" si="8"/>
        <v>0</v>
      </c>
      <c r="W26" s="10">
        <v>4.6840000000000002</v>
      </c>
      <c r="X26" s="10">
        <v>17.159199999999998</v>
      </c>
      <c r="Y26" s="10">
        <v>18.1892</v>
      </c>
      <c r="Z26" s="10">
        <v>24.789000000000001</v>
      </c>
      <c r="AA26" s="10">
        <v>25.314599999999999</v>
      </c>
      <c r="AB26" s="10">
        <v>302.46080000000001</v>
      </c>
      <c r="AC26" s="10" t="s">
        <v>54</v>
      </c>
      <c r="AD26" s="10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166.08600000000001</v>
      </c>
      <c r="D27" s="1">
        <v>434.26</v>
      </c>
      <c r="E27" s="1">
        <v>183.91399999999999</v>
      </c>
      <c r="F27" s="1">
        <v>381.60399999999998</v>
      </c>
      <c r="G27" s="6">
        <v>1</v>
      </c>
      <c r="H27" s="1">
        <v>60</v>
      </c>
      <c r="I27" s="1" t="s">
        <v>34</v>
      </c>
      <c r="J27" s="1">
        <v>172.52</v>
      </c>
      <c r="K27" s="1">
        <f t="shared" si="2"/>
        <v>11.393999999999977</v>
      </c>
      <c r="L27" s="1">
        <f t="shared" si="4"/>
        <v>183.91399999999999</v>
      </c>
      <c r="M27" s="1"/>
      <c r="N27" s="1"/>
      <c r="O27" s="1"/>
      <c r="P27" s="1">
        <v>0</v>
      </c>
      <c r="Q27" s="1">
        <f t="shared" si="5"/>
        <v>36.782799999999995</v>
      </c>
      <c r="R27" s="5">
        <f t="shared" ref="R27:R29" si="10">11*Q27-P27-O27-N27-F27</f>
        <v>23.006799999999942</v>
      </c>
      <c r="S27" s="5"/>
      <c r="T27" s="1"/>
      <c r="U27" s="1">
        <f t="shared" si="7"/>
        <v>11</v>
      </c>
      <c r="V27" s="1">
        <f t="shared" si="8"/>
        <v>10.374522874821929</v>
      </c>
      <c r="W27" s="1">
        <v>33.796399999999998</v>
      </c>
      <c r="X27" s="1">
        <v>50.656399999999998</v>
      </c>
      <c r="Y27" s="1">
        <v>50.668400000000013</v>
      </c>
      <c r="Z27" s="1">
        <v>33.215600000000002</v>
      </c>
      <c r="AA27" s="1">
        <v>32.687199999999997</v>
      </c>
      <c r="AB27" s="1">
        <v>45.19</v>
      </c>
      <c r="AC27" s="1"/>
      <c r="AD27" s="1">
        <f t="shared" si="3"/>
        <v>23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162.554</v>
      </c>
      <c r="D28" s="1">
        <v>197.21799999999999</v>
      </c>
      <c r="E28" s="1">
        <v>165.517</v>
      </c>
      <c r="F28" s="1">
        <v>170.54</v>
      </c>
      <c r="G28" s="6">
        <v>1</v>
      </c>
      <c r="H28" s="1">
        <v>60</v>
      </c>
      <c r="I28" s="1" t="s">
        <v>34</v>
      </c>
      <c r="J28" s="1">
        <v>155.63999999999999</v>
      </c>
      <c r="K28" s="1">
        <f t="shared" si="2"/>
        <v>9.8770000000000095</v>
      </c>
      <c r="L28" s="1">
        <f t="shared" si="4"/>
        <v>165.517</v>
      </c>
      <c r="M28" s="1"/>
      <c r="N28" s="1"/>
      <c r="O28" s="1"/>
      <c r="P28" s="1">
        <v>149.13180000000011</v>
      </c>
      <c r="Q28" s="1">
        <f t="shared" si="5"/>
        <v>33.103400000000001</v>
      </c>
      <c r="R28" s="5">
        <f t="shared" si="10"/>
        <v>44.46559999999991</v>
      </c>
      <c r="S28" s="5"/>
      <c r="T28" s="1"/>
      <c r="U28" s="1">
        <f t="shared" si="7"/>
        <v>10.999999999999998</v>
      </c>
      <c r="V28" s="1">
        <f t="shared" si="8"/>
        <v>9.6567663744509655</v>
      </c>
      <c r="W28" s="1">
        <v>32.559600000000003</v>
      </c>
      <c r="X28" s="1">
        <v>29.7394</v>
      </c>
      <c r="Y28" s="1">
        <v>30.4358</v>
      </c>
      <c r="Z28" s="1">
        <v>28.884399999999999</v>
      </c>
      <c r="AA28" s="1">
        <v>30.093399999999999</v>
      </c>
      <c r="AB28" s="1">
        <v>30.111999999999998</v>
      </c>
      <c r="AC28" s="1"/>
      <c r="AD28" s="1">
        <f t="shared" si="3"/>
        <v>44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258.017</v>
      </c>
      <c r="D29" s="1">
        <v>367.53899999999999</v>
      </c>
      <c r="E29" s="1">
        <v>231.34899999999999</v>
      </c>
      <c r="F29" s="1">
        <v>344.21</v>
      </c>
      <c r="G29" s="6">
        <v>1</v>
      </c>
      <c r="H29" s="1">
        <v>60</v>
      </c>
      <c r="I29" s="1" t="s">
        <v>34</v>
      </c>
      <c r="J29" s="1">
        <v>221.71</v>
      </c>
      <c r="K29" s="1">
        <f t="shared" si="2"/>
        <v>9.6389999999999816</v>
      </c>
      <c r="L29" s="1">
        <f t="shared" si="4"/>
        <v>231.34899999999999</v>
      </c>
      <c r="M29" s="1"/>
      <c r="N29" s="1"/>
      <c r="O29" s="1"/>
      <c r="P29" s="1">
        <v>89.391900000000135</v>
      </c>
      <c r="Q29" s="1">
        <f t="shared" si="5"/>
        <v>46.269799999999996</v>
      </c>
      <c r="R29" s="5">
        <f t="shared" si="10"/>
        <v>75.36589999999984</v>
      </c>
      <c r="S29" s="5"/>
      <c r="T29" s="1"/>
      <c r="U29" s="1">
        <f t="shared" si="7"/>
        <v>11</v>
      </c>
      <c r="V29" s="1">
        <f t="shared" si="8"/>
        <v>9.3711643447778066</v>
      </c>
      <c r="W29" s="1">
        <v>45.4026</v>
      </c>
      <c r="X29" s="1">
        <v>51.660799999999988</v>
      </c>
      <c r="Y29" s="1">
        <v>50.072000000000003</v>
      </c>
      <c r="Z29" s="1">
        <v>47.961599999999997</v>
      </c>
      <c r="AA29" s="1">
        <v>50.230200000000004</v>
      </c>
      <c r="AB29" s="1">
        <v>44.038400000000003</v>
      </c>
      <c r="AC29" s="1"/>
      <c r="AD29" s="1">
        <f t="shared" si="3"/>
        <v>75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107.85</v>
      </c>
      <c r="D30" s="1">
        <v>69.698999999999998</v>
      </c>
      <c r="E30" s="1">
        <v>84.935000000000002</v>
      </c>
      <c r="F30" s="1">
        <v>65.884</v>
      </c>
      <c r="G30" s="6">
        <v>1</v>
      </c>
      <c r="H30" s="1">
        <v>35</v>
      </c>
      <c r="I30" s="1" t="s">
        <v>34</v>
      </c>
      <c r="J30" s="1">
        <v>98.6</v>
      </c>
      <c r="K30" s="1">
        <f t="shared" si="2"/>
        <v>-13.664999999999992</v>
      </c>
      <c r="L30" s="1">
        <f t="shared" si="4"/>
        <v>84.935000000000002</v>
      </c>
      <c r="M30" s="1"/>
      <c r="N30" s="1"/>
      <c r="O30" s="1"/>
      <c r="P30" s="1">
        <v>93.390000000000015</v>
      </c>
      <c r="Q30" s="1">
        <f t="shared" si="5"/>
        <v>16.987000000000002</v>
      </c>
      <c r="R30" s="5">
        <f>10*Q30-P30-O30-N30-F30</f>
        <v>10.595999999999989</v>
      </c>
      <c r="S30" s="5"/>
      <c r="T30" s="1"/>
      <c r="U30" s="1">
        <f t="shared" si="7"/>
        <v>10</v>
      </c>
      <c r="V30" s="1">
        <f t="shared" si="8"/>
        <v>9.3762288809089291</v>
      </c>
      <c r="W30" s="1">
        <v>17.0336</v>
      </c>
      <c r="X30" s="1">
        <v>13.645</v>
      </c>
      <c r="Y30" s="1">
        <v>12.0168</v>
      </c>
      <c r="Z30" s="1">
        <v>16.726600000000001</v>
      </c>
      <c r="AA30" s="1">
        <v>18.823399999999999</v>
      </c>
      <c r="AB30" s="1">
        <v>17.8962</v>
      </c>
      <c r="AC30" s="1"/>
      <c r="AD30" s="1">
        <f t="shared" si="3"/>
        <v>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173.512</v>
      </c>
      <c r="D31" s="1">
        <v>721.78399999999999</v>
      </c>
      <c r="E31" s="1">
        <v>658.59799999999996</v>
      </c>
      <c r="F31" s="1">
        <v>203.994</v>
      </c>
      <c r="G31" s="6">
        <v>1</v>
      </c>
      <c r="H31" s="1">
        <v>30</v>
      </c>
      <c r="I31" s="1" t="s">
        <v>34</v>
      </c>
      <c r="J31" s="1">
        <v>652.51400000000001</v>
      </c>
      <c r="K31" s="1">
        <f t="shared" si="2"/>
        <v>6.0839999999999463</v>
      </c>
      <c r="L31" s="1">
        <f t="shared" si="4"/>
        <v>164.28399999999993</v>
      </c>
      <c r="M31" s="1">
        <v>494.31400000000002</v>
      </c>
      <c r="N31" s="1"/>
      <c r="O31" s="1"/>
      <c r="P31" s="1">
        <v>58.134199999999836</v>
      </c>
      <c r="Q31" s="1">
        <f t="shared" si="5"/>
        <v>32.856799999999986</v>
      </c>
      <c r="R31" s="5">
        <f t="shared" ref="R31:R33" si="11">10*Q31-P31-O31-N31-F31</f>
        <v>66.43980000000002</v>
      </c>
      <c r="S31" s="5"/>
      <c r="T31" s="1"/>
      <c r="U31" s="1">
        <f t="shared" si="7"/>
        <v>10</v>
      </c>
      <c r="V31" s="1">
        <f t="shared" si="8"/>
        <v>7.977898030240314</v>
      </c>
      <c r="W31" s="1">
        <v>29.536999999999999</v>
      </c>
      <c r="X31" s="1">
        <v>35.172800000000009</v>
      </c>
      <c r="Y31" s="1">
        <v>33.882000000000019</v>
      </c>
      <c r="Z31" s="1">
        <v>16.066600000000001</v>
      </c>
      <c r="AA31" s="1">
        <v>18.1126</v>
      </c>
      <c r="AB31" s="1">
        <v>38.130000000000003</v>
      </c>
      <c r="AC31" s="1"/>
      <c r="AD31" s="1">
        <f t="shared" si="3"/>
        <v>66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211.072</v>
      </c>
      <c r="D32" s="1">
        <v>900.43700000000001</v>
      </c>
      <c r="E32" s="1">
        <v>790.22900000000004</v>
      </c>
      <c r="F32" s="1">
        <v>278.59100000000001</v>
      </c>
      <c r="G32" s="6">
        <v>1</v>
      </c>
      <c r="H32" s="1">
        <v>30</v>
      </c>
      <c r="I32" s="1" t="s">
        <v>34</v>
      </c>
      <c r="J32" s="1">
        <v>768.68700000000001</v>
      </c>
      <c r="K32" s="1">
        <f t="shared" si="2"/>
        <v>21.54200000000003</v>
      </c>
      <c r="L32" s="1">
        <f t="shared" si="4"/>
        <v>322.24300000000005</v>
      </c>
      <c r="M32" s="1">
        <v>467.98599999999999</v>
      </c>
      <c r="N32" s="1"/>
      <c r="O32" s="1"/>
      <c r="P32" s="1">
        <v>247.57239999999979</v>
      </c>
      <c r="Q32" s="1">
        <f t="shared" si="5"/>
        <v>64.448600000000013</v>
      </c>
      <c r="R32" s="5">
        <f t="shared" si="11"/>
        <v>118.32260000000031</v>
      </c>
      <c r="S32" s="5"/>
      <c r="T32" s="1"/>
      <c r="U32" s="1">
        <f t="shared" si="7"/>
        <v>10</v>
      </c>
      <c r="V32" s="1">
        <f t="shared" si="8"/>
        <v>8.16407804048497</v>
      </c>
      <c r="W32" s="1">
        <v>58.510000000000012</v>
      </c>
      <c r="X32" s="1">
        <v>51.565199999999997</v>
      </c>
      <c r="Y32" s="1">
        <v>52.233600000000003</v>
      </c>
      <c r="Z32" s="1">
        <v>47.110399999999991</v>
      </c>
      <c r="AA32" s="1">
        <v>50.703200000000002</v>
      </c>
      <c r="AB32" s="1">
        <v>53.488200000000013</v>
      </c>
      <c r="AC32" s="1"/>
      <c r="AD32" s="1">
        <f t="shared" si="3"/>
        <v>118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189.38200000000001</v>
      </c>
      <c r="D33" s="1">
        <v>482.27100000000002</v>
      </c>
      <c r="E33" s="1">
        <v>387.959</v>
      </c>
      <c r="F33" s="1">
        <v>242.61799999999999</v>
      </c>
      <c r="G33" s="6">
        <v>1</v>
      </c>
      <c r="H33" s="1">
        <v>30</v>
      </c>
      <c r="I33" s="1" t="s">
        <v>34</v>
      </c>
      <c r="J33" s="1">
        <v>374.65800000000002</v>
      </c>
      <c r="K33" s="1">
        <f t="shared" si="2"/>
        <v>13.300999999999988</v>
      </c>
      <c r="L33" s="1">
        <f t="shared" si="4"/>
        <v>356.50099999999998</v>
      </c>
      <c r="M33" s="1">
        <v>31.457999999999998</v>
      </c>
      <c r="N33" s="1"/>
      <c r="O33" s="1"/>
      <c r="P33" s="1">
        <v>287.81399999999968</v>
      </c>
      <c r="Q33" s="1">
        <f t="shared" si="5"/>
        <v>71.30019999999999</v>
      </c>
      <c r="R33" s="5">
        <f t="shared" si="11"/>
        <v>182.57000000000028</v>
      </c>
      <c r="S33" s="5"/>
      <c r="T33" s="1"/>
      <c r="U33" s="1">
        <f t="shared" si="7"/>
        <v>10</v>
      </c>
      <c r="V33" s="1">
        <f t="shared" si="8"/>
        <v>7.439418122249303</v>
      </c>
      <c r="W33" s="1">
        <v>61.130999999999993</v>
      </c>
      <c r="X33" s="1">
        <v>53.631800000000013</v>
      </c>
      <c r="Y33" s="1">
        <v>59.347200000000008</v>
      </c>
      <c r="Z33" s="1">
        <v>62.338199999999993</v>
      </c>
      <c r="AA33" s="1">
        <v>53.623600000000003</v>
      </c>
      <c r="AB33" s="1">
        <v>53.639200000000002</v>
      </c>
      <c r="AC33" s="1"/>
      <c r="AD33" s="1">
        <f t="shared" si="3"/>
        <v>183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66</v>
      </c>
      <c r="B34" s="14" t="s">
        <v>33</v>
      </c>
      <c r="C34" s="14"/>
      <c r="D34" s="14"/>
      <c r="E34" s="14"/>
      <c r="F34" s="14"/>
      <c r="G34" s="15">
        <v>0</v>
      </c>
      <c r="H34" s="14">
        <v>45</v>
      </c>
      <c r="I34" s="14" t="s">
        <v>34</v>
      </c>
      <c r="J34" s="14"/>
      <c r="K34" s="14">
        <f t="shared" si="2"/>
        <v>0</v>
      </c>
      <c r="L34" s="14">
        <f t="shared" si="4"/>
        <v>0</v>
      </c>
      <c r="M34" s="14"/>
      <c r="N34" s="14"/>
      <c r="O34" s="14"/>
      <c r="P34" s="14"/>
      <c r="Q34" s="14">
        <f t="shared" si="5"/>
        <v>0</v>
      </c>
      <c r="R34" s="16"/>
      <c r="S34" s="16"/>
      <c r="T34" s="14"/>
      <c r="U34" s="14" t="e">
        <f t="shared" si="7"/>
        <v>#DIV/0!</v>
      </c>
      <c r="V34" s="14" t="e">
        <f t="shared" si="8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40</v>
      </c>
      <c r="AD34" s="14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67</v>
      </c>
      <c r="B35" s="14" t="s">
        <v>33</v>
      </c>
      <c r="C35" s="14"/>
      <c r="D35" s="14"/>
      <c r="E35" s="14"/>
      <c r="F35" s="14"/>
      <c r="G35" s="15">
        <v>0</v>
      </c>
      <c r="H35" s="14">
        <v>40</v>
      </c>
      <c r="I35" s="14" t="s">
        <v>34</v>
      </c>
      <c r="J35" s="14"/>
      <c r="K35" s="14">
        <f t="shared" si="2"/>
        <v>0</v>
      </c>
      <c r="L35" s="14">
        <f t="shared" si="4"/>
        <v>0</v>
      </c>
      <c r="M35" s="14"/>
      <c r="N35" s="14"/>
      <c r="O35" s="14"/>
      <c r="P35" s="14"/>
      <c r="Q35" s="14">
        <f t="shared" si="5"/>
        <v>0</v>
      </c>
      <c r="R35" s="16"/>
      <c r="S35" s="16"/>
      <c r="T35" s="14"/>
      <c r="U35" s="14" t="e">
        <f t="shared" si="7"/>
        <v>#DIV/0!</v>
      </c>
      <c r="V35" s="14" t="e">
        <f t="shared" si="8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 t="s">
        <v>40</v>
      </c>
      <c r="AD35" s="14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33</v>
      </c>
      <c r="C36" s="1">
        <v>319.065</v>
      </c>
      <c r="D36" s="1">
        <v>1159.3230000000001</v>
      </c>
      <c r="E36" s="1">
        <v>634.51099999999997</v>
      </c>
      <c r="F36" s="1">
        <v>741.55600000000004</v>
      </c>
      <c r="G36" s="6">
        <v>1</v>
      </c>
      <c r="H36" s="1">
        <v>40</v>
      </c>
      <c r="I36" s="1" t="s">
        <v>34</v>
      </c>
      <c r="J36" s="1">
        <v>598.6</v>
      </c>
      <c r="K36" s="1">
        <f t="shared" si="2"/>
        <v>35.910999999999945</v>
      </c>
      <c r="L36" s="1">
        <f t="shared" si="4"/>
        <v>634.51099999999997</v>
      </c>
      <c r="M36" s="1"/>
      <c r="N36" s="1"/>
      <c r="O36" s="1"/>
      <c r="P36" s="1">
        <v>382.71759999999978</v>
      </c>
      <c r="Q36" s="1">
        <f t="shared" si="5"/>
        <v>126.90219999999999</v>
      </c>
      <c r="R36" s="5">
        <f t="shared" ref="R36:R42" si="12">11*Q36-P36-O36-N36-F36</f>
        <v>271.65060000000017</v>
      </c>
      <c r="S36" s="5"/>
      <c r="T36" s="1"/>
      <c r="U36" s="1">
        <f t="shared" si="7"/>
        <v>11</v>
      </c>
      <c r="V36" s="1">
        <f t="shared" si="8"/>
        <v>8.8593704443264176</v>
      </c>
      <c r="W36" s="1">
        <v>119.2032</v>
      </c>
      <c r="X36" s="1">
        <v>126.1986</v>
      </c>
      <c r="Y36" s="1">
        <v>126.6752</v>
      </c>
      <c r="Z36" s="1">
        <v>94.541199999999989</v>
      </c>
      <c r="AA36" s="1">
        <v>93.903000000000006</v>
      </c>
      <c r="AB36" s="1">
        <v>109.6802</v>
      </c>
      <c r="AC36" s="1"/>
      <c r="AD36" s="1">
        <f t="shared" si="3"/>
        <v>272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33</v>
      </c>
      <c r="C37" s="1">
        <v>195.803</v>
      </c>
      <c r="D37" s="1">
        <v>431.202</v>
      </c>
      <c r="E37" s="1">
        <v>356.452</v>
      </c>
      <c r="F37" s="1">
        <v>236.51499999999999</v>
      </c>
      <c r="G37" s="6">
        <v>1</v>
      </c>
      <c r="H37" s="1">
        <v>35</v>
      </c>
      <c r="I37" s="1" t="s">
        <v>34</v>
      </c>
      <c r="J37" s="1">
        <v>365.72800000000001</v>
      </c>
      <c r="K37" s="1">
        <f t="shared" si="2"/>
        <v>-9.2760000000000105</v>
      </c>
      <c r="L37" s="1">
        <f t="shared" si="4"/>
        <v>217.42400000000001</v>
      </c>
      <c r="M37" s="1">
        <v>139.02799999999999</v>
      </c>
      <c r="N37" s="1"/>
      <c r="O37" s="1"/>
      <c r="P37" s="1">
        <v>117.3704000000001</v>
      </c>
      <c r="Q37" s="1">
        <f t="shared" si="5"/>
        <v>43.4848</v>
      </c>
      <c r="R37" s="5">
        <f>10*Q37-P37-O37-N37-F37</f>
        <v>80.962599999999952</v>
      </c>
      <c r="S37" s="5"/>
      <c r="T37" s="1"/>
      <c r="U37" s="1">
        <f t="shared" si="7"/>
        <v>10.000000000000002</v>
      </c>
      <c r="V37" s="1">
        <f t="shared" si="8"/>
        <v>8.1381402237103568</v>
      </c>
      <c r="W37" s="1">
        <v>39.363199999999999</v>
      </c>
      <c r="X37" s="1">
        <v>38.712599999999988</v>
      </c>
      <c r="Y37" s="1">
        <v>39.789200000000001</v>
      </c>
      <c r="Z37" s="1">
        <v>18.9056</v>
      </c>
      <c r="AA37" s="1">
        <v>19.088799999999999</v>
      </c>
      <c r="AB37" s="1">
        <v>36.587200000000003</v>
      </c>
      <c r="AC37" s="1"/>
      <c r="AD37" s="1">
        <f t="shared" si="3"/>
        <v>81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>
        <v>60.609000000000002</v>
      </c>
      <c r="D38" s="1">
        <v>139.398</v>
      </c>
      <c r="E38" s="1">
        <v>101.00700000000001</v>
      </c>
      <c r="F38" s="1">
        <v>87.025999999999996</v>
      </c>
      <c r="G38" s="6">
        <v>1</v>
      </c>
      <c r="H38" s="1">
        <v>45</v>
      </c>
      <c r="I38" s="1" t="s">
        <v>34</v>
      </c>
      <c r="J38" s="1">
        <v>95.8</v>
      </c>
      <c r="K38" s="1">
        <f t="shared" ref="K38:K69" si="13">E38-J38</f>
        <v>5.2070000000000078</v>
      </c>
      <c r="L38" s="1">
        <f t="shared" si="4"/>
        <v>101.00700000000001</v>
      </c>
      <c r="M38" s="1"/>
      <c r="N38" s="1"/>
      <c r="O38" s="1"/>
      <c r="P38" s="1">
        <v>0</v>
      </c>
      <c r="Q38" s="1">
        <f t="shared" si="5"/>
        <v>20.2014</v>
      </c>
      <c r="R38" s="5">
        <f t="shared" si="12"/>
        <v>135.18939999999998</v>
      </c>
      <c r="S38" s="5"/>
      <c r="T38" s="1"/>
      <c r="U38" s="1">
        <f t="shared" si="7"/>
        <v>11</v>
      </c>
      <c r="V38" s="1">
        <f t="shared" si="8"/>
        <v>4.3079192531210708</v>
      </c>
      <c r="W38" s="1">
        <v>11.9398</v>
      </c>
      <c r="X38" s="1">
        <v>13.6836</v>
      </c>
      <c r="Y38" s="1">
        <v>18.704799999999999</v>
      </c>
      <c r="Z38" s="1">
        <v>18.642800000000001</v>
      </c>
      <c r="AA38" s="1">
        <v>14.932399999999999</v>
      </c>
      <c r="AB38" s="1">
        <v>19.472799999999999</v>
      </c>
      <c r="AC38" s="1"/>
      <c r="AD38" s="1">
        <f t="shared" ref="AD38:AD69" si="14">ROUND(R38*G38,0)</f>
        <v>135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33</v>
      </c>
      <c r="C39" s="1">
        <v>146.67400000000001</v>
      </c>
      <c r="D39" s="1">
        <v>136.43600000000001</v>
      </c>
      <c r="E39" s="1">
        <v>109.68899999999999</v>
      </c>
      <c r="F39" s="1">
        <v>154.86699999999999</v>
      </c>
      <c r="G39" s="6">
        <v>1</v>
      </c>
      <c r="H39" s="1">
        <v>30</v>
      </c>
      <c r="I39" s="1" t="s">
        <v>34</v>
      </c>
      <c r="J39" s="1">
        <v>105</v>
      </c>
      <c r="K39" s="1">
        <f t="shared" si="13"/>
        <v>4.688999999999993</v>
      </c>
      <c r="L39" s="1">
        <f t="shared" si="4"/>
        <v>109.68899999999999</v>
      </c>
      <c r="M39" s="1"/>
      <c r="N39" s="1"/>
      <c r="O39" s="1"/>
      <c r="P39" s="1">
        <v>25.041</v>
      </c>
      <c r="Q39" s="1">
        <f t="shared" si="5"/>
        <v>21.937799999999999</v>
      </c>
      <c r="R39" s="5">
        <f>10*Q39-P39-O39-N39-F39</f>
        <v>39.47</v>
      </c>
      <c r="S39" s="5"/>
      <c r="T39" s="1"/>
      <c r="U39" s="1">
        <f t="shared" si="7"/>
        <v>10</v>
      </c>
      <c r="V39" s="1">
        <f t="shared" si="8"/>
        <v>8.2008223249368672</v>
      </c>
      <c r="W39" s="1">
        <v>20.3582</v>
      </c>
      <c r="X39" s="1">
        <v>8.8056000000000001</v>
      </c>
      <c r="Y39" s="1">
        <v>9.6140000000000008</v>
      </c>
      <c r="Z39" s="1">
        <v>29.739599999999999</v>
      </c>
      <c r="AA39" s="1">
        <v>26.586400000000001</v>
      </c>
      <c r="AB39" s="1">
        <v>9.39</v>
      </c>
      <c r="AC39" s="1"/>
      <c r="AD39" s="1">
        <f t="shared" si="14"/>
        <v>39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33</v>
      </c>
      <c r="C40" s="1">
        <v>361.37</v>
      </c>
      <c r="D40" s="1">
        <v>685.64</v>
      </c>
      <c r="E40" s="1">
        <v>400.48399999999998</v>
      </c>
      <c r="F40" s="1">
        <v>578.65</v>
      </c>
      <c r="G40" s="6">
        <v>1</v>
      </c>
      <c r="H40" s="1">
        <v>45</v>
      </c>
      <c r="I40" s="1" t="s">
        <v>34</v>
      </c>
      <c r="J40" s="1">
        <v>398.86</v>
      </c>
      <c r="K40" s="1">
        <f t="shared" si="13"/>
        <v>1.6239999999999668</v>
      </c>
      <c r="L40" s="1">
        <f t="shared" si="4"/>
        <v>400.48399999999998</v>
      </c>
      <c r="M40" s="1"/>
      <c r="N40" s="1"/>
      <c r="O40" s="1"/>
      <c r="P40" s="1">
        <v>189.55390000000031</v>
      </c>
      <c r="Q40" s="1">
        <f t="shared" si="5"/>
        <v>80.096800000000002</v>
      </c>
      <c r="R40" s="5">
        <f t="shared" si="12"/>
        <v>112.86089999999967</v>
      </c>
      <c r="S40" s="5"/>
      <c r="T40" s="1"/>
      <c r="U40" s="1">
        <f t="shared" si="7"/>
        <v>11</v>
      </c>
      <c r="V40" s="1">
        <f t="shared" si="8"/>
        <v>9.590943708113187</v>
      </c>
      <c r="W40" s="1">
        <v>79.368200000000002</v>
      </c>
      <c r="X40" s="1">
        <v>87.660200000000003</v>
      </c>
      <c r="Y40" s="1">
        <v>88.278199999999998</v>
      </c>
      <c r="Z40" s="1">
        <v>83.214200000000005</v>
      </c>
      <c r="AA40" s="1">
        <v>80.136400000000009</v>
      </c>
      <c r="AB40" s="1">
        <v>85.55080000000001</v>
      </c>
      <c r="AC40" s="1"/>
      <c r="AD40" s="1">
        <f t="shared" si="14"/>
        <v>113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33</v>
      </c>
      <c r="C41" s="1">
        <v>301.42899999999997</v>
      </c>
      <c r="D41" s="1">
        <v>258.68299999999999</v>
      </c>
      <c r="E41" s="1">
        <v>302.512</v>
      </c>
      <c r="F41" s="1">
        <v>192.661</v>
      </c>
      <c r="G41" s="6">
        <v>1</v>
      </c>
      <c r="H41" s="1">
        <v>45</v>
      </c>
      <c r="I41" s="1" t="s">
        <v>34</v>
      </c>
      <c r="J41" s="1">
        <v>314.2</v>
      </c>
      <c r="K41" s="1">
        <f t="shared" si="13"/>
        <v>-11.687999999999988</v>
      </c>
      <c r="L41" s="1">
        <f t="shared" si="4"/>
        <v>302.512</v>
      </c>
      <c r="M41" s="1"/>
      <c r="N41" s="1"/>
      <c r="O41" s="1"/>
      <c r="P41" s="1">
        <v>300.36770000000013</v>
      </c>
      <c r="Q41" s="1">
        <f t="shared" si="5"/>
        <v>60.502400000000002</v>
      </c>
      <c r="R41" s="5">
        <f t="shared" si="12"/>
        <v>172.49769999999984</v>
      </c>
      <c r="S41" s="5"/>
      <c r="T41" s="1"/>
      <c r="U41" s="1">
        <f t="shared" si="7"/>
        <v>11</v>
      </c>
      <c r="V41" s="1">
        <f t="shared" si="8"/>
        <v>8.1489114481409022</v>
      </c>
      <c r="W41" s="1">
        <v>53.528200000000012</v>
      </c>
      <c r="X41" s="1">
        <v>46.220199999999998</v>
      </c>
      <c r="Y41" s="1">
        <v>49.007599999999996</v>
      </c>
      <c r="Z41" s="1">
        <v>55.565800000000003</v>
      </c>
      <c r="AA41" s="1">
        <v>54.492199999999997</v>
      </c>
      <c r="AB41" s="1">
        <v>48.381</v>
      </c>
      <c r="AC41" s="1"/>
      <c r="AD41" s="1">
        <f t="shared" si="14"/>
        <v>172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33</v>
      </c>
      <c r="C42" s="1">
        <v>130.47800000000001</v>
      </c>
      <c r="D42" s="1">
        <v>159.53200000000001</v>
      </c>
      <c r="E42" s="1">
        <v>194.965</v>
      </c>
      <c r="F42" s="1">
        <v>68.42</v>
      </c>
      <c r="G42" s="6">
        <v>1</v>
      </c>
      <c r="H42" s="1">
        <v>45</v>
      </c>
      <c r="I42" s="1" t="s">
        <v>34</v>
      </c>
      <c r="J42" s="1">
        <v>201.2</v>
      </c>
      <c r="K42" s="1">
        <f t="shared" si="13"/>
        <v>-6.2349999999999852</v>
      </c>
      <c r="L42" s="1">
        <f t="shared" si="4"/>
        <v>194.965</v>
      </c>
      <c r="M42" s="1"/>
      <c r="N42" s="1"/>
      <c r="O42" s="1"/>
      <c r="P42" s="1">
        <v>284.97399999999999</v>
      </c>
      <c r="Q42" s="1">
        <f t="shared" si="5"/>
        <v>38.993000000000002</v>
      </c>
      <c r="R42" s="5">
        <f t="shared" si="12"/>
        <v>75.529000000000011</v>
      </c>
      <c r="S42" s="5"/>
      <c r="T42" s="1"/>
      <c r="U42" s="1">
        <f t="shared" si="7"/>
        <v>11</v>
      </c>
      <c r="V42" s="1">
        <f t="shared" si="8"/>
        <v>9.063011309722258</v>
      </c>
      <c r="W42" s="1">
        <v>38.092399999999998</v>
      </c>
      <c r="X42" s="1">
        <v>24.0748</v>
      </c>
      <c r="Y42" s="1">
        <v>28.714600000000001</v>
      </c>
      <c r="Z42" s="1">
        <v>31.313600000000001</v>
      </c>
      <c r="AA42" s="1">
        <v>26.949000000000002</v>
      </c>
      <c r="AB42" s="1">
        <v>29.811799999999991</v>
      </c>
      <c r="AC42" s="1"/>
      <c r="AD42" s="1">
        <f t="shared" si="14"/>
        <v>76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75</v>
      </c>
      <c r="B43" s="10" t="s">
        <v>33</v>
      </c>
      <c r="C43" s="10"/>
      <c r="D43" s="10">
        <v>336.52199999999999</v>
      </c>
      <c r="E43" s="10">
        <v>336.52199999999999</v>
      </c>
      <c r="F43" s="10"/>
      <c r="G43" s="11">
        <v>0</v>
      </c>
      <c r="H43" s="10" t="e">
        <v>#N/A</v>
      </c>
      <c r="I43" s="10" t="s">
        <v>53</v>
      </c>
      <c r="J43" s="10">
        <v>336.52199999999999</v>
      </c>
      <c r="K43" s="10">
        <f t="shared" si="13"/>
        <v>0</v>
      </c>
      <c r="L43" s="10">
        <f t="shared" si="4"/>
        <v>0</v>
      </c>
      <c r="M43" s="10">
        <v>336.52199999999999</v>
      </c>
      <c r="N43" s="10"/>
      <c r="O43" s="10"/>
      <c r="P43" s="10"/>
      <c r="Q43" s="10">
        <f t="shared" si="5"/>
        <v>0</v>
      </c>
      <c r="R43" s="12"/>
      <c r="S43" s="12"/>
      <c r="T43" s="10"/>
      <c r="U43" s="10" t="e">
        <f t="shared" si="7"/>
        <v>#DIV/0!</v>
      </c>
      <c r="V43" s="10" t="e">
        <f t="shared" si="8"/>
        <v>#DIV/0!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 t="s">
        <v>76</v>
      </c>
      <c r="AD43" s="10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77</v>
      </c>
      <c r="B44" s="10" t="s">
        <v>33</v>
      </c>
      <c r="C44" s="10"/>
      <c r="D44" s="10">
        <v>52.45</v>
      </c>
      <c r="E44" s="10">
        <v>52.45</v>
      </c>
      <c r="F44" s="10"/>
      <c r="G44" s="11">
        <v>0</v>
      </c>
      <c r="H44" s="10" t="e">
        <v>#N/A</v>
      </c>
      <c r="I44" s="10" t="s">
        <v>53</v>
      </c>
      <c r="J44" s="10">
        <v>52.45</v>
      </c>
      <c r="K44" s="10">
        <f t="shared" si="13"/>
        <v>0</v>
      </c>
      <c r="L44" s="10">
        <f t="shared" si="4"/>
        <v>0</v>
      </c>
      <c r="M44" s="10">
        <v>52.45</v>
      </c>
      <c r="N44" s="10"/>
      <c r="O44" s="10"/>
      <c r="P44" s="10"/>
      <c r="Q44" s="10">
        <f t="shared" si="5"/>
        <v>0</v>
      </c>
      <c r="R44" s="12"/>
      <c r="S44" s="12"/>
      <c r="T44" s="10"/>
      <c r="U44" s="10" t="e">
        <f t="shared" si="7"/>
        <v>#DIV/0!</v>
      </c>
      <c r="V44" s="10" t="e">
        <f t="shared" si="8"/>
        <v>#DIV/0!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/>
      <c r="AD44" s="10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39</v>
      </c>
      <c r="C45" s="1">
        <v>251</v>
      </c>
      <c r="D45" s="1">
        <v>1218</v>
      </c>
      <c r="E45" s="1">
        <v>740</v>
      </c>
      <c r="F45" s="1">
        <v>587</v>
      </c>
      <c r="G45" s="6">
        <v>0.4</v>
      </c>
      <c r="H45" s="1">
        <v>45</v>
      </c>
      <c r="I45" s="1" t="s">
        <v>34</v>
      </c>
      <c r="J45" s="1">
        <v>782</v>
      </c>
      <c r="K45" s="1">
        <f t="shared" si="13"/>
        <v>-42</v>
      </c>
      <c r="L45" s="1">
        <f t="shared" si="4"/>
        <v>422</v>
      </c>
      <c r="M45" s="1">
        <v>318</v>
      </c>
      <c r="N45" s="1"/>
      <c r="O45" s="1"/>
      <c r="P45" s="1">
        <v>215.09999999999991</v>
      </c>
      <c r="Q45" s="1">
        <f t="shared" si="5"/>
        <v>84.4</v>
      </c>
      <c r="R45" s="5">
        <f>11*Q45-P45-O45-N45-F45</f>
        <v>126.30000000000018</v>
      </c>
      <c r="S45" s="5"/>
      <c r="T45" s="1"/>
      <c r="U45" s="1">
        <f t="shared" si="7"/>
        <v>11</v>
      </c>
      <c r="V45" s="1">
        <f t="shared" si="8"/>
        <v>9.503554502369667</v>
      </c>
      <c r="W45" s="1">
        <v>86.6</v>
      </c>
      <c r="X45" s="1">
        <v>93</v>
      </c>
      <c r="Y45" s="1">
        <v>80.2</v>
      </c>
      <c r="Z45" s="1">
        <v>61.8</v>
      </c>
      <c r="AA45" s="1">
        <v>53.8</v>
      </c>
      <c r="AB45" s="1">
        <v>80.2</v>
      </c>
      <c r="AC45" s="1"/>
      <c r="AD45" s="1">
        <f t="shared" si="14"/>
        <v>51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79</v>
      </c>
      <c r="B46" s="14" t="s">
        <v>39</v>
      </c>
      <c r="C46" s="14"/>
      <c r="D46" s="14"/>
      <c r="E46" s="14"/>
      <c r="F46" s="14"/>
      <c r="G46" s="15">
        <v>0</v>
      </c>
      <c r="H46" s="14">
        <v>50</v>
      </c>
      <c r="I46" s="14" t="s">
        <v>34</v>
      </c>
      <c r="J46" s="14"/>
      <c r="K46" s="14">
        <f t="shared" si="13"/>
        <v>0</v>
      </c>
      <c r="L46" s="14">
        <f t="shared" si="4"/>
        <v>0</v>
      </c>
      <c r="M46" s="14"/>
      <c r="N46" s="14"/>
      <c r="O46" s="14"/>
      <c r="P46" s="14"/>
      <c r="Q46" s="14">
        <f t="shared" si="5"/>
        <v>0</v>
      </c>
      <c r="R46" s="16"/>
      <c r="S46" s="16"/>
      <c r="T46" s="14"/>
      <c r="U46" s="14" t="e">
        <f t="shared" si="7"/>
        <v>#DIV/0!</v>
      </c>
      <c r="V46" s="14" t="e">
        <f t="shared" si="8"/>
        <v>#DIV/0!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40</v>
      </c>
      <c r="AD46" s="14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39</v>
      </c>
      <c r="C47" s="1">
        <v>196</v>
      </c>
      <c r="D47" s="1">
        <v>1473</v>
      </c>
      <c r="E47" s="1">
        <v>890</v>
      </c>
      <c r="F47" s="1">
        <v>702</v>
      </c>
      <c r="G47" s="6">
        <v>0.4</v>
      </c>
      <c r="H47" s="1">
        <v>45</v>
      </c>
      <c r="I47" s="1" t="s">
        <v>34</v>
      </c>
      <c r="J47" s="1">
        <v>892</v>
      </c>
      <c r="K47" s="1">
        <f t="shared" si="13"/>
        <v>-2</v>
      </c>
      <c r="L47" s="1">
        <f t="shared" si="4"/>
        <v>470</v>
      </c>
      <c r="M47" s="1">
        <v>420</v>
      </c>
      <c r="N47" s="1"/>
      <c r="O47" s="1"/>
      <c r="P47" s="1">
        <v>126.4999999999999</v>
      </c>
      <c r="Q47" s="1">
        <f t="shared" si="5"/>
        <v>94</v>
      </c>
      <c r="R47" s="5">
        <f>11*Q47-P47-O47-N47-F47</f>
        <v>205.50000000000011</v>
      </c>
      <c r="S47" s="5"/>
      <c r="T47" s="1"/>
      <c r="U47" s="1">
        <f t="shared" si="7"/>
        <v>11</v>
      </c>
      <c r="V47" s="1">
        <f t="shared" si="8"/>
        <v>8.8138297872340416</v>
      </c>
      <c r="W47" s="1">
        <v>87.8</v>
      </c>
      <c r="X47" s="1">
        <v>106.4</v>
      </c>
      <c r="Y47" s="1">
        <v>108.6</v>
      </c>
      <c r="Z47" s="1">
        <v>76</v>
      </c>
      <c r="AA47" s="1">
        <v>63</v>
      </c>
      <c r="AB47" s="1">
        <v>89.8</v>
      </c>
      <c r="AC47" s="1"/>
      <c r="AD47" s="1">
        <f t="shared" si="14"/>
        <v>82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81</v>
      </c>
      <c r="B48" s="14" t="s">
        <v>33</v>
      </c>
      <c r="C48" s="14"/>
      <c r="D48" s="14">
        <v>43.988</v>
      </c>
      <c r="E48" s="14">
        <v>43.988</v>
      </c>
      <c r="F48" s="14"/>
      <c r="G48" s="15">
        <v>0</v>
      </c>
      <c r="H48" s="14">
        <v>45</v>
      </c>
      <c r="I48" s="14" t="s">
        <v>34</v>
      </c>
      <c r="J48" s="14">
        <v>43.988</v>
      </c>
      <c r="K48" s="14">
        <f t="shared" si="13"/>
        <v>0</v>
      </c>
      <c r="L48" s="14">
        <f t="shared" si="4"/>
        <v>0</v>
      </c>
      <c r="M48" s="14">
        <v>43.988</v>
      </c>
      <c r="N48" s="14"/>
      <c r="O48" s="14"/>
      <c r="P48" s="14"/>
      <c r="Q48" s="14">
        <f t="shared" si="5"/>
        <v>0</v>
      </c>
      <c r="R48" s="16"/>
      <c r="S48" s="16"/>
      <c r="T48" s="14"/>
      <c r="U48" s="14" t="e">
        <f t="shared" si="7"/>
        <v>#DIV/0!</v>
      </c>
      <c r="V48" s="14" t="e">
        <f t="shared" si="8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40</v>
      </c>
      <c r="AD48" s="14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82</v>
      </c>
      <c r="B49" s="14" t="s">
        <v>39</v>
      </c>
      <c r="C49" s="14"/>
      <c r="D49" s="14"/>
      <c r="E49" s="14"/>
      <c r="F49" s="14"/>
      <c r="G49" s="15">
        <v>0</v>
      </c>
      <c r="H49" s="14">
        <v>40</v>
      </c>
      <c r="I49" s="14" t="s">
        <v>34</v>
      </c>
      <c r="J49" s="14"/>
      <c r="K49" s="14">
        <f t="shared" si="13"/>
        <v>0</v>
      </c>
      <c r="L49" s="14">
        <f t="shared" si="4"/>
        <v>0</v>
      </c>
      <c r="M49" s="14"/>
      <c r="N49" s="14"/>
      <c r="O49" s="14"/>
      <c r="P49" s="14"/>
      <c r="Q49" s="14">
        <f t="shared" si="5"/>
        <v>0</v>
      </c>
      <c r="R49" s="16"/>
      <c r="S49" s="16"/>
      <c r="T49" s="14"/>
      <c r="U49" s="14" t="e">
        <f t="shared" si="7"/>
        <v>#DIV/0!</v>
      </c>
      <c r="V49" s="14" t="e">
        <f t="shared" si="8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 t="s">
        <v>40</v>
      </c>
      <c r="AD49" s="14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245.75899999999999</v>
      </c>
      <c r="D50" s="1">
        <v>170.018</v>
      </c>
      <c r="E50" s="1">
        <v>174.79499999999999</v>
      </c>
      <c r="F50" s="1">
        <v>183.828</v>
      </c>
      <c r="G50" s="6">
        <v>1</v>
      </c>
      <c r="H50" s="1">
        <v>40</v>
      </c>
      <c r="I50" s="1" t="s">
        <v>34</v>
      </c>
      <c r="J50" s="1">
        <v>182.66</v>
      </c>
      <c r="K50" s="1">
        <f t="shared" si="13"/>
        <v>-7.8650000000000091</v>
      </c>
      <c r="L50" s="1">
        <f t="shared" si="4"/>
        <v>174.79499999999999</v>
      </c>
      <c r="M50" s="1"/>
      <c r="N50" s="1"/>
      <c r="O50" s="1"/>
      <c r="P50" s="1">
        <v>146.23689999999991</v>
      </c>
      <c r="Q50" s="1">
        <f t="shared" si="5"/>
        <v>34.958999999999996</v>
      </c>
      <c r="R50" s="5">
        <f t="shared" ref="R50:R52" si="15">11*Q50-P50-O50-N50-F50</f>
        <v>54.484100000000069</v>
      </c>
      <c r="S50" s="5"/>
      <c r="T50" s="1"/>
      <c r="U50" s="1">
        <f t="shared" si="7"/>
        <v>11</v>
      </c>
      <c r="V50" s="1">
        <f t="shared" si="8"/>
        <v>9.4414857404387984</v>
      </c>
      <c r="W50" s="1">
        <v>34.077399999999997</v>
      </c>
      <c r="X50" s="1">
        <v>33.551600000000001</v>
      </c>
      <c r="Y50" s="1">
        <v>35.013399999999997</v>
      </c>
      <c r="Z50" s="1">
        <v>41.129800000000003</v>
      </c>
      <c r="AA50" s="1">
        <v>41.5306</v>
      </c>
      <c r="AB50" s="1">
        <v>41.537999999999997</v>
      </c>
      <c r="AC50" s="1"/>
      <c r="AD50" s="1">
        <f t="shared" si="14"/>
        <v>54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39</v>
      </c>
      <c r="C51" s="1">
        <v>294</v>
      </c>
      <c r="D51" s="1">
        <v>838</v>
      </c>
      <c r="E51" s="1">
        <v>503</v>
      </c>
      <c r="F51" s="1">
        <v>522</v>
      </c>
      <c r="G51" s="6">
        <v>0.4</v>
      </c>
      <c r="H51" s="1">
        <v>40</v>
      </c>
      <c r="I51" s="1" t="s">
        <v>34</v>
      </c>
      <c r="J51" s="1">
        <v>558</v>
      </c>
      <c r="K51" s="1">
        <f t="shared" si="13"/>
        <v>-55</v>
      </c>
      <c r="L51" s="1">
        <f t="shared" si="4"/>
        <v>323</v>
      </c>
      <c r="M51" s="1">
        <v>180</v>
      </c>
      <c r="N51" s="1"/>
      <c r="O51" s="1"/>
      <c r="P51" s="1">
        <v>40.500000000000057</v>
      </c>
      <c r="Q51" s="1">
        <f t="shared" si="5"/>
        <v>64.599999999999994</v>
      </c>
      <c r="R51" s="5">
        <f t="shared" si="15"/>
        <v>148.09999999999991</v>
      </c>
      <c r="S51" s="5"/>
      <c r="T51" s="1"/>
      <c r="U51" s="1">
        <f t="shared" si="7"/>
        <v>11</v>
      </c>
      <c r="V51" s="1">
        <f t="shared" si="8"/>
        <v>8.707430340557277</v>
      </c>
      <c r="W51" s="1">
        <v>63.4</v>
      </c>
      <c r="X51" s="1">
        <v>76</v>
      </c>
      <c r="Y51" s="1">
        <v>64.400000000000006</v>
      </c>
      <c r="Z51" s="1">
        <v>63.6</v>
      </c>
      <c r="AA51" s="1">
        <v>61</v>
      </c>
      <c r="AB51" s="1">
        <v>70.2</v>
      </c>
      <c r="AC51" s="1"/>
      <c r="AD51" s="1">
        <f t="shared" si="14"/>
        <v>59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39</v>
      </c>
      <c r="C52" s="1">
        <v>458</v>
      </c>
      <c r="D52" s="1">
        <v>744</v>
      </c>
      <c r="E52" s="1">
        <v>652</v>
      </c>
      <c r="F52" s="1">
        <v>424</v>
      </c>
      <c r="G52" s="6">
        <v>0.4</v>
      </c>
      <c r="H52" s="1">
        <v>45</v>
      </c>
      <c r="I52" s="1" t="s">
        <v>34</v>
      </c>
      <c r="J52" s="1">
        <v>699</v>
      </c>
      <c r="K52" s="1">
        <f t="shared" si="13"/>
        <v>-47</v>
      </c>
      <c r="L52" s="1">
        <f t="shared" si="4"/>
        <v>502</v>
      </c>
      <c r="M52" s="1">
        <v>150</v>
      </c>
      <c r="N52" s="1"/>
      <c r="O52" s="1"/>
      <c r="P52" s="1">
        <v>277.5</v>
      </c>
      <c r="Q52" s="1">
        <f t="shared" si="5"/>
        <v>100.4</v>
      </c>
      <c r="R52" s="5">
        <f t="shared" si="15"/>
        <v>402.90000000000009</v>
      </c>
      <c r="S52" s="5"/>
      <c r="T52" s="1"/>
      <c r="U52" s="1">
        <f t="shared" si="7"/>
        <v>11</v>
      </c>
      <c r="V52" s="1">
        <f t="shared" si="8"/>
        <v>6.9870517928286846</v>
      </c>
      <c r="W52" s="1">
        <v>85</v>
      </c>
      <c r="X52" s="1">
        <v>85</v>
      </c>
      <c r="Y52" s="1">
        <v>71.8</v>
      </c>
      <c r="Z52" s="1">
        <v>51.8</v>
      </c>
      <c r="AA52" s="1">
        <v>52.4</v>
      </c>
      <c r="AB52" s="1">
        <v>91.6</v>
      </c>
      <c r="AC52" s="1"/>
      <c r="AD52" s="1">
        <f t="shared" si="14"/>
        <v>161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86</v>
      </c>
      <c r="B53" s="10" t="s">
        <v>33</v>
      </c>
      <c r="C53" s="10"/>
      <c r="D53" s="10">
        <v>34.549999999999997</v>
      </c>
      <c r="E53" s="10">
        <v>34.549999999999997</v>
      </c>
      <c r="F53" s="10"/>
      <c r="G53" s="11">
        <v>0</v>
      </c>
      <c r="H53" s="10" t="e">
        <v>#N/A</v>
      </c>
      <c r="I53" s="10" t="s">
        <v>53</v>
      </c>
      <c r="J53" s="10">
        <v>34.549999999999997</v>
      </c>
      <c r="K53" s="10">
        <f t="shared" si="13"/>
        <v>0</v>
      </c>
      <c r="L53" s="10">
        <f t="shared" si="4"/>
        <v>0</v>
      </c>
      <c r="M53" s="10">
        <v>34.549999999999997</v>
      </c>
      <c r="N53" s="10"/>
      <c r="O53" s="10"/>
      <c r="P53" s="10"/>
      <c r="Q53" s="10">
        <f t="shared" si="5"/>
        <v>0</v>
      </c>
      <c r="R53" s="12"/>
      <c r="S53" s="12"/>
      <c r="T53" s="10"/>
      <c r="U53" s="10" t="e">
        <f t="shared" si="7"/>
        <v>#DIV/0!</v>
      </c>
      <c r="V53" s="10" t="e">
        <f t="shared" si="8"/>
        <v>#DIV/0!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/>
      <c r="AD53" s="10">
        <f t="shared" si="1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33</v>
      </c>
      <c r="C54" s="10"/>
      <c r="D54" s="10">
        <v>43.225999999999999</v>
      </c>
      <c r="E54" s="10">
        <v>43.225999999999999</v>
      </c>
      <c r="F54" s="10"/>
      <c r="G54" s="11">
        <v>0</v>
      </c>
      <c r="H54" s="10" t="e">
        <v>#N/A</v>
      </c>
      <c r="I54" s="10" t="s">
        <v>53</v>
      </c>
      <c r="J54" s="10">
        <v>43.225999999999999</v>
      </c>
      <c r="K54" s="10">
        <f t="shared" si="13"/>
        <v>0</v>
      </c>
      <c r="L54" s="10">
        <f t="shared" si="4"/>
        <v>0</v>
      </c>
      <c r="M54" s="10">
        <v>43.225999999999999</v>
      </c>
      <c r="N54" s="10"/>
      <c r="O54" s="10"/>
      <c r="P54" s="10"/>
      <c r="Q54" s="10">
        <f t="shared" si="5"/>
        <v>0</v>
      </c>
      <c r="R54" s="12"/>
      <c r="S54" s="12"/>
      <c r="T54" s="10"/>
      <c r="U54" s="10" t="e">
        <f t="shared" si="7"/>
        <v>#DIV/0!</v>
      </c>
      <c r="V54" s="10" t="e">
        <f t="shared" si="8"/>
        <v>#DIV/0!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/>
      <c r="AD54" s="10">
        <f t="shared" si="14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88</v>
      </c>
      <c r="B55" s="14" t="s">
        <v>39</v>
      </c>
      <c r="C55" s="14"/>
      <c r="D55" s="14"/>
      <c r="E55" s="14"/>
      <c r="F55" s="14"/>
      <c r="G55" s="15">
        <v>0</v>
      </c>
      <c r="H55" s="14">
        <v>40</v>
      </c>
      <c r="I55" s="14" t="s">
        <v>34</v>
      </c>
      <c r="J55" s="14"/>
      <c r="K55" s="14">
        <f t="shared" si="13"/>
        <v>0</v>
      </c>
      <c r="L55" s="14">
        <f t="shared" si="4"/>
        <v>0</v>
      </c>
      <c r="M55" s="14"/>
      <c r="N55" s="14"/>
      <c r="O55" s="14"/>
      <c r="P55" s="14"/>
      <c r="Q55" s="14">
        <f t="shared" si="5"/>
        <v>0</v>
      </c>
      <c r="R55" s="16"/>
      <c r="S55" s="16"/>
      <c r="T55" s="14"/>
      <c r="U55" s="14" t="e">
        <f t="shared" si="7"/>
        <v>#DIV/0!</v>
      </c>
      <c r="V55" s="14" t="e">
        <f t="shared" si="8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 t="s">
        <v>40</v>
      </c>
      <c r="AD55" s="14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39</v>
      </c>
      <c r="C56" s="1">
        <v>416</v>
      </c>
      <c r="D56" s="1">
        <v>1314</v>
      </c>
      <c r="E56" s="1">
        <v>640</v>
      </c>
      <c r="F56" s="1">
        <v>933</v>
      </c>
      <c r="G56" s="6">
        <v>0.4</v>
      </c>
      <c r="H56" s="1">
        <v>40</v>
      </c>
      <c r="I56" s="1" t="s">
        <v>34</v>
      </c>
      <c r="J56" s="1">
        <v>667</v>
      </c>
      <c r="K56" s="1">
        <f t="shared" si="13"/>
        <v>-27</v>
      </c>
      <c r="L56" s="1">
        <f t="shared" si="4"/>
        <v>520</v>
      </c>
      <c r="M56" s="1">
        <v>120</v>
      </c>
      <c r="N56" s="1"/>
      <c r="O56" s="1"/>
      <c r="P56" s="1">
        <v>0</v>
      </c>
      <c r="Q56" s="1">
        <f t="shared" si="5"/>
        <v>104</v>
      </c>
      <c r="R56" s="5">
        <f t="shared" ref="R56" si="16">11*Q56-P56-O56-N56-F56</f>
        <v>211</v>
      </c>
      <c r="S56" s="5"/>
      <c r="T56" s="1"/>
      <c r="U56" s="1">
        <f t="shared" si="7"/>
        <v>11</v>
      </c>
      <c r="V56" s="1">
        <f t="shared" si="8"/>
        <v>8.9711538461538467</v>
      </c>
      <c r="W56" s="1">
        <v>98.6</v>
      </c>
      <c r="X56" s="1">
        <v>133.4</v>
      </c>
      <c r="Y56" s="1">
        <v>131</v>
      </c>
      <c r="Z56" s="1">
        <v>84.8</v>
      </c>
      <c r="AA56" s="1">
        <v>72.400000000000006</v>
      </c>
      <c r="AB56" s="1">
        <v>123</v>
      </c>
      <c r="AC56" s="1"/>
      <c r="AD56" s="1">
        <f t="shared" si="14"/>
        <v>84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33</v>
      </c>
      <c r="C57" s="1">
        <v>12.055</v>
      </c>
      <c r="D57" s="1">
        <v>247.51300000000001</v>
      </c>
      <c r="E57" s="1">
        <v>49.72</v>
      </c>
      <c r="F57" s="1">
        <v>197.59299999999999</v>
      </c>
      <c r="G57" s="6">
        <v>1</v>
      </c>
      <c r="H57" s="1">
        <v>50</v>
      </c>
      <c r="I57" s="1" t="s">
        <v>34</v>
      </c>
      <c r="J57" s="1">
        <v>49.05</v>
      </c>
      <c r="K57" s="1">
        <f t="shared" si="13"/>
        <v>0.67000000000000171</v>
      </c>
      <c r="L57" s="1">
        <f t="shared" si="4"/>
        <v>49.72</v>
      </c>
      <c r="M57" s="1"/>
      <c r="N57" s="1"/>
      <c r="O57" s="1"/>
      <c r="P57" s="1">
        <v>40</v>
      </c>
      <c r="Q57" s="1">
        <f t="shared" si="5"/>
        <v>9.9439999999999991</v>
      </c>
      <c r="R57" s="5"/>
      <c r="S57" s="5"/>
      <c r="T57" s="1"/>
      <c r="U57" s="1">
        <f t="shared" si="7"/>
        <v>23.89310136765889</v>
      </c>
      <c r="V57" s="1">
        <f t="shared" si="8"/>
        <v>23.89310136765889</v>
      </c>
      <c r="W57" s="1">
        <v>7.7968000000000002</v>
      </c>
      <c r="X57" s="1">
        <v>20.379200000000001</v>
      </c>
      <c r="Y57" s="1">
        <v>23.405999999999999</v>
      </c>
      <c r="Z57" s="1">
        <v>18.6784</v>
      </c>
      <c r="AA57" s="1">
        <v>13.2308</v>
      </c>
      <c r="AB57" s="1">
        <v>9.1356000000000002</v>
      </c>
      <c r="AC57" s="1"/>
      <c r="AD57" s="1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91</v>
      </c>
      <c r="B58" s="14" t="s">
        <v>33</v>
      </c>
      <c r="C58" s="14"/>
      <c r="D58" s="14"/>
      <c r="E58" s="14"/>
      <c r="F58" s="14"/>
      <c r="G58" s="15">
        <v>0</v>
      </c>
      <c r="H58" s="14">
        <v>55</v>
      </c>
      <c r="I58" s="14" t="s">
        <v>34</v>
      </c>
      <c r="J58" s="14"/>
      <c r="K58" s="14">
        <f t="shared" si="13"/>
        <v>0</v>
      </c>
      <c r="L58" s="14">
        <f t="shared" si="4"/>
        <v>0</v>
      </c>
      <c r="M58" s="14"/>
      <c r="N58" s="14"/>
      <c r="O58" s="14"/>
      <c r="P58" s="14"/>
      <c r="Q58" s="14">
        <f t="shared" si="5"/>
        <v>0</v>
      </c>
      <c r="R58" s="16"/>
      <c r="S58" s="16"/>
      <c r="T58" s="14"/>
      <c r="U58" s="14" t="e">
        <f t="shared" si="7"/>
        <v>#DIV/0!</v>
      </c>
      <c r="V58" s="14" t="e">
        <f t="shared" si="8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40</v>
      </c>
      <c r="AD58" s="14">
        <f t="shared" si="1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33</v>
      </c>
      <c r="C59" s="1">
        <v>189.42</v>
      </c>
      <c r="D59" s="1">
        <v>49.006</v>
      </c>
      <c r="E59" s="1">
        <v>135.15600000000001</v>
      </c>
      <c r="F59" s="1">
        <v>88.653000000000006</v>
      </c>
      <c r="G59" s="6">
        <v>1</v>
      </c>
      <c r="H59" s="1">
        <v>50</v>
      </c>
      <c r="I59" s="1" t="s">
        <v>34</v>
      </c>
      <c r="J59" s="1">
        <v>134</v>
      </c>
      <c r="K59" s="1">
        <f t="shared" si="13"/>
        <v>1.1560000000000059</v>
      </c>
      <c r="L59" s="1">
        <f t="shared" si="4"/>
        <v>135.15600000000001</v>
      </c>
      <c r="M59" s="1"/>
      <c r="N59" s="1"/>
      <c r="O59" s="1"/>
      <c r="P59" s="1">
        <v>146.01349999999999</v>
      </c>
      <c r="Q59" s="1">
        <f t="shared" si="5"/>
        <v>27.031200000000002</v>
      </c>
      <c r="R59" s="5">
        <f t="shared" ref="R59:R66" si="17">11*Q59-P59-O59-N59-F59</f>
        <v>62.676700000000025</v>
      </c>
      <c r="S59" s="5"/>
      <c r="T59" s="1"/>
      <c r="U59" s="1">
        <f t="shared" si="7"/>
        <v>11</v>
      </c>
      <c r="V59" s="1">
        <f t="shared" si="8"/>
        <v>8.6813201041759136</v>
      </c>
      <c r="W59" s="1">
        <v>24.550999999999998</v>
      </c>
      <c r="X59" s="1">
        <v>16.318999999999999</v>
      </c>
      <c r="Y59" s="1">
        <v>19.328600000000002</v>
      </c>
      <c r="Z59" s="1">
        <v>26.788599999999999</v>
      </c>
      <c r="AA59" s="1">
        <v>27.02</v>
      </c>
      <c r="AB59" s="1">
        <v>19.126799999999999</v>
      </c>
      <c r="AC59" s="1"/>
      <c r="AD59" s="1">
        <f t="shared" si="14"/>
        <v>63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33</v>
      </c>
      <c r="C60" s="1">
        <v>70.501000000000005</v>
      </c>
      <c r="D60" s="1">
        <v>258.21300000000002</v>
      </c>
      <c r="E60" s="1">
        <v>146.583</v>
      </c>
      <c r="F60" s="1">
        <v>161.80099999999999</v>
      </c>
      <c r="G60" s="6">
        <v>1</v>
      </c>
      <c r="H60" s="1">
        <v>40</v>
      </c>
      <c r="I60" s="1" t="s">
        <v>34</v>
      </c>
      <c r="J60" s="1">
        <v>148.86099999999999</v>
      </c>
      <c r="K60" s="1">
        <f t="shared" si="13"/>
        <v>-2.2779999999999916</v>
      </c>
      <c r="L60" s="1">
        <f t="shared" si="4"/>
        <v>110.422</v>
      </c>
      <c r="M60" s="1">
        <v>36.161000000000001</v>
      </c>
      <c r="N60" s="1"/>
      <c r="O60" s="1"/>
      <c r="P60" s="1">
        <v>82.094399999999922</v>
      </c>
      <c r="Q60" s="1">
        <f t="shared" si="5"/>
        <v>22.084399999999999</v>
      </c>
      <c r="R60" s="5"/>
      <c r="S60" s="5"/>
      <c r="T60" s="1"/>
      <c r="U60" s="1">
        <f t="shared" si="7"/>
        <v>11.04378656427161</v>
      </c>
      <c r="V60" s="1">
        <f t="shared" si="8"/>
        <v>11.04378656427161</v>
      </c>
      <c r="W60" s="1">
        <v>23.498799999999999</v>
      </c>
      <c r="X60" s="1">
        <v>23.6934</v>
      </c>
      <c r="Y60" s="1">
        <v>24.610600000000002</v>
      </c>
      <c r="Z60" s="1">
        <v>21.2804</v>
      </c>
      <c r="AA60" s="1">
        <v>19.846800000000002</v>
      </c>
      <c r="AB60" s="1">
        <v>22.6282</v>
      </c>
      <c r="AC60" s="1"/>
      <c r="AD60" s="1">
        <f t="shared" si="14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33</v>
      </c>
      <c r="C61" s="1">
        <v>576.23299999999995</v>
      </c>
      <c r="D61" s="1">
        <v>3155.5650000000001</v>
      </c>
      <c r="E61" s="1">
        <v>3131.768</v>
      </c>
      <c r="F61" s="1">
        <v>458.09100000000001</v>
      </c>
      <c r="G61" s="6">
        <v>1</v>
      </c>
      <c r="H61" s="1">
        <v>40</v>
      </c>
      <c r="I61" s="1" t="s">
        <v>34</v>
      </c>
      <c r="J61" s="1">
        <v>3133.4949999999999</v>
      </c>
      <c r="K61" s="1">
        <f t="shared" si="13"/>
        <v>-1.7269999999998618</v>
      </c>
      <c r="L61" s="1">
        <f t="shared" si="4"/>
        <v>621.57299999999987</v>
      </c>
      <c r="M61" s="1">
        <v>2510.1950000000002</v>
      </c>
      <c r="N61" s="1"/>
      <c r="O61" s="1"/>
      <c r="P61" s="1">
        <v>641.64170000000013</v>
      </c>
      <c r="Q61" s="1">
        <f t="shared" si="5"/>
        <v>124.31459999999997</v>
      </c>
      <c r="R61" s="5">
        <v>250</v>
      </c>
      <c r="S61" s="5"/>
      <c r="T61" s="1"/>
      <c r="U61" s="1">
        <f t="shared" si="7"/>
        <v>10.857394867537685</v>
      </c>
      <c r="V61" s="1">
        <f t="shared" si="8"/>
        <v>8.8463680050452673</v>
      </c>
      <c r="W61" s="1">
        <v>117.01139999999999</v>
      </c>
      <c r="X61" s="1">
        <v>103.81699999999999</v>
      </c>
      <c r="Y61" s="1">
        <v>96.14700000000002</v>
      </c>
      <c r="Z61" s="1">
        <v>113.6986</v>
      </c>
      <c r="AA61" s="1">
        <v>101.2508</v>
      </c>
      <c r="AB61" s="1">
        <v>84.854799999999983</v>
      </c>
      <c r="AC61" s="1"/>
      <c r="AD61" s="1">
        <f t="shared" si="14"/>
        <v>250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>
        <v>158.28</v>
      </c>
      <c r="D62" s="1">
        <v>59.500999999999998</v>
      </c>
      <c r="E62" s="1">
        <v>84.537000000000006</v>
      </c>
      <c r="F62" s="1">
        <v>115.595</v>
      </c>
      <c r="G62" s="6">
        <v>1</v>
      </c>
      <c r="H62" s="1">
        <v>40</v>
      </c>
      <c r="I62" s="1" t="s">
        <v>34</v>
      </c>
      <c r="J62" s="1">
        <v>86.5</v>
      </c>
      <c r="K62" s="1">
        <f t="shared" si="13"/>
        <v>-1.9629999999999939</v>
      </c>
      <c r="L62" s="1">
        <f t="shared" si="4"/>
        <v>84.537000000000006</v>
      </c>
      <c r="M62" s="1"/>
      <c r="N62" s="1"/>
      <c r="O62" s="1"/>
      <c r="P62" s="1">
        <v>54.479500000000037</v>
      </c>
      <c r="Q62" s="1">
        <f t="shared" si="5"/>
        <v>16.907400000000003</v>
      </c>
      <c r="R62" s="5">
        <f t="shared" si="17"/>
        <v>15.906900000000007</v>
      </c>
      <c r="S62" s="5"/>
      <c r="T62" s="1"/>
      <c r="U62" s="1">
        <f t="shared" si="7"/>
        <v>11</v>
      </c>
      <c r="V62" s="1">
        <f t="shared" si="8"/>
        <v>10.059175272365946</v>
      </c>
      <c r="W62" s="1">
        <v>17.079000000000001</v>
      </c>
      <c r="X62" s="1">
        <v>18.055399999999999</v>
      </c>
      <c r="Y62" s="1">
        <v>18.808800000000002</v>
      </c>
      <c r="Z62" s="1">
        <v>24.135999999999999</v>
      </c>
      <c r="AA62" s="1">
        <v>24.401399999999999</v>
      </c>
      <c r="AB62" s="1">
        <v>20.730399999999999</v>
      </c>
      <c r="AC62" s="1"/>
      <c r="AD62" s="1">
        <f t="shared" si="14"/>
        <v>16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33</v>
      </c>
      <c r="C63" s="1">
        <v>197.541</v>
      </c>
      <c r="D63" s="1">
        <v>618.03499999999997</v>
      </c>
      <c r="E63" s="1">
        <v>492.25</v>
      </c>
      <c r="F63" s="1">
        <v>287.93099999999998</v>
      </c>
      <c r="G63" s="6">
        <v>1</v>
      </c>
      <c r="H63" s="1">
        <v>40</v>
      </c>
      <c r="I63" s="1" t="s">
        <v>34</v>
      </c>
      <c r="J63" s="1">
        <v>480.988</v>
      </c>
      <c r="K63" s="1">
        <f t="shared" si="13"/>
        <v>11.262</v>
      </c>
      <c r="L63" s="1">
        <f t="shared" si="4"/>
        <v>219.06200000000001</v>
      </c>
      <c r="M63" s="1">
        <v>273.18799999999999</v>
      </c>
      <c r="N63" s="1"/>
      <c r="O63" s="1"/>
      <c r="P63" s="1">
        <v>105.5735000000001</v>
      </c>
      <c r="Q63" s="1">
        <f t="shared" si="5"/>
        <v>43.812400000000004</v>
      </c>
      <c r="R63" s="5">
        <f t="shared" si="17"/>
        <v>88.431899999999985</v>
      </c>
      <c r="S63" s="5"/>
      <c r="T63" s="1"/>
      <c r="U63" s="1">
        <f t="shared" si="7"/>
        <v>11</v>
      </c>
      <c r="V63" s="1">
        <f t="shared" si="8"/>
        <v>8.9815782746437094</v>
      </c>
      <c r="W63" s="1">
        <v>41.413400000000003</v>
      </c>
      <c r="X63" s="1">
        <v>45.109200000000001</v>
      </c>
      <c r="Y63" s="1">
        <v>42.101199999999992</v>
      </c>
      <c r="Z63" s="1">
        <v>32.537400000000012</v>
      </c>
      <c r="AA63" s="1">
        <v>33.637199999999993</v>
      </c>
      <c r="AB63" s="1">
        <v>47.638199999999998</v>
      </c>
      <c r="AC63" s="1"/>
      <c r="AD63" s="1">
        <f t="shared" si="14"/>
        <v>88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39</v>
      </c>
      <c r="C64" s="1">
        <v>357</v>
      </c>
      <c r="D64" s="1">
        <v>875</v>
      </c>
      <c r="E64" s="1">
        <v>526</v>
      </c>
      <c r="F64" s="1">
        <v>586</v>
      </c>
      <c r="G64" s="6">
        <v>0.4</v>
      </c>
      <c r="H64" s="1">
        <v>40</v>
      </c>
      <c r="I64" s="1" t="s">
        <v>34</v>
      </c>
      <c r="J64" s="1">
        <v>525</v>
      </c>
      <c r="K64" s="1">
        <f t="shared" si="13"/>
        <v>1</v>
      </c>
      <c r="L64" s="1">
        <f t="shared" si="4"/>
        <v>406</v>
      </c>
      <c r="M64" s="1">
        <v>120</v>
      </c>
      <c r="N64" s="1"/>
      <c r="O64" s="1"/>
      <c r="P64" s="1">
        <v>113.7</v>
      </c>
      <c r="Q64" s="1">
        <f t="shared" si="5"/>
        <v>81.2</v>
      </c>
      <c r="R64" s="5">
        <f t="shared" si="17"/>
        <v>193.5</v>
      </c>
      <c r="S64" s="5"/>
      <c r="T64" s="1"/>
      <c r="U64" s="1">
        <f t="shared" si="7"/>
        <v>11</v>
      </c>
      <c r="V64" s="1">
        <f t="shared" si="8"/>
        <v>8.6169950738916263</v>
      </c>
      <c r="W64" s="1">
        <v>77.400000000000006</v>
      </c>
      <c r="X64" s="1">
        <v>91</v>
      </c>
      <c r="Y64" s="1">
        <v>83.2</v>
      </c>
      <c r="Z64" s="1">
        <v>49.8</v>
      </c>
      <c r="AA64" s="1">
        <v>37.200000000000003</v>
      </c>
      <c r="AB64" s="1">
        <v>86.4</v>
      </c>
      <c r="AC64" s="1"/>
      <c r="AD64" s="1">
        <f t="shared" si="14"/>
        <v>77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39</v>
      </c>
      <c r="C65" s="1">
        <v>281</v>
      </c>
      <c r="D65" s="1">
        <v>864</v>
      </c>
      <c r="E65" s="1">
        <v>316</v>
      </c>
      <c r="F65" s="1">
        <v>721</v>
      </c>
      <c r="G65" s="6">
        <v>0.4</v>
      </c>
      <c r="H65" s="1">
        <v>40</v>
      </c>
      <c r="I65" s="1" t="s">
        <v>34</v>
      </c>
      <c r="J65" s="1">
        <v>333</v>
      </c>
      <c r="K65" s="1">
        <f t="shared" si="13"/>
        <v>-17</v>
      </c>
      <c r="L65" s="1">
        <f t="shared" si="4"/>
        <v>316</v>
      </c>
      <c r="M65" s="1"/>
      <c r="N65" s="1"/>
      <c r="O65" s="1"/>
      <c r="P65" s="1">
        <v>100</v>
      </c>
      <c r="Q65" s="1">
        <f t="shared" si="5"/>
        <v>63.2</v>
      </c>
      <c r="R65" s="5"/>
      <c r="S65" s="5"/>
      <c r="T65" s="1"/>
      <c r="U65" s="1">
        <f t="shared" si="7"/>
        <v>12.990506329113924</v>
      </c>
      <c r="V65" s="1">
        <f t="shared" si="8"/>
        <v>12.990506329113924</v>
      </c>
      <c r="W65" s="1">
        <v>60.4</v>
      </c>
      <c r="X65" s="1">
        <v>96.6</v>
      </c>
      <c r="Y65" s="1">
        <v>92.4</v>
      </c>
      <c r="Z65" s="1">
        <v>51.4</v>
      </c>
      <c r="AA65" s="1">
        <v>52</v>
      </c>
      <c r="AB65" s="1">
        <v>83.4</v>
      </c>
      <c r="AC65" s="1"/>
      <c r="AD65" s="1">
        <f t="shared" si="14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33</v>
      </c>
      <c r="C66" s="1">
        <v>135.56399999999999</v>
      </c>
      <c r="D66" s="1">
        <v>188.46299999999999</v>
      </c>
      <c r="E66" s="1">
        <v>118.688</v>
      </c>
      <c r="F66" s="1">
        <v>177.93899999999999</v>
      </c>
      <c r="G66" s="6">
        <v>1</v>
      </c>
      <c r="H66" s="1">
        <v>50</v>
      </c>
      <c r="I66" s="1" t="s">
        <v>34</v>
      </c>
      <c r="J66" s="1">
        <v>108.3</v>
      </c>
      <c r="K66" s="1">
        <f t="shared" si="13"/>
        <v>10.388000000000005</v>
      </c>
      <c r="L66" s="1">
        <f t="shared" si="4"/>
        <v>118.688</v>
      </c>
      <c r="M66" s="1"/>
      <c r="N66" s="1"/>
      <c r="O66" s="1"/>
      <c r="P66" s="1">
        <v>59.367000000000019</v>
      </c>
      <c r="Q66" s="1">
        <f t="shared" si="5"/>
        <v>23.7376</v>
      </c>
      <c r="R66" s="5">
        <f t="shared" si="17"/>
        <v>23.807600000000008</v>
      </c>
      <c r="S66" s="5"/>
      <c r="T66" s="1"/>
      <c r="U66" s="1">
        <f t="shared" si="7"/>
        <v>11</v>
      </c>
      <c r="V66" s="1">
        <f t="shared" si="8"/>
        <v>9.9970510919385287</v>
      </c>
      <c r="W66" s="1">
        <v>24.238800000000001</v>
      </c>
      <c r="X66" s="1">
        <v>25.521999999999998</v>
      </c>
      <c r="Y66" s="1">
        <v>25.185400000000001</v>
      </c>
      <c r="Z66" s="1">
        <v>22.364599999999999</v>
      </c>
      <c r="AA66" s="1">
        <v>23.316400000000002</v>
      </c>
      <c r="AB66" s="1">
        <v>26.1206</v>
      </c>
      <c r="AC66" s="1"/>
      <c r="AD66" s="1">
        <f t="shared" si="14"/>
        <v>24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100</v>
      </c>
      <c r="B67" s="14" t="s">
        <v>39</v>
      </c>
      <c r="C67" s="14"/>
      <c r="D67" s="14"/>
      <c r="E67" s="14"/>
      <c r="F67" s="14"/>
      <c r="G67" s="15">
        <v>0</v>
      </c>
      <c r="H67" s="14">
        <v>50</v>
      </c>
      <c r="I67" s="14" t="s">
        <v>34</v>
      </c>
      <c r="J67" s="14"/>
      <c r="K67" s="14">
        <f t="shared" si="13"/>
        <v>0</v>
      </c>
      <c r="L67" s="14">
        <f t="shared" si="4"/>
        <v>0</v>
      </c>
      <c r="M67" s="14"/>
      <c r="N67" s="14"/>
      <c r="O67" s="14"/>
      <c r="P67" s="14"/>
      <c r="Q67" s="14">
        <f t="shared" si="5"/>
        <v>0</v>
      </c>
      <c r="R67" s="16"/>
      <c r="S67" s="16"/>
      <c r="T67" s="14"/>
      <c r="U67" s="14" t="e">
        <f t="shared" si="7"/>
        <v>#DIV/0!</v>
      </c>
      <c r="V67" s="14" t="e">
        <f t="shared" si="8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 t="s">
        <v>40</v>
      </c>
      <c r="AD67" s="14">
        <f t="shared" si="14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101</v>
      </c>
      <c r="B68" s="10" t="s">
        <v>33</v>
      </c>
      <c r="C68" s="10"/>
      <c r="D68" s="10">
        <v>129.25399999999999</v>
      </c>
      <c r="E68" s="10">
        <v>129.25399999999999</v>
      </c>
      <c r="F68" s="10"/>
      <c r="G68" s="11">
        <v>0</v>
      </c>
      <c r="H68" s="10" t="e">
        <v>#N/A</v>
      </c>
      <c r="I68" s="10" t="s">
        <v>53</v>
      </c>
      <c r="J68" s="10">
        <v>129.25399999999999</v>
      </c>
      <c r="K68" s="10">
        <f t="shared" si="13"/>
        <v>0</v>
      </c>
      <c r="L68" s="10">
        <f t="shared" si="4"/>
        <v>0</v>
      </c>
      <c r="M68" s="10">
        <v>129.25399999999999</v>
      </c>
      <c r="N68" s="10"/>
      <c r="O68" s="10"/>
      <c r="P68" s="10"/>
      <c r="Q68" s="10">
        <f t="shared" si="5"/>
        <v>0</v>
      </c>
      <c r="R68" s="12"/>
      <c r="S68" s="12"/>
      <c r="T68" s="10"/>
      <c r="U68" s="10" t="e">
        <f t="shared" si="7"/>
        <v>#DIV/0!</v>
      </c>
      <c r="V68" s="10" t="e">
        <f t="shared" si="8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/>
      <c r="AD68" s="10">
        <f t="shared" si="14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410</v>
      </c>
      <c r="D69" s="1">
        <v>1488</v>
      </c>
      <c r="E69" s="1">
        <v>719</v>
      </c>
      <c r="F69" s="1">
        <v>1004</v>
      </c>
      <c r="G69" s="6">
        <v>0.4</v>
      </c>
      <c r="H69" s="1">
        <v>40</v>
      </c>
      <c r="I69" s="1" t="s">
        <v>34</v>
      </c>
      <c r="J69" s="1">
        <v>843</v>
      </c>
      <c r="K69" s="1">
        <f t="shared" si="13"/>
        <v>-124</v>
      </c>
      <c r="L69" s="1">
        <f t="shared" si="4"/>
        <v>599</v>
      </c>
      <c r="M69" s="1">
        <v>120</v>
      </c>
      <c r="N69" s="1"/>
      <c r="O69" s="1"/>
      <c r="P69" s="1">
        <v>0</v>
      </c>
      <c r="Q69" s="1">
        <f t="shared" si="5"/>
        <v>119.8</v>
      </c>
      <c r="R69" s="5">
        <f t="shared" ref="R69:R72" si="18">11*Q69-P69-O69-N69-F69</f>
        <v>313.79999999999995</v>
      </c>
      <c r="S69" s="5"/>
      <c r="T69" s="1"/>
      <c r="U69" s="1">
        <f t="shared" si="7"/>
        <v>11</v>
      </c>
      <c r="V69" s="1">
        <f t="shared" si="8"/>
        <v>8.3806343906510854</v>
      </c>
      <c r="W69" s="1">
        <v>104.8</v>
      </c>
      <c r="X69" s="1">
        <v>145.6</v>
      </c>
      <c r="Y69" s="1">
        <v>140.19999999999999</v>
      </c>
      <c r="Z69" s="1">
        <v>102</v>
      </c>
      <c r="AA69" s="1">
        <v>75</v>
      </c>
      <c r="AB69" s="1">
        <v>121.2</v>
      </c>
      <c r="AC69" s="1"/>
      <c r="AD69" s="1">
        <f t="shared" si="14"/>
        <v>126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39</v>
      </c>
      <c r="C70" s="1">
        <v>418</v>
      </c>
      <c r="D70" s="1">
        <v>1475</v>
      </c>
      <c r="E70" s="1">
        <v>874</v>
      </c>
      <c r="F70" s="1">
        <v>863</v>
      </c>
      <c r="G70" s="6">
        <v>0.4</v>
      </c>
      <c r="H70" s="1">
        <v>40</v>
      </c>
      <c r="I70" s="1" t="s">
        <v>34</v>
      </c>
      <c r="J70" s="1">
        <v>884</v>
      </c>
      <c r="K70" s="1">
        <f t="shared" ref="K70:K100" si="19">E70-J70</f>
        <v>-10</v>
      </c>
      <c r="L70" s="1">
        <f t="shared" si="4"/>
        <v>514</v>
      </c>
      <c r="M70" s="1">
        <v>360</v>
      </c>
      <c r="N70" s="1"/>
      <c r="O70" s="1"/>
      <c r="P70" s="1">
        <v>26.199999999999822</v>
      </c>
      <c r="Q70" s="1">
        <f t="shared" si="5"/>
        <v>102.8</v>
      </c>
      <c r="R70" s="5">
        <f t="shared" si="18"/>
        <v>241.60000000000014</v>
      </c>
      <c r="S70" s="5"/>
      <c r="T70" s="1"/>
      <c r="U70" s="1">
        <f t="shared" si="7"/>
        <v>11</v>
      </c>
      <c r="V70" s="1">
        <f t="shared" si="8"/>
        <v>8.6498054474708148</v>
      </c>
      <c r="W70" s="1">
        <v>98.8</v>
      </c>
      <c r="X70" s="1">
        <v>126.2</v>
      </c>
      <c r="Y70" s="1">
        <v>122.2</v>
      </c>
      <c r="Z70" s="1">
        <v>77.400000000000006</v>
      </c>
      <c r="AA70" s="1">
        <v>77</v>
      </c>
      <c r="AB70" s="1">
        <v>115.8</v>
      </c>
      <c r="AC70" s="1"/>
      <c r="AD70" s="1">
        <f t="shared" ref="AD70:AD102" si="20">ROUND(R70*G70,0)</f>
        <v>97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33</v>
      </c>
      <c r="C71" s="1">
        <v>191.321</v>
      </c>
      <c r="D71" s="1">
        <v>608.31700000000001</v>
      </c>
      <c r="E71" s="1">
        <v>601.31100000000004</v>
      </c>
      <c r="F71" s="1">
        <v>178.732</v>
      </c>
      <c r="G71" s="6">
        <v>1</v>
      </c>
      <c r="H71" s="1">
        <v>40</v>
      </c>
      <c r="I71" s="1" t="s">
        <v>34</v>
      </c>
      <c r="J71" s="1">
        <v>589.95399999999995</v>
      </c>
      <c r="K71" s="1">
        <f t="shared" si="19"/>
        <v>11.357000000000085</v>
      </c>
      <c r="L71" s="1">
        <f t="shared" ref="L71:L102" si="21">E71-M71</f>
        <v>195.15700000000004</v>
      </c>
      <c r="M71" s="1">
        <v>406.154</v>
      </c>
      <c r="N71" s="1"/>
      <c r="O71" s="1"/>
      <c r="P71" s="1">
        <v>158.94759999999991</v>
      </c>
      <c r="Q71" s="1">
        <f t="shared" ref="Q71:Q102" si="22">L71/5</f>
        <v>39.031400000000005</v>
      </c>
      <c r="R71" s="5">
        <f t="shared" si="18"/>
        <v>91.665800000000132</v>
      </c>
      <c r="S71" s="5"/>
      <c r="T71" s="1"/>
      <c r="U71" s="1">
        <f t="shared" ref="U71:U102" si="23">(F71+N71+O71+P71+R71)/Q71</f>
        <v>11</v>
      </c>
      <c r="V71" s="1">
        <f t="shared" ref="V71:V102" si="24">(F71+N71+O71+P71)/Q71</f>
        <v>8.6514857268763077</v>
      </c>
      <c r="W71" s="1">
        <v>35.274399999999993</v>
      </c>
      <c r="X71" s="1">
        <v>32.373800000000003</v>
      </c>
      <c r="Y71" s="1">
        <v>33.656999999999996</v>
      </c>
      <c r="Z71" s="1">
        <v>37.381399999999999</v>
      </c>
      <c r="AA71" s="1">
        <v>35.431199999999997</v>
      </c>
      <c r="AB71" s="1">
        <v>33.1678</v>
      </c>
      <c r="AC71" s="1"/>
      <c r="AD71" s="1">
        <f t="shared" si="20"/>
        <v>92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33</v>
      </c>
      <c r="C72" s="1">
        <v>138.78700000000001</v>
      </c>
      <c r="D72" s="1">
        <v>307.70600000000002</v>
      </c>
      <c r="E72" s="1">
        <v>288.80200000000002</v>
      </c>
      <c r="F72" s="1">
        <v>136.91</v>
      </c>
      <c r="G72" s="6">
        <v>1</v>
      </c>
      <c r="H72" s="1">
        <v>40</v>
      </c>
      <c r="I72" s="1" t="s">
        <v>34</v>
      </c>
      <c r="J72" s="1">
        <v>277.11099999999999</v>
      </c>
      <c r="K72" s="1">
        <f t="shared" si="19"/>
        <v>11.691000000000031</v>
      </c>
      <c r="L72" s="1">
        <f t="shared" si="21"/>
        <v>161.79100000000003</v>
      </c>
      <c r="M72" s="1">
        <v>127.011</v>
      </c>
      <c r="N72" s="1"/>
      <c r="O72" s="1"/>
      <c r="P72" s="1">
        <v>150.52810000000011</v>
      </c>
      <c r="Q72" s="1">
        <f t="shared" si="22"/>
        <v>32.358200000000004</v>
      </c>
      <c r="R72" s="5">
        <f t="shared" si="18"/>
        <v>68.502099999999956</v>
      </c>
      <c r="S72" s="5"/>
      <c r="T72" s="1"/>
      <c r="U72" s="1">
        <f t="shared" si="23"/>
        <v>10.999999999999998</v>
      </c>
      <c r="V72" s="1">
        <f t="shared" si="24"/>
        <v>8.8830064713117558</v>
      </c>
      <c r="W72" s="1">
        <v>29.928999999999998</v>
      </c>
      <c r="X72" s="1">
        <v>26.157</v>
      </c>
      <c r="Y72" s="1">
        <v>27.00719999999999</v>
      </c>
      <c r="Z72" s="1">
        <v>27.674399999999999</v>
      </c>
      <c r="AA72" s="1">
        <v>26.4938</v>
      </c>
      <c r="AB72" s="1">
        <v>25.1632</v>
      </c>
      <c r="AC72" s="1"/>
      <c r="AD72" s="1">
        <f t="shared" si="20"/>
        <v>69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106</v>
      </c>
      <c r="B73" s="10" t="s">
        <v>33</v>
      </c>
      <c r="C73" s="10">
        <v>-0.192</v>
      </c>
      <c r="D73" s="10">
        <v>126.39400000000001</v>
      </c>
      <c r="E73" s="10">
        <v>126.202</v>
      </c>
      <c r="F73" s="10"/>
      <c r="G73" s="11">
        <v>0</v>
      </c>
      <c r="H73" s="10" t="e">
        <v>#N/A</v>
      </c>
      <c r="I73" s="10" t="s">
        <v>53</v>
      </c>
      <c r="J73" s="10">
        <v>126.202</v>
      </c>
      <c r="K73" s="10">
        <f t="shared" si="19"/>
        <v>0</v>
      </c>
      <c r="L73" s="10">
        <f t="shared" si="21"/>
        <v>0</v>
      </c>
      <c r="M73" s="10">
        <v>126.202</v>
      </c>
      <c r="N73" s="10"/>
      <c r="O73" s="10"/>
      <c r="P73" s="10"/>
      <c r="Q73" s="10">
        <f t="shared" si="22"/>
        <v>0</v>
      </c>
      <c r="R73" s="12"/>
      <c r="S73" s="12"/>
      <c r="T73" s="10"/>
      <c r="U73" s="10" t="e">
        <f t="shared" si="23"/>
        <v>#DIV/0!</v>
      </c>
      <c r="V73" s="10" t="e">
        <f t="shared" si="24"/>
        <v>#DIV/0!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/>
      <c r="AD73" s="10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107</v>
      </c>
      <c r="B74" s="14" t="s">
        <v>33</v>
      </c>
      <c r="C74" s="14"/>
      <c r="D74" s="14">
        <v>126.312</v>
      </c>
      <c r="E74" s="14">
        <v>126.312</v>
      </c>
      <c r="F74" s="14"/>
      <c r="G74" s="15">
        <v>0</v>
      </c>
      <c r="H74" s="14">
        <v>40</v>
      </c>
      <c r="I74" s="14" t="s">
        <v>34</v>
      </c>
      <c r="J74" s="14">
        <v>126.312</v>
      </c>
      <c r="K74" s="14">
        <f t="shared" si="19"/>
        <v>0</v>
      </c>
      <c r="L74" s="14">
        <f t="shared" si="21"/>
        <v>0</v>
      </c>
      <c r="M74" s="14">
        <v>126.312</v>
      </c>
      <c r="N74" s="14"/>
      <c r="O74" s="14"/>
      <c r="P74" s="14"/>
      <c r="Q74" s="14">
        <f t="shared" si="22"/>
        <v>0</v>
      </c>
      <c r="R74" s="16"/>
      <c r="S74" s="16"/>
      <c r="T74" s="14"/>
      <c r="U74" s="14" t="e">
        <f t="shared" si="23"/>
        <v>#DIV/0!</v>
      </c>
      <c r="V74" s="14" t="e">
        <f t="shared" si="24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40</v>
      </c>
      <c r="AD74" s="14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108</v>
      </c>
      <c r="B75" s="14" t="s">
        <v>39</v>
      </c>
      <c r="C75" s="14"/>
      <c r="D75" s="14"/>
      <c r="E75" s="14"/>
      <c r="F75" s="14"/>
      <c r="G75" s="15">
        <v>0</v>
      </c>
      <c r="H75" s="14">
        <v>45</v>
      </c>
      <c r="I75" s="14" t="s">
        <v>34</v>
      </c>
      <c r="J75" s="14"/>
      <c r="K75" s="14">
        <f t="shared" si="19"/>
        <v>0</v>
      </c>
      <c r="L75" s="14">
        <f t="shared" si="21"/>
        <v>0</v>
      </c>
      <c r="M75" s="14"/>
      <c r="N75" s="14"/>
      <c r="O75" s="14"/>
      <c r="P75" s="14"/>
      <c r="Q75" s="14">
        <f t="shared" si="22"/>
        <v>0</v>
      </c>
      <c r="R75" s="16"/>
      <c r="S75" s="16"/>
      <c r="T75" s="14"/>
      <c r="U75" s="14" t="e">
        <f t="shared" si="23"/>
        <v>#DIV/0!</v>
      </c>
      <c r="V75" s="14" t="e">
        <f t="shared" si="24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 t="s">
        <v>40</v>
      </c>
      <c r="AD75" s="14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109</v>
      </c>
      <c r="B76" s="14" t="s">
        <v>33</v>
      </c>
      <c r="C76" s="14"/>
      <c r="D76" s="14"/>
      <c r="E76" s="14"/>
      <c r="F76" s="14"/>
      <c r="G76" s="15">
        <v>0</v>
      </c>
      <c r="H76" s="14">
        <v>40</v>
      </c>
      <c r="I76" s="14" t="s">
        <v>34</v>
      </c>
      <c r="J76" s="14"/>
      <c r="K76" s="14">
        <f t="shared" si="19"/>
        <v>0</v>
      </c>
      <c r="L76" s="14">
        <f t="shared" si="21"/>
        <v>0</v>
      </c>
      <c r="M76" s="14"/>
      <c r="N76" s="14"/>
      <c r="O76" s="14"/>
      <c r="P76" s="14"/>
      <c r="Q76" s="14">
        <f t="shared" si="22"/>
        <v>0</v>
      </c>
      <c r="R76" s="16"/>
      <c r="S76" s="16"/>
      <c r="T76" s="14"/>
      <c r="U76" s="14" t="e">
        <f t="shared" si="23"/>
        <v>#DIV/0!</v>
      </c>
      <c r="V76" s="14" t="e">
        <f t="shared" si="24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40</v>
      </c>
      <c r="AD76" s="14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33</v>
      </c>
      <c r="C77" s="1">
        <v>93.966999999999999</v>
      </c>
      <c r="D77" s="1">
        <v>204.44200000000001</v>
      </c>
      <c r="E77" s="1">
        <v>116.535</v>
      </c>
      <c r="F77" s="1">
        <v>168.786</v>
      </c>
      <c r="G77" s="6">
        <v>1</v>
      </c>
      <c r="H77" s="1">
        <v>30</v>
      </c>
      <c r="I77" s="1" t="s">
        <v>34</v>
      </c>
      <c r="J77" s="1">
        <v>110.3</v>
      </c>
      <c r="K77" s="1">
        <f t="shared" si="19"/>
        <v>6.2349999999999994</v>
      </c>
      <c r="L77" s="1">
        <f t="shared" si="21"/>
        <v>116.535</v>
      </c>
      <c r="M77" s="1"/>
      <c r="N77" s="1"/>
      <c r="O77" s="1"/>
      <c r="P77" s="1">
        <v>50</v>
      </c>
      <c r="Q77" s="1">
        <f t="shared" si="22"/>
        <v>23.306999999999999</v>
      </c>
      <c r="R77" s="5">
        <f>10*Q77-P77-O77-N77-F77</f>
        <v>14.283999999999992</v>
      </c>
      <c r="S77" s="5"/>
      <c r="T77" s="1"/>
      <c r="U77" s="1">
        <f t="shared" si="23"/>
        <v>10</v>
      </c>
      <c r="V77" s="1">
        <f t="shared" si="24"/>
        <v>9.3871369116574428</v>
      </c>
      <c r="W77" s="1">
        <v>18.434200000000001</v>
      </c>
      <c r="X77" s="1">
        <v>24.964400000000001</v>
      </c>
      <c r="Y77" s="1">
        <v>28.514800000000001</v>
      </c>
      <c r="Z77" s="1">
        <v>9.9310000000000009</v>
      </c>
      <c r="AA77" s="1">
        <v>7.6562000000000001</v>
      </c>
      <c r="AB77" s="1">
        <v>23.2516</v>
      </c>
      <c r="AC77" s="1"/>
      <c r="AD77" s="1">
        <f t="shared" si="20"/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111</v>
      </c>
      <c r="B78" s="14" t="s">
        <v>39</v>
      </c>
      <c r="C78" s="14"/>
      <c r="D78" s="14"/>
      <c r="E78" s="14"/>
      <c r="F78" s="14"/>
      <c r="G78" s="15">
        <v>0</v>
      </c>
      <c r="H78" s="14">
        <v>50</v>
      </c>
      <c r="I78" s="14" t="s">
        <v>34</v>
      </c>
      <c r="J78" s="14"/>
      <c r="K78" s="14">
        <f t="shared" si="19"/>
        <v>0</v>
      </c>
      <c r="L78" s="14">
        <f t="shared" si="21"/>
        <v>0</v>
      </c>
      <c r="M78" s="14"/>
      <c r="N78" s="14"/>
      <c r="O78" s="14"/>
      <c r="P78" s="14"/>
      <c r="Q78" s="14">
        <f t="shared" si="22"/>
        <v>0</v>
      </c>
      <c r="R78" s="16"/>
      <c r="S78" s="16"/>
      <c r="T78" s="14"/>
      <c r="U78" s="14" t="e">
        <f t="shared" si="23"/>
        <v>#DIV/0!</v>
      </c>
      <c r="V78" s="14" t="e">
        <f t="shared" si="24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 t="s">
        <v>40</v>
      </c>
      <c r="AD78" s="14">
        <f t="shared" si="2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112</v>
      </c>
      <c r="B79" s="14" t="s">
        <v>33</v>
      </c>
      <c r="C79" s="14"/>
      <c r="D79" s="14"/>
      <c r="E79" s="14"/>
      <c r="F79" s="14"/>
      <c r="G79" s="15">
        <v>0</v>
      </c>
      <c r="H79" s="14">
        <v>50</v>
      </c>
      <c r="I79" s="14" t="s">
        <v>34</v>
      </c>
      <c r="J79" s="14"/>
      <c r="K79" s="14">
        <f t="shared" si="19"/>
        <v>0</v>
      </c>
      <c r="L79" s="14">
        <f t="shared" si="21"/>
        <v>0</v>
      </c>
      <c r="M79" s="14"/>
      <c r="N79" s="14"/>
      <c r="O79" s="14"/>
      <c r="P79" s="14"/>
      <c r="Q79" s="14">
        <f t="shared" si="22"/>
        <v>0</v>
      </c>
      <c r="R79" s="16"/>
      <c r="S79" s="16"/>
      <c r="T79" s="14"/>
      <c r="U79" s="14" t="e">
        <f t="shared" si="23"/>
        <v>#DIV/0!</v>
      </c>
      <c r="V79" s="14" t="e">
        <f t="shared" si="24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 t="s">
        <v>40</v>
      </c>
      <c r="AD79" s="14">
        <f t="shared" si="2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113</v>
      </c>
      <c r="B80" s="14" t="s">
        <v>39</v>
      </c>
      <c r="C80" s="14"/>
      <c r="D80" s="14"/>
      <c r="E80" s="14"/>
      <c r="F80" s="14"/>
      <c r="G80" s="15">
        <v>0</v>
      </c>
      <c r="H80" s="14">
        <v>50</v>
      </c>
      <c r="I80" s="14" t="s">
        <v>34</v>
      </c>
      <c r="J80" s="14"/>
      <c r="K80" s="14">
        <f t="shared" si="19"/>
        <v>0</v>
      </c>
      <c r="L80" s="14">
        <f t="shared" si="21"/>
        <v>0</v>
      </c>
      <c r="M80" s="14"/>
      <c r="N80" s="14"/>
      <c r="O80" s="14"/>
      <c r="P80" s="14"/>
      <c r="Q80" s="14">
        <f t="shared" si="22"/>
        <v>0</v>
      </c>
      <c r="R80" s="16"/>
      <c r="S80" s="16"/>
      <c r="T80" s="14"/>
      <c r="U80" s="14" t="e">
        <f t="shared" si="23"/>
        <v>#DIV/0!</v>
      </c>
      <c r="V80" s="14" t="e">
        <f t="shared" si="24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40</v>
      </c>
      <c r="AD80" s="14">
        <f t="shared" si="2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114</v>
      </c>
      <c r="B81" s="14" t="s">
        <v>39</v>
      </c>
      <c r="C81" s="14"/>
      <c r="D81" s="14"/>
      <c r="E81" s="14"/>
      <c r="F81" s="14"/>
      <c r="G81" s="15">
        <v>0</v>
      </c>
      <c r="H81" s="14">
        <v>55</v>
      </c>
      <c r="I81" s="14" t="s">
        <v>34</v>
      </c>
      <c r="J81" s="14"/>
      <c r="K81" s="14">
        <f t="shared" si="19"/>
        <v>0</v>
      </c>
      <c r="L81" s="14">
        <f t="shared" si="21"/>
        <v>0</v>
      </c>
      <c r="M81" s="14"/>
      <c r="N81" s="14"/>
      <c r="O81" s="14"/>
      <c r="P81" s="14"/>
      <c r="Q81" s="14">
        <f t="shared" si="22"/>
        <v>0</v>
      </c>
      <c r="R81" s="16"/>
      <c r="S81" s="16"/>
      <c r="T81" s="14"/>
      <c r="U81" s="14" t="e">
        <f t="shared" si="23"/>
        <v>#DIV/0!</v>
      </c>
      <c r="V81" s="14" t="e">
        <f t="shared" si="24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40</v>
      </c>
      <c r="AD81" s="14">
        <f t="shared" si="2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115</v>
      </c>
      <c r="B82" s="14" t="s">
        <v>39</v>
      </c>
      <c r="C82" s="14"/>
      <c r="D82" s="14"/>
      <c r="E82" s="14"/>
      <c r="F82" s="14"/>
      <c r="G82" s="15">
        <v>0</v>
      </c>
      <c r="H82" s="14">
        <v>50</v>
      </c>
      <c r="I82" s="14" t="s">
        <v>34</v>
      </c>
      <c r="J82" s="14"/>
      <c r="K82" s="14">
        <f t="shared" si="19"/>
        <v>0</v>
      </c>
      <c r="L82" s="14">
        <f t="shared" si="21"/>
        <v>0</v>
      </c>
      <c r="M82" s="14"/>
      <c r="N82" s="14"/>
      <c r="O82" s="14"/>
      <c r="P82" s="14"/>
      <c r="Q82" s="14">
        <f t="shared" si="22"/>
        <v>0</v>
      </c>
      <c r="R82" s="16"/>
      <c r="S82" s="16"/>
      <c r="T82" s="14"/>
      <c r="U82" s="14" t="e">
        <f t="shared" si="23"/>
        <v>#DIV/0!</v>
      </c>
      <c r="V82" s="14" t="e">
        <f t="shared" si="24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40</v>
      </c>
      <c r="AD82" s="14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116</v>
      </c>
      <c r="B83" s="14" t="s">
        <v>39</v>
      </c>
      <c r="C83" s="14"/>
      <c r="D83" s="14"/>
      <c r="E83" s="14"/>
      <c r="F83" s="14"/>
      <c r="G83" s="15">
        <v>0</v>
      </c>
      <c r="H83" s="14">
        <v>55</v>
      </c>
      <c r="I83" s="14" t="s">
        <v>34</v>
      </c>
      <c r="J83" s="14"/>
      <c r="K83" s="14">
        <f t="shared" si="19"/>
        <v>0</v>
      </c>
      <c r="L83" s="14">
        <f t="shared" si="21"/>
        <v>0</v>
      </c>
      <c r="M83" s="14"/>
      <c r="N83" s="14"/>
      <c r="O83" s="14"/>
      <c r="P83" s="14"/>
      <c r="Q83" s="14">
        <f t="shared" si="22"/>
        <v>0</v>
      </c>
      <c r="R83" s="16"/>
      <c r="S83" s="16"/>
      <c r="T83" s="14"/>
      <c r="U83" s="14" t="e">
        <f t="shared" si="23"/>
        <v>#DIV/0!</v>
      </c>
      <c r="V83" s="14" t="e">
        <f t="shared" si="24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 t="s">
        <v>40</v>
      </c>
      <c r="AD83" s="14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117</v>
      </c>
      <c r="B84" s="14" t="s">
        <v>39</v>
      </c>
      <c r="C84" s="14"/>
      <c r="D84" s="14"/>
      <c r="E84" s="14"/>
      <c r="F84" s="14"/>
      <c r="G84" s="15">
        <v>0</v>
      </c>
      <c r="H84" s="14">
        <v>30</v>
      </c>
      <c r="I84" s="14" t="s">
        <v>34</v>
      </c>
      <c r="J84" s="14"/>
      <c r="K84" s="14">
        <f t="shared" si="19"/>
        <v>0</v>
      </c>
      <c r="L84" s="14">
        <f t="shared" si="21"/>
        <v>0</v>
      </c>
      <c r="M84" s="14"/>
      <c r="N84" s="14"/>
      <c r="O84" s="14"/>
      <c r="P84" s="14"/>
      <c r="Q84" s="14">
        <f t="shared" si="22"/>
        <v>0</v>
      </c>
      <c r="R84" s="16"/>
      <c r="S84" s="16"/>
      <c r="T84" s="14"/>
      <c r="U84" s="14" t="e">
        <f t="shared" si="23"/>
        <v>#DIV/0!</v>
      </c>
      <c r="V84" s="14" t="e">
        <f t="shared" si="24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40</v>
      </c>
      <c r="AD84" s="14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118</v>
      </c>
      <c r="B85" s="14" t="s">
        <v>39</v>
      </c>
      <c r="C85" s="14"/>
      <c r="D85" s="14"/>
      <c r="E85" s="14"/>
      <c r="F85" s="14"/>
      <c r="G85" s="15">
        <v>0</v>
      </c>
      <c r="H85" s="14">
        <v>40</v>
      </c>
      <c r="I85" s="14" t="s">
        <v>34</v>
      </c>
      <c r="J85" s="14"/>
      <c r="K85" s="14">
        <f t="shared" si="19"/>
        <v>0</v>
      </c>
      <c r="L85" s="14">
        <f t="shared" si="21"/>
        <v>0</v>
      </c>
      <c r="M85" s="14"/>
      <c r="N85" s="14"/>
      <c r="O85" s="14"/>
      <c r="P85" s="14"/>
      <c r="Q85" s="14">
        <f t="shared" si="22"/>
        <v>0</v>
      </c>
      <c r="R85" s="16"/>
      <c r="S85" s="16"/>
      <c r="T85" s="14"/>
      <c r="U85" s="14" t="e">
        <f t="shared" si="23"/>
        <v>#DIV/0!</v>
      </c>
      <c r="V85" s="14" t="e">
        <f t="shared" si="24"/>
        <v>#DIV/0!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 t="s">
        <v>40</v>
      </c>
      <c r="AD85" s="14">
        <f t="shared" si="2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119</v>
      </c>
      <c r="B86" s="10" t="s">
        <v>39</v>
      </c>
      <c r="C86" s="10"/>
      <c r="D86" s="10">
        <v>36</v>
      </c>
      <c r="E86" s="10">
        <v>36</v>
      </c>
      <c r="F86" s="10"/>
      <c r="G86" s="11">
        <v>0</v>
      </c>
      <c r="H86" s="10" t="e">
        <v>#N/A</v>
      </c>
      <c r="I86" s="10" t="s">
        <v>53</v>
      </c>
      <c r="J86" s="10">
        <v>41</v>
      </c>
      <c r="K86" s="10">
        <f t="shared" si="19"/>
        <v>-5</v>
      </c>
      <c r="L86" s="10">
        <f t="shared" si="21"/>
        <v>0</v>
      </c>
      <c r="M86" s="10">
        <v>36</v>
      </c>
      <c r="N86" s="10"/>
      <c r="O86" s="10"/>
      <c r="P86" s="10"/>
      <c r="Q86" s="10">
        <f t="shared" si="22"/>
        <v>0</v>
      </c>
      <c r="R86" s="12"/>
      <c r="S86" s="12"/>
      <c r="T86" s="10"/>
      <c r="U86" s="10" t="e">
        <f t="shared" si="23"/>
        <v>#DIV/0!</v>
      </c>
      <c r="V86" s="10" t="e">
        <f t="shared" si="24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76</v>
      </c>
      <c r="AD86" s="10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120</v>
      </c>
      <c r="B87" s="10" t="s">
        <v>39</v>
      </c>
      <c r="C87" s="10"/>
      <c r="D87" s="10">
        <v>36</v>
      </c>
      <c r="E87" s="10">
        <v>36</v>
      </c>
      <c r="F87" s="10"/>
      <c r="G87" s="11">
        <v>0</v>
      </c>
      <c r="H87" s="10" t="e">
        <v>#N/A</v>
      </c>
      <c r="I87" s="10" t="s">
        <v>53</v>
      </c>
      <c r="J87" s="10">
        <v>41</v>
      </c>
      <c r="K87" s="10">
        <f t="shared" si="19"/>
        <v>-5</v>
      </c>
      <c r="L87" s="10">
        <f t="shared" si="21"/>
        <v>0</v>
      </c>
      <c r="M87" s="10">
        <v>36</v>
      </c>
      <c r="N87" s="10"/>
      <c r="O87" s="10"/>
      <c r="P87" s="10"/>
      <c r="Q87" s="10">
        <f t="shared" si="22"/>
        <v>0</v>
      </c>
      <c r="R87" s="12"/>
      <c r="S87" s="12"/>
      <c r="T87" s="10"/>
      <c r="U87" s="10" t="e">
        <f t="shared" si="23"/>
        <v>#DIV/0!</v>
      </c>
      <c r="V87" s="10" t="e">
        <f t="shared" si="24"/>
        <v>#DIV/0!</v>
      </c>
      <c r="W87" s="10">
        <v>0</v>
      </c>
      <c r="X87" s="10">
        <v>-0.4</v>
      </c>
      <c r="Y87" s="10">
        <v>-0.4</v>
      </c>
      <c r="Z87" s="10">
        <v>0</v>
      </c>
      <c r="AA87" s="10">
        <v>-0.2</v>
      </c>
      <c r="AB87" s="10">
        <v>8</v>
      </c>
      <c r="AC87" s="10" t="s">
        <v>76</v>
      </c>
      <c r="AD87" s="10">
        <f t="shared" si="2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146</v>
      </c>
      <c r="D88" s="1">
        <v>23</v>
      </c>
      <c r="E88" s="1">
        <v>62</v>
      </c>
      <c r="F88" s="1">
        <v>99</v>
      </c>
      <c r="G88" s="6">
        <v>0.06</v>
      </c>
      <c r="H88" s="1">
        <v>60</v>
      </c>
      <c r="I88" s="1" t="s">
        <v>34</v>
      </c>
      <c r="J88" s="1">
        <v>62</v>
      </c>
      <c r="K88" s="1">
        <f t="shared" si="19"/>
        <v>0</v>
      </c>
      <c r="L88" s="1">
        <f t="shared" si="21"/>
        <v>62</v>
      </c>
      <c r="M88" s="1"/>
      <c r="N88" s="1"/>
      <c r="O88" s="1"/>
      <c r="P88" s="1">
        <v>0</v>
      </c>
      <c r="Q88" s="1">
        <f t="shared" si="22"/>
        <v>12.4</v>
      </c>
      <c r="R88" s="5">
        <f t="shared" ref="R88:R92" si="25">11*Q88-P88-O88-N88-F88</f>
        <v>37.400000000000006</v>
      </c>
      <c r="S88" s="5"/>
      <c r="T88" s="1"/>
      <c r="U88" s="1">
        <f t="shared" si="23"/>
        <v>11</v>
      </c>
      <c r="V88" s="1">
        <f t="shared" si="24"/>
        <v>7.9838709677419351</v>
      </c>
      <c r="W88" s="1">
        <v>12</v>
      </c>
      <c r="X88" s="1">
        <v>15.8</v>
      </c>
      <c r="Y88" s="1">
        <v>15.2</v>
      </c>
      <c r="Z88" s="1">
        <v>1.4</v>
      </c>
      <c r="AA88" s="1">
        <v>3</v>
      </c>
      <c r="AB88" s="1">
        <v>15.6</v>
      </c>
      <c r="AC88" s="1"/>
      <c r="AD88" s="1">
        <f t="shared" si="20"/>
        <v>2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39</v>
      </c>
      <c r="C89" s="1">
        <v>103</v>
      </c>
      <c r="D89" s="1">
        <v>100</v>
      </c>
      <c r="E89" s="1">
        <v>68</v>
      </c>
      <c r="F89" s="1">
        <v>118</v>
      </c>
      <c r="G89" s="6">
        <v>0.15</v>
      </c>
      <c r="H89" s="1">
        <v>60</v>
      </c>
      <c r="I89" s="1" t="s">
        <v>34</v>
      </c>
      <c r="J89" s="1">
        <v>71</v>
      </c>
      <c r="K89" s="1">
        <f t="shared" si="19"/>
        <v>-3</v>
      </c>
      <c r="L89" s="1">
        <f t="shared" si="21"/>
        <v>68</v>
      </c>
      <c r="M89" s="1"/>
      <c r="N89" s="1"/>
      <c r="O89" s="1"/>
      <c r="P89" s="1">
        <v>12.5</v>
      </c>
      <c r="Q89" s="1">
        <f t="shared" si="22"/>
        <v>13.6</v>
      </c>
      <c r="R89" s="5">
        <f t="shared" si="25"/>
        <v>19.099999999999994</v>
      </c>
      <c r="S89" s="5"/>
      <c r="T89" s="1"/>
      <c r="U89" s="1">
        <f t="shared" si="23"/>
        <v>11</v>
      </c>
      <c r="V89" s="1">
        <f t="shared" si="24"/>
        <v>9.5955882352941178</v>
      </c>
      <c r="W89" s="1">
        <v>13</v>
      </c>
      <c r="X89" s="1">
        <v>17</v>
      </c>
      <c r="Y89" s="1">
        <v>19.2</v>
      </c>
      <c r="Z89" s="1">
        <v>4.2</v>
      </c>
      <c r="AA89" s="1">
        <v>-0.2</v>
      </c>
      <c r="AB89" s="1">
        <v>15.4</v>
      </c>
      <c r="AC89" s="1"/>
      <c r="AD89" s="1">
        <f t="shared" si="20"/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33</v>
      </c>
      <c r="C90" s="1">
        <v>127.438</v>
      </c>
      <c r="D90" s="1">
        <v>34.72</v>
      </c>
      <c r="E90" s="1">
        <v>70.581999999999994</v>
      </c>
      <c r="F90" s="1">
        <v>72.52</v>
      </c>
      <c r="G90" s="6">
        <v>1</v>
      </c>
      <c r="H90" s="1">
        <v>55</v>
      </c>
      <c r="I90" s="1" t="s">
        <v>34</v>
      </c>
      <c r="J90" s="1">
        <v>70</v>
      </c>
      <c r="K90" s="1">
        <f t="shared" si="19"/>
        <v>0.58199999999999363</v>
      </c>
      <c r="L90" s="1">
        <f t="shared" si="21"/>
        <v>70.581999999999994</v>
      </c>
      <c r="M90" s="1"/>
      <c r="N90" s="1"/>
      <c r="O90" s="1"/>
      <c r="P90" s="1">
        <v>29.913799999999991</v>
      </c>
      <c r="Q90" s="1">
        <f t="shared" si="22"/>
        <v>14.116399999999999</v>
      </c>
      <c r="R90" s="5">
        <v>55</v>
      </c>
      <c r="S90" s="5"/>
      <c r="T90" s="1"/>
      <c r="U90" s="1">
        <f t="shared" si="23"/>
        <v>11.15254597489445</v>
      </c>
      <c r="V90" s="1">
        <f t="shared" si="24"/>
        <v>7.2563684792156637</v>
      </c>
      <c r="W90" s="1">
        <v>11.8156</v>
      </c>
      <c r="X90" s="1">
        <v>10.45</v>
      </c>
      <c r="Y90" s="1">
        <v>11.054</v>
      </c>
      <c r="Z90" s="1">
        <v>16.526399999999999</v>
      </c>
      <c r="AA90" s="1">
        <v>16.205200000000001</v>
      </c>
      <c r="AB90" s="1">
        <v>12.726800000000001</v>
      </c>
      <c r="AC90" s="1"/>
      <c r="AD90" s="1">
        <f t="shared" si="20"/>
        <v>55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39</v>
      </c>
      <c r="C91" s="1">
        <v>56</v>
      </c>
      <c r="D91" s="1">
        <v>70</v>
      </c>
      <c r="E91" s="1">
        <v>47</v>
      </c>
      <c r="F91" s="1">
        <v>67</v>
      </c>
      <c r="G91" s="6">
        <v>0.4</v>
      </c>
      <c r="H91" s="1">
        <v>55</v>
      </c>
      <c r="I91" s="1" t="s">
        <v>34</v>
      </c>
      <c r="J91" s="1">
        <v>57</v>
      </c>
      <c r="K91" s="1">
        <f t="shared" si="19"/>
        <v>-10</v>
      </c>
      <c r="L91" s="1">
        <f t="shared" si="21"/>
        <v>47</v>
      </c>
      <c r="M91" s="1"/>
      <c r="N91" s="1"/>
      <c r="O91" s="1"/>
      <c r="P91" s="1">
        <v>34.5</v>
      </c>
      <c r="Q91" s="1">
        <f t="shared" si="22"/>
        <v>9.4</v>
      </c>
      <c r="R91" s="5"/>
      <c r="S91" s="5"/>
      <c r="T91" s="1"/>
      <c r="U91" s="1">
        <f t="shared" si="23"/>
        <v>10.797872340425531</v>
      </c>
      <c r="V91" s="1">
        <f t="shared" si="24"/>
        <v>10.797872340425531</v>
      </c>
      <c r="W91" s="1">
        <v>9.8000000000000007</v>
      </c>
      <c r="X91" s="1">
        <v>9</v>
      </c>
      <c r="Y91" s="1">
        <v>8.1999999999999993</v>
      </c>
      <c r="Z91" s="1">
        <v>9.6</v>
      </c>
      <c r="AA91" s="1">
        <v>9</v>
      </c>
      <c r="AB91" s="1">
        <v>4.5999999999999996</v>
      </c>
      <c r="AC91" s="1"/>
      <c r="AD91" s="1">
        <f t="shared" si="2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33</v>
      </c>
      <c r="C92" s="1">
        <v>126.059</v>
      </c>
      <c r="D92" s="1">
        <v>70.796999999999997</v>
      </c>
      <c r="E92" s="1">
        <v>84.054000000000002</v>
      </c>
      <c r="F92" s="1">
        <v>95.25</v>
      </c>
      <c r="G92" s="6">
        <v>1</v>
      </c>
      <c r="H92" s="1">
        <v>55</v>
      </c>
      <c r="I92" s="1" t="s">
        <v>34</v>
      </c>
      <c r="J92" s="1">
        <v>83.85</v>
      </c>
      <c r="K92" s="1">
        <f t="shared" si="19"/>
        <v>0.20400000000000773</v>
      </c>
      <c r="L92" s="1">
        <f t="shared" si="21"/>
        <v>84.054000000000002</v>
      </c>
      <c r="M92" s="1"/>
      <c r="N92" s="1"/>
      <c r="O92" s="1"/>
      <c r="P92" s="1">
        <v>54.634599999999992</v>
      </c>
      <c r="Q92" s="1">
        <f t="shared" si="22"/>
        <v>16.8108</v>
      </c>
      <c r="R92" s="5">
        <f t="shared" si="25"/>
        <v>35.034199999999998</v>
      </c>
      <c r="S92" s="5"/>
      <c r="T92" s="1"/>
      <c r="U92" s="1">
        <f t="shared" si="23"/>
        <v>10.999999999999998</v>
      </c>
      <c r="V92" s="1">
        <f t="shared" si="24"/>
        <v>8.9159706855116934</v>
      </c>
      <c r="W92" s="1">
        <v>16.225200000000001</v>
      </c>
      <c r="X92" s="1">
        <v>14.1912</v>
      </c>
      <c r="Y92" s="1">
        <v>14.4176</v>
      </c>
      <c r="Z92" s="1">
        <v>18.724799999999998</v>
      </c>
      <c r="AA92" s="1">
        <v>17.287600000000001</v>
      </c>
      <c r="AB92" s="1">
        <v>13.8134</v>
      </c>
      <c r="AC92" s="1"/>
      <c r="AD92" s="1">
        <f t="shared" si="20"/>
        <v>35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39</v>
      </c>
      <c r="C93" s="1">
        <v>12</v>
      </c>
      <c r="D93" s="1">
        <v>93</v>
      </c>
      <c r="E93" s="1">
        <v>59</v>
      </c>
      <c r="F93" s="1">
        <v>33</v>
      </c>
      <c r="G93" s="6">
        <v>0.3</v>
      </c>
      <c r="H93" s="1">
        <v>30</v>
      </c>
      <c r="I93" s="1" t="s">
        <v>34</v>
      </c>
      <c r="J93" s="1">
        <v>71</v>
      </c>
      <c r="K93" s="1">
        <f t="shared" si="19"/>
        <v>-12</v>
      </c>
      <c r="L93" s="1">
        <f t="shared" si="21"/>
        <v>59</v>
      </c>
      <c r="M93" s="1"/>
      <c r="N93" s="1"/>
      <c r="O93" s="1"/>
      <c r="P93" s="1">
        <v>50.2</v>
      </c>
      <c r="Q93" s="1">
        <f t="shared" si="22"/>
        <v>11.8</v>
      </c>
      <c r="R93" s="5">
        <f t="shared" ref="R93:R94" si="26">10*Q93-P93-O93-N93-F93</f>
        <v>34.799999999999997</v>
      </c>
      <c r="S93" s="5"/>
      <c r="T93" s="1"/>
      <c r="U93" s="1">
        <f t="shared" si="23"/>
        <v>10</v>
      </c>
      <c r="V93" s="1">
        <f t="shared" si="24"/>
        <v>7.0508474576271185</v>
      </c>
      <c r="W93" s="1">
        <v>10</v>
      </c>
      <c r="X93" s="1">
        <v>7.6</v>
      </c>
      <c r="Y93" s="1">
        <v>8.1999999999999993</v>
      </c>
      <c r="Z93" s="1">
        <v>8</v>
      </c>
      <c r="AA93" s="1">
        <v>4.8</v>
      </c>
      <c r="AB93" s="1">
        <v>0.4</v>
      </c>
      <c r="AC93" s="1"/>
      <c r="AD93" s="1">
        <f t="shared" si="20"/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39</v>
      </c>
      <c r="C94" s="1"/>
      <c r="D94" s="1">
        <v>84</v>
      </c>
      <c r="E94" s="1">
        <v>38</v>
      </c>
      <c r="F94" s="1">
        <v>44</v>
      </c>
      <c r="G94" s="6">
        <v>0.3</v>
      </c>
      <c r="H94" s="1">
        <v>30</v>
      </c>
      <c r="I94" s="1" t="s">
        <v>34</v>
      </c>
      <c r="J94" s="1">
        <v>62</v>
      </c>
      <c r="K94" s="1">
        <f t="shared" si="19"/>
        <v>-24</v>
      </c>
      <c r="L94" s="1">
        <f t="shared" si="21"/>
        <v>38</v>
      </c>
      <c r="M94" s="1"/>
      <c r="N94" s="1"/>
      <c r="O94" s="1"/>
      <c r="P94" s="1">
        <v>10</v>
      </c>
      <c r="Q94" s="1">
        <f t="shared" si="22"/>
        <v>7.6</v>
      </c>
      <c r="R94" s="5">
        <f t="shared" si="26"/>
        <v>22</v>
      </c>
      <c r="S94" s="5"/>
      <c r="T94" s="1"/>
      <c r="U94" s="1">
        <f t="shared" si="23"/>
        <v>10</v>
      </c>
      <c r="V94" s="1">
        <f t="shared" si="24"/>
        <v>7.1052631578947372</v>
      </c>
      <c r="W94" s="1">
        <v>6</v>
      </c>
      <c r="X94" s="1">
        <v>4.8</v>
      </c>
      <c r="Y94" s="1">
        <v>9.1999999999999993</v>
      </c>
      <c r="Z94" s="1">
        <v>8.4</v>
      </c>
      <c r="AA94" s="1">
        <v>4.4000000000000004</v>
      </c>
      <c r="AB94" s="1">
        <v>0.4</v>
      </c>
      <c r="AC94" s="1"/>
      <c r="AD94" s="1">
        <f t="shared" si="20"/>
        <v>7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1341.12</v>
      </c>
      <c r="D95" s="1">
        <v>2869.6</v>
      </c>
      <c r="E95" s="17">
        <f>2130.995+E26</f>
        <v>2151.8249999999998</v>
      </c>
      <c r="F95" s="1">
        <v>1761.2080000000001</v>
      </c>
      <c r="G95" s="6">
        <v>1</v>
      </c>
      <c r="H95" s="1">
        <v>60</v>
      </c>
      <c r="I95" s="1" t="s">
        <v>34</v>
      </c>
      <c r="J95" s="1">
        <v>2090.0149999999999</v>
      </c>
      <c r="K95" s="1">
        <f t="shared" si="19"/>
        <v>61.809999999999945</v>
      </c>
      <c r="L95" s="1">
        <f t="shared" si="21"/>
        <v>1641.0099999999998</v>
      </c>
      <c r="M95" s="1">
        <v>510.815</v>
      </c>
      <c r="N95" s="1">
        <v>300</v>
      </c>
      <c r="O95" s="1">
        <v>500</v>
      </c>
      <c r="P95" s="1">
        <v>490.21330000000012</v>
      </c>
      <c r="Q95" s="1">
        <f t="shared" si="22"/>
        <v>328.20199999999994</v>
      </c>
      <c r="R95" s="5">
        <v>550</v>
      </c>
      <c r="S95" s="5"/>
      <c r="T95" s="1"/>
      <c r="U95" s="1">
        <f t="shared" si="23"/>
        <v>10.973185111608096</v>
      </c>
      <c r="V95" s="1">
        <f t="shared" si="24"/>
        <v>9.2973878891658206</v>
      </c>
      <c r="W95" s="1">
        <v>318.8546</v>
      </c>
      <c r="X95" s="1">
        <v>346.15400000000011</v>
      </c>
      <c r="Y95" s="1">
        <v>360.49680000000012</v>
      </c>
      <c r="Z95" s="1">
        <v>212.7857999999998</v>
      </c>
      <c r="AA95" s="1">
        <v>146.96760000000009</v>
      </c>
      <c r="AB95" s="1">
        <v>0</v>
      </c>
      <c r="AC95" s="1" t="s">
        <v>54</v>
      </c>
      <c r="AD95" s="1">
        <f t="shared" si="20"/>
        <v>550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130</v>
      </c>
      <c r="B96" s="10" t="s">
        <v>33</v>
      </c>
      <c r="C96" s="10">
        <v>3556.018</v>
      </c>
      <c r="D96" s="10">
        <v>1443.6510000000001</v>
      </c>
      <c r="E96" s="17">
        <v>2745.1370000000002</v>
      </c>
      <c r="F96" s="17">
        <v>1943.03</v>
      </c>
      <c r="G96" s="11">
        <v>0</v>
      </c>
      <c r="H96" s="10">
        <v>60</v>
      </c>
      <c r="I96" s="10" t="s">
        <v>53</v>
      </c>
      <c r="J96" s="10">
        <v>2640.5</v>
      </c>
      <c r="K96" s="10">
        <f t="shared" si="19"/>
        <v>104.63700000000017</v>
      </c>
      <c r="L96" s="10">
        <f t="shared" si="21"/>
        <v>2745.1370000000002</v>
      </c>
      <c r="M96" s="10"/>
      <c r="N96" s="10"/>
      <c r="O96" s="10"/>
      <c r="P96" s="10"/>
      <c r="Q96" s="10">
        <f t="shared" si="22"/>
        <v>549.02740000000006</v>
      </c>
      <c r="R96" s="12"/>
      <c r="S96" s="12"/>
      <c r="T96" s="10"/>
      <c r="U96" s="10">
        <f t="shared" si="23"/>
        <v>3.5390401280518966</v>
      </c>
      <c r="V96" s="10">
        <f t="shared" si="24"/>
        <v>3.5390401280518966</v>
      </c>
      <c r="W96" s="10">
        <v>497.33760000000001</v>
      </c>
      <c r="X96" s="10">
        <v>601.72959999999989</v>
      </c>
      <c r="Y96" s="10">
        <v>652.40600000000018</v>
      </c>
      <c r="Z96" s="10">
        <v>626.35120000000006</v>
      </c>
      <c r="AA96" s="10">
        <v>620.08199999999999</v>
      </c>
      <c r="AB96" s="10">
        <v>0</v>
      </c>
      <c r="AC96" s="10" t="s">
        <v>54</v>
      </c>
      <c r="AD96" s="10">
        <f t="shared" si="2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33</v>
      </c>
      <c r="C97" s="1"/>
      <c r="D97" s="1">
        <v>2410.7199999999998</v>
      </c>
      <c r="E97" s="17">
        <f>835.1+E96+E22</f>
        <v>3637.172</v>
      </c>
      <c r="F97" s="17">
        <f>1575.62+F96</f>
        <v>3518.6499999999996</v>
      </c>
      <c r="G97" s="6">
        <v>1</v>
      </c>
      <c r="H97" s="1">
        <v>60</v>
      </c>
      <c r="I97" s="1" t="s">
        <v>34</v>
      </c>
      <c r="J97" s="1">
        <v>835.54</v>
      </c>
      <c r="K97" s="1">
        <f t="shared" si="19"/>
        <v>2801.6320000000001</v>
      </c>
      <c r="L97" s="1">
        <f t="shared" si="21"/>
        <v>2829.1320000000001</v>
      </c>
      <c r="M97" s="1">
        <v>808.04</v>
      </c>
      <c r="N97" s="1"/>
      <c r="O97" s="1">
        <v>500</v>
      </c>
      <c r="P97" s="1">
        <v>1112.9495999999999</v>
      </c>
      <c r="Q97" s="1">
        <f t="shared" si="22"/>
        <v>565.82640000000004</v>
      </c>
      <c r="R97" s="5">
        <v>1080</v>
      </c>
      <c r="S97" s="5"/>
      <c r="T97" s="1"/>
      <c r="U97" s="1">
        <f t="shared" si="23"/>
        <v>10.977924677957761</v>
      </c>
      <c r="V97" s="1">
        <f t="shared" si="24"/>
        <v>9.0692120410076296</v>
      </c>
      <c r="W97" s="1">
        <v>510.28160000000003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54</v>
      </c>
      <c r="AD97" s="1">
        <f t="shared" si="20"/>
        <v>1080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33</v>
      </c>
      <c r="C98" s="1"/>
      <c r="D98" s="1">
        <v>9181.7450000000008</v>
      </c>
      <c r="E98" s="17">
        <f>7806.755+E25</f>
        <v>10483.398999999999</v>
      </c>
      <c r="F98" s="17">
        <f>1374.99+F25</f>
        <v>2694.69</v>
      </c>
      <c r="G98" s="6">
        <v>1</v>
      </c>
      <c r="H98" s="1">
        <v>60</v>
      </c>
      <c r="I98" s="1" t="s">
        <v>34</v>
      </c>
      <c r="J98" s="1">
        <v>7806.7550000000001</v>
      </c>
      <c r="K98" s="1">
        <f t="shared" si="19"/>
        <v>2676.6439999999993</v>
      </c>
      <c r="L98" s="1">
        <f t="shared" si="21"/>
        <v>2676.6439999999993</v>
      </c>
      <c r="M98" s="1">
        <v>7806.7550000000001</v>
      </c>
      <c r="N98" s="1">
        <v>400</v>
      </c>
      <c r="O98" s="1">
        <v>1000</v>
      </c>
      <c r="P98" s="1">
        <v>917.42160000000013</v>
      </c>
      <c r="Q98" s="1">
        <f t="shared" si="22"/>
        <v>535.32879999999989</v>
      </c>
      <c r="R98" s="5">
        <v>850</v>
      </c>
      <c r="S98" s="5"/>
      <c r="T98" s="1"/>
      <c r="U98" s="1">
        <f t="shared" si="23"/>
        <v>10.950487999151179</v>
      </c>
      <c r="V98" s="1">
        <f t="shared" si="24"/>
        <v>9.3626787873172557</v>
      </c>
      <c r="W98" s="1">
        <v>509.52260000000001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139</v>
      </c>
      <c r="AD98" s="1">
        <f t="shared" si="20"/>
        <v>850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133</v>
      </c>
      <c r="B99" s="14" t="s">
        <v>33</v>
      </c>
      <c r="C99" s="14"/>
      <c r="D99" s="14"/>
      <c r="E99" s="14"/>
      <c r="F99" s="14"/>
      <c r="G99" s="15">
        <v>0</v>
      </c>
      <c r="H99" s="14">
        <v>50</v>
      </c>
      <c r="I99" s="14" t="s">
        <v>34</v>
      </c>
      <c r="J99" s="14"/>
      <c r="K99" s="14">
        <f t="shared" si="19"/>
        <v>0</v>
      </c>
      <c r="L99" s="14">
        <f t="shared" si="21"/>
        <v>0</v>
      </c>
      <c r="M99" s="14"/>
      <c r="N99" s="14"/>
      <c r="O99" s="14"/>
      <c r="P99" s="14"/>
      <c r="Q99" s="14">
        <f t="shared" si="22"/>
        <v>0</v>
      </c>
      <c r="R99" s="16"/>
      <c r="S99" s="16"/>
      <c r="T99" s="14"/>
      <c r="U99" s="14" t="e">
        <f t="shared" si="23"/>
        <v>#DIV/0!</v>
      </c>
      <c r="V99" s="14" t="e">
        <f t="shared" si="24"/>
        <v>#DIV/0!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 t="s">
        <v>40</v>
      </c>
      <c r="AD99" s="14">
        <f t="shared" si="2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39</v>
      </c>
      <c r="C100" s="1">
        <v>54</v>
      </c>
      <c r="D100" s="1">
        <v>90</v>
      </c>
      <c r="E100" s="1">
        <v>51</v>
      </c>
      <c r="F100" s="1">
        <v>79</v>
      </c>
      <c r="G100" s="6">
        <v>0.4</v>
      </c>
      <c r="H100" s="1">
        <v>55</v>
      </c>
      <c r="I100" s="1" t="s">
        <v>34</v>
      </c>
      <c r="J100" s="1">
        <v>49</v>
      </c>
      <c r="K100" s="1">
        <f t="shared" si="19"/>
        <v>2</v>
      </c>
      <c r="L100" s="1">
        <f t="shared" si="21"/>
        <v>51</v>
      </c>
      <c r="M100" s="1"/>
      <c r="N100" s="1"/>
      <c r="O100" s="1"/>
      <c r="P100" s="1">
        <v>12.900000000000009</v>
      </c>
      <c r="Q100" s="1">
        <f t="shared" si="22"/>
        <v>10.199999999999999</v>
      </c>
      <c r="R100" s="5">
        <f t="shared" ref="R100:R101" si="27">11*Q100-P100-O100-N100-F100</f>
        <v>20.299999999999983</v>
      </c>
      <c r="S100" s="5"/>
      <c r="T100" s="1"/>
      <c r="U100" s="1">
        <f t="shared" si="23"/>
        <v>11</v>
      </c>
      <c r="V100" s="1">
        <f t="shared" si="24"/>
        <v>9.0098039215686292</v>
      </c>
      <c r="W100" s="1">
        <v>9.8000000000000007</v>
      </c>
      <c r="X100" s="1">
        <v>11.4</v>
      </c>
      <c r="Y100" s="1">
        <v>11</v>
      </c>
      <c r="Z100" s="1">
        <v>10.4</v>
      </c>
      <c r="AA100" s="1">
        <v>10</v>
      </c>
      <c r="AB100" s="1">
        <v>12</v>
      </c>
      <c r="AC100" s="1"/>
      <c r="AD100" s="1">
        <f t="shared" si="20"/>
        <v>8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39</v>
      </c>
      <c r="C101" s="1">
        <v>60</v>
      </c>
      <c r="D101" s="1">
        <v>2</v>
      </c>
      <c r="E101" s="1">
        <v>49</v>
      </c>
      <c r="F101" s="1">
        <v>13</v>
      </c>
      <c r="G101" s="6">
        <v>0.1</v>
      </c>
      <c r="H101" s="1">
        <v>60</v>
      </c>
      <c r="I101" s="1" t="s">
        <v>34</v>
      </c>
      <c r="J101" s="1">
        <v>52</v>
      </c>
      <c r="K101" s="1">
        <f t="shared" ref="K101:K102" si="28">E101-J101</f>
        <v>-3</v>
      </c>
      <c r="L101" s="1">
        <f t="shared" si="21"/>
        <v>49</v>
      </c>
      <c r="M101" s="1"/>
      <c r="N101" s="1"/>
      <c r="O101" s="1"/>
      <c r="P101" s="1">
        <v>55.600000000000009</v>
      </c>
      <c r="Q101" s="1">
        <f t="shared" si="22"/>
        <v>9.8000000000000007</v>
      </c>
      <c r="R101" s="5">
        <f t="shared" si="27"/>
        <v>39.200000000000003</v>
      </c>
      <c r="S101" s="5"/>
      <c r="T101" s="1"/>
      <c r="U101" s="1">
        <f t="shared" si="23"/>
        <v>11</v>
      </c>
      <c r="V101" s="1">
        <f t="shared" si="24"/>
        <v>7</v>
      </c>
      <c r="W101" s="1">
        <v>8.4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127</v>
      </c>
      <c r="AD101" s="1">
        <f t="shared" si="20"/>
        <v>4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8" t="s">
        <v>136</v>
      </c>
      <c r="B102" s="1" t="s">
        <v>39</v>
      </c>
      <c r="C102" s="1"/>
      <c r="D102" s="1"/>
      <c r="E102" s="1"/>
      <c r="F102" s="1"/>
      <c r="G102" s="6">
        <v>0.2</v>
      </c>
      <c r="H102" s="1">
        <v>30</v>
      </c>
      <c r="I102" s="1" t="s">
        <v>34</v>
      </c>
      <c r="J102" s="1"/>
      <c r="K102" s="1">
        <f t="shared" si="28"/>
        <v>0</v>
      </c>
      <c r="L102" s="1">
        <f t="shared" si="21"/>
        <v>0</v>
      </c>
      <c r="M102" s="1"/>
      <c r="N102" s="1"/>
      <c r="O102" s="1"/>
      <c r="P102" s="1">
        <v>30</v>
      </c>
      <c r="Q102" s="1">
        <f t="shared" si="22"/>
        <v>0</v>
      </c>
      <c r="R102" s="5"/>
      <c r="S102" s="5"/>
      <c r="T102" s="1"/>
      <c r="U102" s="1" t="e">
        <f t="shared" si="23"/>
        <v>#DIV/0!</v>
      </c>
      <c r="V102" s="1" t="e">
        <f t="shared" si="24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127</v>
      </c>
      <c r="AD102" s="1">
        <f t="shared" si="2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02" xr:uid="{8CEEB110-F55D-4231-AA3F-9243D413A9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2024-06-13T14:28:50Z</dcterms:created>
  <dcterms:modified xsi:type="dcterms:W3CDTF">2024-06-18T10:02:57Z</dcterms:modified>
</cp:coreProperties>
</file>