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10CA37CF-E7D0-4004-A308-233AEEED5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1" i="1" l="1"/>
  <c r="AC82" i="1"/>
  <c r="AC80" i="1"/>
  <c r="AC76" i="1"/>
  <c r="F119" i="1"/>
  <c r="AC119" i="1" s="1"/>
  <c r="E119" i="1"/>
  <c r="L119" i="1" s="1"/>
  <c r="P119" i="1" s="1"/>
  <c r="F116" i="1"/>
  <c r="F117" i="1"/>
  <c r="E117" i="1"/>
  <c r="E116" i="1"/>
  <c r="L116" i="1" s="1"/>
  <c r="P116" i="1" s="1"/>
  <c r="E114" i="1"/>
  <c r="L114" i="1" s="1"/>
  <c r="P114" i="1" s="1"/>
  <c r="AC11" i="1"/>
  <c r="AC14" i="1"/>
  <c r="AC16" i="1"/>
  <c r="AC17" i="1"/>
  <c r="AC18" i="1"/>
  <c r="AC19" i="1"/>
  <c r="AC21" i="1"/>
  <c r="AC23" i="1"/>
  <c r="AC24" i="1"/>
  <c r="AC25" i="1"/>
  <c r="AC26" i="1"/>
  <c r="AC27" i="1"/>
  <c r="AC28" i="1"/>
  <c r="AC32" i="1"/>
  <c r="AC33" i="1"/>
  <c r="AC34" i="1"/>
  <c r="AC36" i="1"/>
  <c r="AC37" i="1"/>
  <c r="AC42" i="1"/>
  <c r="AC43" i="1"/>
  <c r="AC45" i="1"/>
  <c r="AC46" i="1"/>
  <c r="AC48" i="1"/>
  <c r="AC50" i="1"/>
  <c r="AC51" i="1"/>
  <c r="AC52" i="1"/>
  <c r="AC56" i="1"/>
  <c r="AC58" i="1"/>
  <c r="AC60" i="1"/>
  <c r="AC61" i="1"/>
  <c r="AC62" i="1"/>
  <c r="AC64" i="1"/>
  <c r="AC66" i="1"/>
  <c r="AC68" i="1"/>
  <c r="AC69" i="1"/>
  <c r="AC73" i="1"/>
  <c r="AC74" i="1"/>
  <c r="AC75" i="1"/>
  <c r="AC77" i="1"/>
  <c r="AC78" i="1"/>
  <c r="AC83" i="1"/>
  <c r="AC89" i="1"/>
  <c r="AC90" i="1"/>
  <c r="AC91" i="1"/>
  <c r="AC92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10" i="1"/>
  <c r="AC112" i="1"/>
  <c r="AC115" i="1"/>
  <c r="L7" i="1"/>
  <c r="P7" i="1" s="1"/>
  <c r="AC7" i="1" s="1"/>
  <c r="L8" i="1"/>
  <c r="P8" i="1" s="1"/>
  <c r="L9" i="1"/>
  <c r="P9" i="1" s="1"/>
  <c r="AC9" i="1" s="1"/>
  <c r="L10" i="1"/>
  <c r="P10" i="1" s="1"/>
  <c r="L11" i="1"/>
  <c r="P11" i="1" s="1"/>
  <c r="T11" i="1" s="1"/>
  <c r="L12" i="1"/>
  <c r="P12" i="1" s="1"/>
  <c r="AC12" i="1" s="1"/>
  <c r="L13" i="1"/>
  <c r="P13" i="1" s="1"/>
  <c r="L14" i="1"/>
  <c r="P14" i="1" s="1"/>
  <c r="T14" i="1" s="1"/>
  <c r="L15" i="1"/>
  <c r="P15" i="1" s="1"/>
  <c r="AC15" i="1" s="1"/>
  <c r="L16" i="1"/>
  <c r="P16" i="1" s="1"/>
  <c r="T16" i="1" s="1"/>
  <c r="L17" i="1"/>
  <c r="P17" i="1" s="1"/>
  <c r="T17" i="1" s="1"/>
  <c r="L18" i="1"/>
  <c r="P18" i="1" s="1"/>
  <c r="T18" i="1" s="1"/>
  <c r="L19" i="1"/>
  <c r="P19" i="1" s="1"/>
  <c r="T19" i="1" s="1"/>
  <c r="L20" i="1"/>
  <c r="P20" i="1" s="1"/>
  <c r="L21" i="1"/>
  <c r="P21" i="1" s="1"/>
  <c r="T21" i="1" s="1"/>
  <c r="L22" i="1"/>
  <c r="P22" i="1" s="1"/>
  <c r="AC22" i="1" s="1"/>
  <c r="L23" i="1"/>
  <c r="P23" i="1" s="1"/>
  <c r="T23" i="1" s="1"/>
  <c r="L24" i="1"/>
  <c r="P24" i="1" s="1"/>
  <c r="T24" i="1" s="1"/>
  <c r="L25" i="1"/>
  <c r="P25" i="1" s="1"/>
  <c r="T25" i="1" s="1"/>
  <c r="L26" i="1"/>
  <c r="P26" i="1" s="1"/>
  <c r="T26" i="1" s="1"/>
  <c r="L27" i="1"/>
  <c r="P27" i="1" s="1"/>
  <c r="T27" i="1" s="1"/>
  <c r="L28" i="1"/>
  <c r="P28" i="1" s="1"/>
  <c r="T28" i="1" s="1"/>
  <c r="L29" i="1"/>
  <c r="P29" i="1" s="1"/>
  <c r="L30" i="1"/>
  <c r="P30" i="1" s="1"/>
  <c r="AC30" i="1" s="1"/>
  <c r="L31" i="1"/>
  <c r="P31" i="1" s="1"/>
  <c r="L32" i="1"/>
  <c r="P32" i="1" s="1"/>
  <c r="T32" i="1" s="1"/>
  <c r="L33" i="1"/>
  <c r="P33" i="1" s="1"/>
  <c r="T33" i="1" s="1"/>
  <c r="L34" i="1"/>
  <c r="P34" i="1" s="1"/>
  <c r="T34" i="1" s="1"/>
  <c r="L35" i="1"/>
  <c r="P35" i="1" s="1"/>
  <c r="AC35" i="1" s="1"/>
  <c r="L36" i="1"/>
  <c r="P36" i="1" s="1"/>
  <c r="T36" i="1" s="1"/>
  <c r="L37" i="1"/>
  <c r="P37" i="1" s="1"/>
  <c r="T37" i="1" s="1"/>
  <c r="L38" i="1"/>
  <c r="P38" i="1" s="1"/>
  <c r="L39" i="1"/>
  <c r="P39" i="1" s="1"/>
  <c r="AC39" i="1" s="1"/>
  <c r="L40" i="1"/>
  <c r="P40" i="1" s="1"/>
  <c r="L41" i="1"/>
  <c r="P41" i="1" s="1"/>
  <c r="AC41" i="1" s="1"/>
  <c r="L42" i="1"/>
  <c r="P42" i="1" s="1"/>
  <c r="T42" i="1" s="1"/>
  <c r="L43" i="1"/>
  <c r="P43" i="1" s="1"/>
  <c r="T43" i="1" s="1"/>
  <c r="L44" i="1"/>
  <c r="P44" i="1" s="1"/>
  <c r="L45" i="1"/>
  <c r="P45" i="1" s="1"/>
  <c r="T45" i="1" s="1"/>
  <c r="L46" i="1"/>
  <c r="P46" i="1" s="1"/>
  <c r="T46" i="1" s="1"/>
  <c r="L47" i="1"/>
  <c r="P47" i="1" s="1"/>
  <c r="Q47" i="1" s="1"/>
  <c r="AC47" i="1" s="1"/>
  <c r="L48" i="1"/>
  <c r="P48" i="1" s="1"/>
  <c r="T48" i="1" s="1"/>
  <c r="L49" i="1"/>
  <c r="P49" i="1" s="1"/>
  <c r="L50" i="1"/>
  <c r="P50" i="1" s="1"/>
  <c r="T50" i="1" s="1"/>
  <c r="L51" i="1"/>
  <c r="P51" i="1" s="1"/>
  <c r="T51" i="1" s="1"/>
  <c r="L52" i="1"/>
  <c r="P52" i="1" s="1"/>
  <c r="T52" i="1" s="1"/>
  <c r="L53" i="1"/>
  <c r="P53" i="1" s="1"/>
  <c r="AC53" i="1" s="1"/>
  <c r="L54" i="1"/>
  <c r="P54" i="1" s="1"/>
  <c r="L55" i="1"/>
  <c r="P55" i="1" s="1"/>
  <c r="AC55" i="1" s="1"/>
  <c r="L56" i="1"/>
  <c r="P56" i="1" s="1"/>
  <c r="T56" i="1" s="1"/>
  <c r="L57" i="1"/>
  <c r="P57" i="1" s="1"/>
  <c r="L58" i="1"/>
  <c r="P58" i="1" s="1"/>
  <c r="T58" i="1" s="1"/>
  <c r="L59" i="1"/>
  <c r="P59" i="1" s="1"/>
  <c r="AC59" i="1" s="1"/>
  <c r="L60" i="1"/>
  <c r="P60" i="1" s="1"/>
  <c r="T60" i="1" s="1"/>
  <c r="L61" i="1"/>
  <c r="P61" i="1" s="1"/>
  <c r="T61" i="1" s="1"/>
  <c r="L62" i="1"/>
  <c r="P62" i="1" s="1"/>
  <c r="T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T69" i="1" s="1"/>
  <c r="L70" i="1"/>
  <c r="P70" i="1" s="1"/>
  <c r="L71" i="1"/>
  <c r="P71" i="1" s="1"/>
  <c r="AC71" i="1" s="1"/>
  <c r="L72" i="1"/>
  <c r="P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L77" i="1"/>
  <c r="P77" i="1" s="1"/>
  <c r="T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L83" i="1"/>
  <c r="P83" i="1" s="1"/>
  <c r="T83" i="1" s="1"/>
  <c r="L84" i="1"/>
  <c r="P84" i="1" s="1"/>
  <c r="L85" i="1"/>
  <c r="P85" i="1" s="1"/>
  <c r="AC85" i="1" s="1"/>
  <c r="L86" i="1"/>
  <c r="P86" i="1" s="1"/>
  <c r="L87" i="1"/>
  <c r="P87" i="1" s="1"/>
  <c r="AC87" i="1" s="1"/>
  <c r="L88" i="1"/>
  <c r="P88" i="1" s="1"/>
  <c r="L89" i="1"/>
  <c r="P89" i="1" s="1"/>
  <c r="T89" i="1" s="1"/>
  <c r="L90" i="1"/>
  <c r="P90" i="1" s="1"/>
  <c r="T90" i="1" s="1"/>
  <c r="L91" i="1"/>
  <c r="P91" i="1" s="1"/>
  <c r="T91" i="1" s="1"/>
  <c r="L92" i="1"/>
  <c r="P92" i="1" s="1"/>
  <c r="U92" i="1" s="1"/>
  <c r="L93" i="1"/>
  <c r="P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U99" i="1" s="1"/>
  <c r="L100" i="1"/>
  <c r="P100" i="1" s="1"/>
  <c r="U100" i="1" s="1"/>
  <c r="L101" i="1"/>
  <c r="P101" i="1" s="1"/>
  <c r="U101" i="1" s="1"/>
  <c r="L102" i="1"/>
  <c r="P102" i="1" s="1"/>
  <c r="U102" i="1" s="1"/>
  <c r="L103" i="1"/>
  <c r="P103" i="1" s="1"/>
  <c r="U103" i="1" s="1"/>
  <c r="L104" i="1"/>
  <c r="P104" i="1" s="1"/>
  <c r="U104" i="1" s="1"/>
  <c r="L105" i="1"/>
  <c r="P105" i="1" s="1"/>
  <c r="U105" i="1" s="1"/>
  <c r="L106" i="1"/>
  <c r="P106" i="1" s="1"/>
  <c r="U106" i="1" s="1"/>
  <c r="L107" i="1"/>
  <c r="P107" i="1" s="1"/>
  <c r="L108" i="1"/>
  <c r="P108" i="1" s="1"/>
  <c r="U108" i="1" s="1"/>
  <c r="L109" i="1"/>
  <c r="P109" i="1" s="1"/>
  <c r="L110" i="1"/>
  <c r="P110" i="1" s="1"/>
  <c r="U110" i="1" s="1"/>
  <c r="L111" i="1"/>
  <c r="P111" i="1" s="1"/>
  <c r="L112" i="1"/>
  <c r="P112" i="1" s="1"/>
  <c r="U112" i="1" s="1"/>
  <c r="L113" i="1"/>
  <c r="P113" i="1" s="1"/>
  <c r="L115" i="1"/>
  <c r="P115" i="1" s="1"/>
  <c r="U115" i="1" s="1"/>
  <c r="L117" i="1"/>
  <c r="P117" i="1" s="1"/>
  <c r="L118" i="1"/>
  <c r="P118" i="1" s="1"/>
  <c r="U118" i="1" s="1"/>
  <c r="L120" i="1"/>
  <c r="P120" i="1" s="1"/>
  <c r="L121" i="1"/>
  <c r="P121" i="1" s="1"/>
  <c r="U121" i="1" s="1"/>
  <c r="L122" i="1"/>
  <c r="P122" i="1" s="1"/>
  <c r="L6" i="1"/>
  <c r="P6" i="1" s="1"/>
  <c r="K122" i="1"/>
  <c r="K121" i="1"/>
  <c r="K120" i="1"/>
  <c r="K118" i="1"/>
  <c r="K117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AC117" i="1" l="1"/>
  <c r="U122" i="1"/>
  <c r="AC122" i="1"/>
  <c r="U120" i="1"/>
  <c r="AC120" i="1"/>
  <c r="U113" i="1"/>
  <c r="AC113" i="1"/>
  <c r="U111" i="1"/>
  <c r="AC111" i="1"/>
  <c r="U109" i="1"/>
  <c r="AC109" i="1"/>
  <c r="U107" i="1"/>
  <c r="AC107" i="1"/>
  <c r="U93" i="1"/>
  <c r="AC93" i="1"/>
  <c r="AC81" i="1"/>
  <c r="AC79" i="1"/>
  <c r="AC67" i="1"/>
  <c r="AC65" i="1"/>
  <c r="AC63" i="1"/>
  <c r="AC57" i="1"/>
  <c r="AC49" i="1"/>
  <c r="AC31" i="1"/>
  <c r="AC29" i="1"/>
  <c r="AC13" i="1"/>
  <c r="U114" i="1"/>
  <c r="AC114" i="1"/>
  <c r="AC116" i="1"/>
  <c r="T86" i="1"/>
  <c r="T82" i="1"/>
  <c r="T80" i="1"/>
  <c r="T76" i="1"/>
  <c r="T68" i="1"/>
  <c r="T66" i="1"/>
  <c r="T64" i="1"/>
  <c r="T54" i="1"/>
  <c r="T40" i="1"/>
  <c r="T30" i="1"/>
  <c r="T22" i="1"/>
  <c r="T20" i="1"/>
  <c r="T12" i="1"/>
  <c r="AC8" i="1"/>
  <c r="AC10" i="1"/>
  <c r="AC20" i="1"/>
  <c r="AC38" i="1"/>
  <c r="AC40" i="1"/>
  <c r="AC44" i="1"/>
  <c r="AC54" i="1"/>
  <c r="AC70" i="1"/>
  <c r="AC72" i="1"/>
  <c r="AC84" i="1"/>
  <c r="AC86" i="1"/>
  <c r="AC88" i="1"/>
  <c r="Q106" i="1"/>
  <c r="AC106" i="1" s="1"/>
  <c r="AC108" i="1"/>
  <c r="AC118" i="1"/>
  <c r="T87" i="1"/>
  <c r="T85" i="1"/>
  <c r="T71" i="1"/>
  <c r="T59" i="1"/>
  <c r="T55" i="1"/>
  <c r="T53" i="1"/>
  <c r="T47" i="1"/>
  <c r="T41" i="1"/>
  <c r="T39" i="1"/>
  <c r="T35" i="1"/>
  <c r="T15" i="1"/>
  <c r="T9" i="1"/>
  <c r="T7" i="1"/>
  <c r="F5" i="1"/>
  <c r="U119" i="1"/>
  <c r="K119" i="1"/>
  <c r="U116" i="1"/>
  <c r="E5" i="1"/>
  <c r="U117" i="1"/>
  <c r="K116" i="1"/>
  <c r="K114" i="1"/>
  <c r="T109" i="1"/>
  <c r="T102" i="1"/>
  <c r="T94" i="1"/>
  <c r="U86" i="1"/>
  <c r="U78" i="1"/>
  <c r="U70" i="1"/>
  <c r="U62" i="1"/>
  <c r="U54" i="1"/>
  <c r="U46" i="1"/>
  <c r="U38" i="1"/>
  <c r="U30" i="1"/>
  <c r="U22" i="1"/>
  <c r="U14" i="1"/>
  <c r="T121" i="1"/>
  <c r="T113" i="1"/>
  <c r="T105" i="1"/>
  <c r="T98" i="1"/>
  <c r="U90" i="1"/>
  <c r="U82" i="1"/>
  <c r="U74" i="1"/>
  <c r="U66" i="1"/>
  <c r="U58" i="1"/>
  <c r="U50" i="1"/>
  <c r="U42" i="1"/>
  <c r="U34" i="1"/>
  <c r="U26" i="1"/>
  <c r="U18" i="1"/>
  <c r="U10" i="1"/>
  <c r="U6" i="1"/>
  <c r="T119" i="1"/>
  <c r="T115" i="1"/>
  <c r="T107" i="1"/>
  <c r="T103" i="1"/>
  <c r="T100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22" i="1"/>
  <c r="T118" i="1"/>
  <c r="T112" i="1"/>
  <c r="T110" i="1"/>
  <c r="T106" i="1"/>
  <c r="T104" i="1"/>
  <c r="T101" i="1"/>
  <c r="T99" i="1"/>
  <c r="T97" i="1"/>
  <c r="T95" i="1"/>
  <c r="T93" i="1"/>
  <c r="L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16" i="1" l="1"/>
  <c r="T114" i="1"/>
  <c r="T117" i="1"/>
  <c r="AC6" i="1"/>
  <c r="AC5" i="1" s="1"/>
  <c r="Q5" i="1"/>
  <c r="T10" i="1"/>
  <c r="T70" i="1"/>
  <c r="T6" i="1"/>
  <c r="T108" i="1"/>
  <c r="T120" i="1"/>
  <c r="T111" i="1"/>
  <c r="T8" i="1"/>
  <c r="T38" i="1"/>
  <c r="T44" i="1"/>
  <c r="T72" i="1"/>
  <c r="T84" i="1"/>
  <c r="T88" i="1"/>
  <c r="T13" i="1"/>
  <c r="T29" i="1"/>
  <c r="T31" i="1"/>
  <c r="T49" i="1"/>
  <c r="T57" i="1"/>
  <c r="T63" i="1"/>
  <c r="T65" i="1"/>
  <c r="T67" i="1"/>
  <c r="T79" i="1"/>
  <c r="T81" i="1"/>
  <c r="K5" i="1"/>
</calcChain>
</file>

<file path=xl/sharedStrings.xml><?xml version="1.0" encoding="utf-8"?>
<sst xmlns="http://schemas.openxmlformats.org/spreadsheetml/2006/main" count="435" uniqueCount="166">
  <si>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</si>
  <si>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</si>
  <si>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</si>
  <si>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</si>
  <si>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</si>
  <si>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</si>
  <si>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</si>
  <si>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</si>
  <si>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</si>
  <si>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</si>
  <si>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</si>
  <si>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</si>
  <si>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</si>
  <si>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</si>
  <si>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</si>
  <si>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</si>
  <si>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</si>
  <si>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</si>
  <si>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</si>
  <si>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</si>
  <si>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</si>
  <si>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</si>
  <si>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15,06,(1)</t>
  </si>
  <si>
    <t>15,06,(2)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</si>
  <si>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</si>
  <si>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</si>
  <si>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</si>
  <si>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</si>
  <si>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</si>
  <si>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</si>
  <si>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</si>
  <si>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</si>
  <si>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</si>
  <si>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</si>
  <si>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</si>
  <si>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</si>
  <si>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</si>
  <si>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</si>
  <si>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</si>
  <si>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</si>
  <si>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</si>
  <si>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</si>
  <si>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</si>
  <si>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</si>
  <si>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</si>
  <si>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</si>
  <si>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</si>
  <si>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</si>
  <si>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</si>
  <si>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</si>
  <si>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</si>
  <si>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</si>
  <si>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</si>
  <si>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</si>
  <si>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</si>
  <si>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</si>
  <si>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</si>
  <si>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</si>
  <si>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</si>
  <si>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</si>
  <si>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</si>
  <si>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</si>
  <si>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</si>
  <si>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</si>
  <si>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</si>
  <si>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</si>
  <si>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</si>
  <si>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</si>
  <si>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</si>
  <si>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</si>
  <si>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</si>
  <si>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</si>
  <si>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</si>
  <si>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</si>
  <si>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</si>
  <si>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</si>
  <si>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</si>
  <si>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</si>
  <si>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</si>
  <si>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</si>
  <si>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</si>
  <si>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</si>
  <si>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</si>
  <si>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</si>
  <si>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</si>
  <si>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</si>
  <si>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>то же что и 480 (задвоенное СКЮ)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</si>
  <si>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</si>
  <si>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</si>
  <si>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</si>
  <si>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</si>
  <si>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</si>
  <si>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</si>
  <si>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</si>
  <si>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</si>
  <si>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</si>
  <si>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</si>
  <si>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</si>
  <si>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</si>
  <si>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</si>
  <si>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</si>
  <si>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</si>
  <si>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</si>
  <si>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</si>
  <si>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</si>
  <si>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</si>
  <si>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</si>
  <si>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</si>
  <si>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</si>
  <si>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 ТС Зареченские  фиброуз в вакуумной у  ПОКОМ</t>
  </si>
  <si>
    <t xml:space="preserve"> 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</si>
  <si>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</si>
  <si>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 xml:space="preserve"> 322  Колбаса вареная Молокуша 0,45кг ТМ Вязанка  ПОКОМ</t>
  </si>
  <si>
    <t xml:space="preserve"> 322 Сосиски Сочинки с сыром ТМ Стародворье в оболочке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</si>
  <si>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</si>
  <si>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</si>
  <si>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</si>
  <si>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</si>
  <si>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</si>
  <si>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</si>
  <si>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</si>
  <si>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</si>
  <si>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</si>
  <si>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</si>
  <si>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</si>
  <si>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</si>
  <si>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</si>
  <si>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</si>
  <si>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</si>
  <si>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</si>
  <si>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</si>
  <si>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Сардельки Сочинки с сочным окороком ТМ Стародворье полиамид мгс ф/в 0,4 кг СК3</t>
  </si>
  <si>
    <t xml:space="preserve"> 382  Сосиски Сочинки по-баварски с сыром ТМ Стародворье  0,84 кг ПОКОМ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</si>
  <si>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</si>
  <si>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</si>
  <si>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</si>
  <si>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</si>
  <si>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 xml:space="preserve"> 394 Ветчина Сочинка с сочным окороком ТМ Стародворье полиамид ф/в 0,35 кг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</si>
  <si>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</si>
  <si>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</si>
  <si>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</si>
  <si>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</si>
  <si>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</si>
  <si>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417 П/к колбасы «Сочинка рубленая с сочным окороком» Весовой фиброуз ТМ «Стародворье» 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</si>
  <si>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</si>
  <si>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</si>
  <si>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</si>
  <si>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</si>
  <si>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</si>
  <si>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</si>
  <si>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</si>
  <si>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</si>
  <si>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</si>
  <si>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</si>
  <si>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</si>
  <si>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</si>
  <si>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</si>
  <si>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</si>
  <si>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>появилась в бланке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</si>
  <si>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</si>
  <si>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</si>
  <si>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</si>
  <si>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</si>
  <si>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то же что 264 и 436 / нужно увеличить продажи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</si>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</sst>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4.28515625" customWidth="1"/>
    <col min="10" max="18" width="6.7109375" customWidth="1"/>
    <col min="19" max="19" width="21.85546875" customWidth="1"/>
    <col min="20" max="21" width="5.28515625" customWidth="1"/>
    <col min="22" max="27" width="6.85546875" customWidth="1"/>
    <col min="28" max="28" width="43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61350.761999999995</v>
      </c>
      <c r="F5" s="4">
        <f>SUM(F6:F499)</f>
        <v>63664.199000000008</v>
      </c>
      <c r="G5" s="6"/>
      <c r="H5" s="1"/>
      <c r="I5" s="1"/>
      <c r="J5" s="4">
        <f t="shared" ref="J5:R5" si="0">SUM(J6:J499)</f>
        <v>52223.393999999993</v>
      </c>
      <c r="K5" s="4">
        <f t="shared" si="0"/>
        <v>9127.3679999999986</v>
      </c>
      <c r="L5" s="4">
        <f t="shared" si="0"/>
        <v>48133.068999999996</v>
      </c>
      <c r="M5" s="4">
        <f t="shared" si="0"/>
        <v>13217.692999999999</v>
      </c>
      <c r="N5" s="4">
        <f t="shared" si="0"/>
        <v>20078.614000000005</v>
      </c>
      <c r="O5" s="4">
        <f t="shared" si="0"/>
        <v>6000</v>
      </c>
      <c r="P5" s="4">
        <f t="shared" si="0"/>
        <v>9626.6137999999974</v>
      </c>
      <c r="Q5" s="4">
        <f t="shared" si="0"/>
        <v>7796.9022000000023</v>
      </c>
      <c r="R5" s="4">
        <f t="shared" si="0"/>
        <v>0</v>
      </c>
      <c r="S5" s="1"/>
      <c r="T5" s="1"/>
      <c r="U5" s="1"/>
      <c r="V5" s="4">
        <f t="shared" ref="V5:AA5" si="1">SUM(V6:V499)</f>
        <v>9830.372000000003</v>
      </c>
      <c r="W5" s="4">
        <f t="shared" si="1"/>
        <v>9875.7677999999996</v>
      </c>
      <c r="X5" s="4">
        <f t="shared" si="1"/>
        <v>9715.1649999999991</v>
      </c>
      <c r="Y5" s="4">
        <f t="shared" si="1"/>
        <v>10235.417600000001</v>
      </c>
      <c r="Z5" s="4">
        <f t="shared" si="1"/>
        <v>10165.264200000003</v>
      </c>
      <c r="AA5" s="4">
        <f t="shared" si="1"/>
        <v>9263.146999999999</v>
      </c>
      <c r="AB5" s="1"/>
      <c r="AC5" s="4">
        <f>SUM(AC6:AC499)</f>
        <v>7399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424.286</v>
      </c>
      <c r="D6" s="1">
        <v>537.99199999999996</v>
      </c>
      <c r="E6" s="1">
        <v>230.267</v>
      </c>
      <c r="F6" s="1">
        <v>545.91499999999996</v>
      </c>
      <c r="G6" s="6">
        <v>1</v>
      </c>
      <c r="H6" s="1">
        <v>50</v>
      </c>
      <c r="I6" s="1" t="s">
        <v>33</v>
      </c>
      <c r="J6" s="1">
        <v>207.5</v>
      </c>
      <c r="K6" s="1">
        <f t="shared" ref="K6:K37" si="2">E6-J6</f>
        <v>22.766999999999996</v>
      </c>
      <c r="L6" s="1">
        <f>E6-M6</f>
        <v>230.267</v>
      </c>
      <c r="M6" s="1"/>
      <c r="N6" s="1">
        <v>86.298100000000034</v>
      </c>
      <c r="O6" s="1"/>
      <c r="P6" s="1">
        <f>L6/5</f>
        <v>46.053399999999996</v>
      </c>
      <c r="Q6" s="5"/>
      <c r="R6" s="5"/>
      <c r="S6" s="1"/>
      <c r="T6" s="1">
        <f>(F6+N6+O6+Q6)/P6</f>
        <v>13.727826827118085</v>
      </c>
      <c r="U6" s="1">
        <f>(F6+N6+O6)/P6</f>
        <v>13.727826827118085</v>
      </c>
      <c r="V6" s="1">
        <v>68.776600000000002</v>
      </c>
      <c r="W6" s="1">
        <v>71.588200000000001</v>
      </c>
      <c r="X6" s="1">
        <v>47.436799999999998</v>
      </c>
      <c r="Y6" s="1">
        <v>36.626399999999997</v>
      </c>
      <c r="Z6" s="1">
        <v>54.733800000000002</v>
      </c>
      <c r="AA6" s="1">
        <v>83.224400000000003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186.42599999999999</v>
      </c>
      <c r="D7" s="1"/>
      <c r="E7" s="1">
        <v>81.210999999999999</v>
      </c>
      <c r="F7" s="1">
        <v>77.254000000000005</v>
      </c>
      <c r="G7" s="6">
        <v>1</v>
      </c>
      <c r="H7" s="1">
        <v>30</v>
      </c>
      <c r="I7" s="1" t="s">
        <v>35</v>
      </c>
      <c r="J7" s="1">
        <v>78.7</v>
      </c>
      <c r="K7" s="1">
        <f t="shared" si="2"/>
        <v>2.5109999999999957</v>
      </c>
      <c r="L7" s="1">
        <f t="shared" ref="L7:L70" si="4">E7-M7</f>
        <v>81.210999999999999</v>
      </c>
      <c r="M7" s="1"/>
      <c r="N7" s="1">
        <v>111.72499999999999</v>
      </c>
      <c r="O7" s="1"/>
      <c r="P7" s="1">
        <f t="shared" ref="P7:P70" si="5">L7/5</f>
        <v>16.2422</v>
      </c>
      <c r="Q7" s="5"/>
      <c r="R7" s="5"/>
      <c r="S7" s="1"/>
      <c r="T7" s="1">
        <f t="shared" ref="T7:T70" si="6">(F7+N7+O7+Q7)/P7</f>
        <v>11.635061752718226</v>
      </c>
      <c r="U7" s="1">
        <f t="shared" ref="U7:U70" si="7">(F7+N7+O7)/P7</f>
        <v>11.635061752718226</v>
      </c>
      <c r="V7" s="1">
        <v>19.232600000000001</v>
      </c>
      <c r="W7" s="1">
        <v>2.4051999999999998</v>
      </c>
      <c r="X7" s="1">
        <v>1.9950000000000001</v>
      </c>
      <c r="Y7" s="1">
        <v>18.1142</v>
      </c>
      <c r="Z7" s="1">
        <v>14.548</v>
      </c>
      <c r="AA7" s="1">
        <v>7.2989999999999986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590.30399999999997</v>
      </c>
      <c r="D8" s="1">
        <v>746.38</v>
      </c>
      <c r="E8" s="1">
        <v>280.70800000000003</v>
      </c>
      <c r="F8" s="1">
        <v>874.65499999999997</v>
      </c>
      <c r="G8" s="6">
        <v>1</v>
      </c>
      <c r="H8" s="1">
        <v>45</v>
      </c>
      <c r="I8" s="1" t="s">
        <v>33</v>
      </c>
      <c r="J8" s="1">
        <v>271.904</v>
      </c>
      <c r="K8" s="1">
        <f t="shared" si="2"/>
        <v>8.8040000000000305</v>
      </c>
      <c r="L8" s="1">
        <f t="shared" si="4"/>
        <v>280.70800000000003</v>
      </c>
      <c r="M8" s="1"/>
      <c r="N8" s="1"/>
      <c r="O8" s="1"/>
      <c r="P8" s="1">
        <f t="shared" si="5"/>
        <v>56.141600000000004</v>
      </c>
      <c r="Q8" s="5"/>
      <c r="R8" s="5"/>
      <c r="S8" s="1"/>
      <c r="T8" s="1">
        <f t="shared" si="6"/>
        <v>15.579445544836625</v>
      </c>
      <c r="U8" s="1">
        <f t="shared" si="7"/>
        <v>15.579445544836625</v>
      </c>
      <c r="V8" s="1">
        <v>64.183000000000007</v>
      </c>
      <c r="W8" s="1">
        <v>104.6224</v>
      </c>
      <c r="X8" s="1">
        <v>97.041799999999995</v>
      </c>
      <c r="Y8" s="1">
        <v>83.276199999999989</v>
      </c>
      <c r="Z8" s="1">
        <v>80.231799999999993</v>
      </c>
      <c r="AA8" s="1">
        <v>81.399199999999993</v>
      </c>
      <c r="AB8" s="15" t="s">
        <v>37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921.73500000000001</v>
      </c>
      <c r="D9" s="1">
        <v>1250.2860000000001</v>
      </c>
      <c r="E9" s="1">
        <v>662.03</v>
      </c>
      <c r="F9" s="1">
        <v>1293.0830000000001</v>
      </c>
      <c r="G9" s="6">
        <v>1</v>
      </c>
      <c r="H9" s="1">
        <v>45</v>
      </c>
      <c r="I9" s="1" t="s">
        <v>33</v>
      </c>
      <c r="J9" s="1">
        <v>623.75199999999995</v>
      </c>
      <c r="K9" s="1">
        <f t="shared" si="2"/>
        <v>38.27800000000002</v>
      </c>
      <c r="L9" s="1">
        <f t="shared" si="4"/>
        <v>662.03</v>
      </c>
      <c r="M9" s="1"/>
      <c r="N9" s="1"/>
      <c r="O9" s="1"/>
      <c r="P9" s="1">
        <f t="shared" si="5"/>
        <v>132.40600000000001</v>
      </c>
      <c r="Q9" s="5">
        <v>160</v>
      </c>
      <c r="R9" s="5"/>
      <c r="S9" s="1"/>
      <c r="T9" s="1">
        <f t="shared" si="6"/>
        <v>10.974449798347507</v>
      </c>
      <c r="U9" s="1">
        <f t="shared" si="7"/>
        <v>9.7660453453770977</v>
      </c>
      <c r="V9" s="1">
        <v>136.9228</v>
      </c>
      <c r="W9" s="1">
        <v>183.4778</v>
      </c>
      <c r="X9" s="1">
        <v>140.40360000000001</v>
      </c>
      <c r="Y9" s="1">
        <v>132.7458</v>
      </c>
      <c r="Z9" s="1">
        <v>178.43360000000001</v>
      </c>
      <c r="AA9" s="1">
        <v>142.114</v>
      </c>
      <c r="AB9" s="1"/>
      <c r="AC9" s="1">
        <f t="shared" si="3"/>
        <v>160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75.56</v>
      </c>
      <c r="D10" s="1">
        <v>17.018000000000001</v>
      </c>
      <c r="E10" s="1">
        <v>19.965</v>
      </c>
      <c r="F10" s="1">
        <v>63.313000000000002</v>
      </c>
      <c r="G10" s="6">
        <v>1</v>
      </c>
      <c r="H10" s="1">
        <v>40</v>
      </c>
      <c r="I10" s="1" t="s">
        <v>33</v>
      </c>
      <c r="J10" s="1">
        <v>27.35</v>
      </c>
      <c r="K10" s="1">
        <f t="shared" si="2"/>
        <v>-7.3850000000000016</v>
      </c>
      <c r="L10" s="1">
        <f t="shared" si="4"/>
        <v>19.965</v>
      </c>
      <c r="M10" s="1"/>
      <c r="N10" s="1"/>
      <c r="O10" s="1"/>
      <c r="P10" s="1">
        <f t="shared" si="5"/>
        <v>3.9929999999999999</v>
      </c>
      <c r="Q10" s="5"/>
      <c r="R10" s="5"/>
      <c r="S10" s="1"/>
      <c r="T10" s="1">
        <f t="shared" si="6"/>
        <v>15.855997996493866</v>
      </c>
      <c r="U10" s="1">
        <f t="shared" si="7"/>
        <v>15.855997996493866</v>
      </c>
      <c r="V10" s="1">
        <v>5.7629999999999999</v>
      </c>
      <c r="W10" s="1">
        <v>6.2576000000000001</v>
      </c>
      <c r="X10" s="1">
        <v>8.157</v>
      </c>
      <c r="Y10" s="1">
        <v>8.6230000000000011</v>
      </c>
      <c r="Z10" s="1">
        <v>6.3902000000000001</v>
      </c>
      <c r="AA10" s="1">
        <v>6.2281999999999993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40</v>
      </c>
      <c r="B11" s="9" t="s">
        <v>41</v>
      </c>
      <c r="C11" s="9"/>
      <c r="D11" s="9">
        <v>324</v>
      </c>
      <c r="E11" s="9">
        <v>324</v>
      </c>
      <c r="F11" s="9"/>
      <c r="G11" s="10">
        <v>0</v>
      </c>
      <c r="H11" s="9" t="e">
        <v>#N/A</v>
      </c>
      <c r="I11" s="9" t="s">
        <v>42</v>
      </c>
      <c r="J11" s="9">
        <v>324</v>
      </c>
      <c r="K11" s="9">
        <f t="shared" si="2"/>
        <v>0</v>
      </c>
      <c r="L11" s="9">
        <f t="shared" si="4"/>
        <v>0</v>
      </c>
      <c r="M11" s="9">
        <v>324</v>
      </c>
      <c r="N11" s="9"/>
      <c r="O11" s="9"/>
      <c r="P11" s="9">
        <f t="shared" si="5"/>
        <v>0</v>
      </c>
      <c r="Q11" s="11"/>
      <c r="R11" s="11"/>
      <c r="S11" s="9"/>
      <c r="T11" s="9" t="e">
        <f t="shared" si="6"/>
        <v>#DIV/0!</v>
      </c>
      <c r="U11" s="9" t="e">
        <f t="shared" si="7"/>
        <v>#DIV/0!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/>
      <c r="AC11" s="9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995</v>
      </c>
      <c r="D12" s="1">
        <v>564</v>
      </c>
      <c r="E12" s="1">
        <v>603</v>
      </c>
      <c r="F12" s="1">
        <v>802</v>
      </c>
      <c r="G12" s="6">
        <v>0.45</v>
      </c>
      <c r="H12" s="1">
        <v>45</v>
      </c>
      <c r="I12" s="1" t="s">
        <v>33</v>
      </c>
      <c r="J12" s="1">
        <v>608</v>
      </c>
      <c r="K12" s="1">
        <f t="shared" si="2"/>
        <v>-5</v>
      </c>
      <c r="L12" s="1">
        <f t="shared" si="4"/>
        <v>603</v>
      </c>
      <c r="M12" s="1"/>
      <c r="N12" s="1">
        <v>399</v>
      </c>
      <c r="O12" s="1"/>
      <c r="P12" s="1">
        <f t="shared" si="5"/>
        <v>120.6</v>
      </c>
      <c r="Q12" s="5">
        <v>120</v>
      </c>
      <c r="R12" s="5"/>
      <c r="S12" s="1"/>
      <c r="T12" s="1">
        <f t="shared" si="6"/>
        <v>10.953565505804312</v>
      </c>
      <c r="U12" s="1">
        <f t="shared" si="7"/>
        <v>9.9585406301824211</v>
      </c>
      <c r="V12" s="1">
        <v>126</v>
      </c>
      <c r="W12" s="1">
        <v>128.6</v>
      </c>
      <c r="X12" s="1">
        <v>125.6</v>
      </c>
      <c r="Y12" s="1">
        <v>128</v>
      </c>
      <c r="Z12" s="1">
        <v>118.4</v>
      </c>
      <c r="AA12" s="1">
        <v>113.2</v>
      </c>
      <c r="AB12" s="1"/>
      <c r="AC12" s="1">
        <f t="shared" si="3"/>
        <v>54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1613</v>
      </c>
      <c r="D13" s="1">
        <v>528</v>
      </c>
      <c r="E13" s="1">
        <v>903</v>
      </c>
      <c r="F13" s="1">
        <v>1014</v>
      </c>
      <c r="G13" s="6">
        <v>0.45</v>
      </c>
      <c r="H13" s="1">
        <v>45</v>
      </c>
      <c r="I13" s="1" t="s">
        <v>33</v>
      </c>
      <c r="J13" s="1">
        <v>908</v>
      </c>
      <c r="K13" s="1">
        <f t="shared" si="2"/>
        <v>-5</v>
      </c>
      <c r="L13" s="1">
        <f t="shared" si="4"/>
        <v>903</v>
      </c>
      <c r="M13" s="1"/>
      <c r="N13" s="1">
        <v>899.90000000000009</v>
      </c>
      <c r="O13" s="1"/>
      <c r="P13" s="1">
        <f t="shared" si="5"/>
        <v>180.6</v>
      </c>
      <c r="Q13" s="5">
        <v>70</v>
      </c>
      <c r="R13" s="5"/>
      <c r="S13" s="1"/>
      <c r="T13" s="1">
        <f t="shared" si="6"/>
        <v>10.985049833887045</v>
      </c>
      <c r="U13" s="1">
        <f t="shared" si="7"/>
        <v>10.597452934662238</v>
      </c>
      <c r="V13" s="1">
        <v>195.8</v>
      </c>
      <c r="W13" s="1">
        <v>178.4</v>
      </c>
      <c r="X13" s="1">
        <v>182.4</v>
      </c>
      <c r="Y13" s="1">
        <v>206.2</v>
      </c>
      <c r="Z13" s="1">
        <v>184</v>
      </c>
      <c r="AA13" s="1">
        <v>167.4</v>
      </c>
      <c r="AB13" s="1"/>
      <c r="AC13" s="1">
        <f t="shared" si="3"/>
        <v>32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45</v>
      </c>
      <c r="B14" s="9" t="s">
        <v>41</v>
      </c>
      <c r="C14" s="9"/>
      <c r="D14" s="9">
        <v>200</v>
      </c>
      <c r="E14" s="9">
        <v>200</v>
      </c>
      <c r="F14" s="9"/>
      <c r="G14" s="10">
        <v>0</v>
      </c>
      <c r="H14" s="9" t="e">
        <v>#N/A</v>
      </c>
      <c r="I14" s="9" t="s">
        <v>42</v>
      </c>
      <c r="J14" s="9">
        <v>200</v>
      </c>
      <c r="K14" s="9">
        <f t="shared" si="2"/>
        <v>0</v>
      </c>
      <c r="L14" s="9">
        <f t="shared" si="4"/>
        <v>0</v>
      </c>
      <c r="M14" s="9">
        <v>200</v>
      </c>
      <c r="N14" s="9"/>
      <c r="O14" s="9"/>
      <c r="P14" s="9">
        <f t="shared" si="5"/>
        <v>0</v>
      </c>
      <c r="Q14" s="11"/>
      <c r="R14" s="11"/>
      <c r="S14" s="9"/>
      <c r="T14" s="9" t="e">
        <f t="shared" si="6"/>
        <v>#DIV/0!</v>
      </c>
      <c r="U14" s="9" t="e">
        <f t="shared" si="7"/>
        <v>#DIV/0!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/>
      <c r="AC14" s="9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90</v>
      </c>
      <c r="D15" s="1">
        <v>390</v>
      </c>
      <c r="E15" s="1">
        <v>404</v>
      </c>
      <c r="F15" s="1">
        <v>63</v>
      </c>
      <c r="G15" s="6">
        <v>0.17</v>
      </c>
      <c r="H15" s="1">
        <v>180</v>
      </c>
      <c r="I15" s="1" t="s">
        <v>33</v>
      </c>
      <c r="J15" s="1">
        <v>404</v>
      </c>
      <c r="K15" s="1">
        <f t="shared" si="2"/>
        <v>0</v>
      </c>
      <c r="L15" s="1">
        <f t="shared" si="4"/>
        <v>29</v>
      </c>
      <c r="M15" s="1">
        <v>375</v>
      </c>
      <c r="N15" s="1">
        <v>17.8</v>
      </c>
      <c r="O15" s="1"/>
      <c r="P15" s="1">
        <f t="shared" si="5"/>
        <v>5.8</v>
      </c>
      <c r="Q15" s="5"/>
      <c r="R15" s="5"/>
      <c r="S15" s="1"/>
      <c r="T15" s="1">
        <f t="shared" si="6"/>
        <v>13.931034482758621</v>
      </c>
      <c r="U15" s="1">
        <f t="shared" si="7"/>
        <v>13.931034482758621</v>
      </c>
      <c r="V15" s="1">
        <v>7.6</v>
      </c>
      <c r="W15" s="1">
        <v>7.6</v>
      </c>
      <c r="X15" s="1">
        <v>7</v>
      </c>
      <c r="Y15" s="1">
        <v>8.6</v>
      </c>
      <c r="Z15" s="1">
        <v>8.6</v>
      </c>
      <c r="AA15" s="1">
        <v>8.4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47</v>
      </c>
      <c r="B16" s="9" t="s">
        <v>41</v>
      </c>
      <c r="C16" s="9"/>
      <c r="D16" s="9">
        <v>60</v>
      </c>
      <c r="E16" s="9">
        <v>60</v>
      </c>
      <c r="F16" s="9"/>
      <c r="G16" s="10">
        <v>0</v>
      </c>
      <c r="H16" s="9" t="e">
        <v>#N/A</v>
      </c>
      <c r="I16" s="9" t="s">
        <v>42</v>
      </c>
      <c r="J16" s="9">
        <v>60</v>
      </c>
      <c r="K16" s="9">
        <f t="shared" si="2"/>
        <v>0</v>
      </c>
      <c r="L16" s="9">
        <f t="shared" si="4"/>
        <v>0</v>
      </c>
      <c r="M16" s="9">
        <v>60</v>
      </c>
      <c r="N16" s="9"/>
      <c r="O16" s="9"/>
      <c r="P16" s="9">
        <f t="shared" si="5"/>
        <v>0</v>
      </c>
      <c r="Q16" s="11"/>
      <c r="R16" s="11"/>
      <c r="S16" s="9"/>
      <c r="T16" s="9" t="e">
        <f t="shared" si="6"/>
        <v>#DIV/0!</v>
      </c>
      <c r="U16" s="9" t="e">
        <f t="shared" si="7"/>
        <v>#DIV/0!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/>
      <c r="AC16" s="9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48</v>
      </c>
      <c r="B17" s="9" t="s">
        <v>41</v>
      </c>
      <c r="C17" s="9"/>
      <c r="D17" s="9">
        <v>60</v>
      </c>
      <c r="E17" s="9">
        <v>60</v>
      </c>
      <c r="F17" s="9"/>
      <c r="G17" s="10">
        <v>0</v>
      </c>
      <c r="H17" s="9" t="e">
        <v>#N/A</v>
      </c>
      <c r="I17" s="9" t="s">
        <v>42</v>
      </c>
      <c r="J17" s="9">
        <v>60</v>
      </c>
      <c r="K17" s="9">
        <f t="shared" si="2"/>
        <v>0</v>
      </c>
      <c r="L17" s="9">
        <f t="shared" si="4"/>
        <v>0</v>
      </c>
      <c r="M17" s="9">
        <v>60</v>
      </c>
      <c r="N17" s="9"/>
      <c r="O17" s="9"/>
      <c r="P17" s="9">
        <f t="shared" si="5"/>
        <v>0</v>
      </c>
      <c r="Q17" s="11"/>
      <c r="R17" s="11"/>
      <c r="S17" s="9"/>
      <c r="T17" s="9" t="e">
        <f t="shared" si="6"/>
        <v>#DIV/0!</v>
      </c>
      <c r="U17" s="9" t="e">
        <f t="shared" si="7"/>
        <v>#DIV/0!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/>
      <c r="AC17" s="9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49</v>
      </c>
      <c r="B18" s="9" t="s">
        <v>41</v>
      </c>
      <c r="C18" s="9"/>
      <c r="D18" s="9">
        <v>230</v>
      </c>
      <c r="E18" s="9">
        <v>230</v>
      </c>
      <c r="F18" s="9"/>
      <c r="G18" s="10">
        <v>0</v>
      </c>
      <c r="H18" s="9" t="e">
        <v>#N/A</v>
      </c>
      <c r="I18" s="9" t="s">
        <v>42</v>
      </c>
      <c r="J18" s="9">
        <v>230</v>
      </c>
      <c r="K18" s="9">
        <f t="shared" si="2"/>
        <v>0</v>
      </c>
      <c r="L18" s="9">
        <f t="shared" si="4"/>
        <v>0</v>
      </c>
      <c r="M18" s="9">
        <v>230</v>
      </c>
      <c r="N18" s="9"/>
      <c r="O18" s="9"/>
      <c r="P18" s="9">
        <f t="shared" si="5"/>
        <v>0</v>
      </c>
      <c r="Q18" s="11"/>
      <c r="R18" s="11"/>
      <c r="S18" s="9"/>
      <c r="T18" s="9" t="e">
        <f t="shared" si="6"/>
        <v>#DIV/0!</v>
      </c>
      <c r="U18" s="9" t="e">
        <f t="shared" si="7"/>
        <v>#DIV/0!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/>
      <c r="AC18" s="9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50</v>
      </c>
      <c r="B19" s="9" t="s">
        <v>41</v>
      </c>
      <c r="C19" s="9"/>
      <c r="D19" s="9">
        <v>120</v>
      </c>
      <c r="E19" s="9">
        <v>120</v>
      </c>
      <c r="F19" s="9"/>
      <c r="G19" s="10">
        <v>0</v>
      </c>
      <c r="H19" s="9" t="e">
        <v>#N/A</v>
      </c>
      <c r="I19" s="9" t="s">
        <v>42</v>
      </c>
      <c r="J19" s="9">
        <v>120</v>
      </c>
      <c r="K19" s="9">
        <f t="shared" si="2"/>
        <v>0</v>
      </c>
      <c r="L19" s="9">
        <f t="shared" si="4"/>
        <v>0</v>
      </c>
      <c r="M19" s="9">
        <v>120</v>
      </c>
      <c r="N19" s="9"/>
      <c r="O19" s="9"/>
      <c r="P19" s="9">
        <f t="shared" si="5"/>
        <v>0</v>
      </c>
      <c r="Q19" s="11"/>
      <c r="R19" s="11"/>
      <c r="S19" s="9"/>
      <c r="T19" s="9" t="e">
        <f t="shared" si="6"/>
        <v>#DIV/0!</v>
      </c>
      <c r="U19" s="9" t="e">
        <f t="shared" si="7"/>
        <v>#DIV/0!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/>
      <c r="AC19" s="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41</v>
      </c>
      <c r="C20" s="1">
        <v>149</v>
      </c>
      <c r="D20" s="1">
        <v>336</v>
      </c>
      <c r="E20" s="1">
        <v>367</v>
      </c>
      <c r="F20" s="1">
        <v>106</v>
      </c>
      <c r="G20" s="6">
        <v>0.3</v>
      </c>
      <c r="H20" s="1">
        <v>40</v>
      </c>
      <c r="I20" s="1" t="s">
        <v>33</v>
      </c>
      <c r="J20" s="1">
        <v>368</v>
      </c>
      <c r="K20" s="1">
        <f t="shared" si="2"/>
        <v>-1</v>
      </c>
      <c r="L20" s="1">
        <f t="shared" si="4"/>
        <v>31</v>
      </c>
      <c r="M20" s="1">
        <v>336</v>
      </c>
      <c r="N20" s="1"/>
      <c r="O20" s="1"/>
      <c r="P20" s="1">
        <f t="shared" si="5"/>
        <v>6.2</v>
      </c>
      <c r="Q20" s="5"/>
      <c r="R20" s="5"/>
      <c r="S20" s="1"/>
      <c r="T20" s="1">
        <f t="shared" si="6"/>
        <v>17.096774193548388</v>
      </c>
      <c r="U20" s="1">
        <f t="shared" si="7"/>
        <v>17.096774193548388</v>
      </c>
      <c r="V20" s="1">
        <v>7.8</v>
      </c>
      <c r="W20" s="1">
        <v>4.4000000000000004</v>
      </c>
      <c r="X20" s="1">
        <v>7.8</v>
      </c>
      <c r="Y20" s="1">
        <v>14</v>
      </c>
      <c r="Z20" s="1">
        <v>10</v>
      </c>
      <c r="AA20" s="1">
        <v>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52</v>
      </c>
      <c r="B21" s="12" t="s">
        <v>41</v>
      </c>
      <c r="C21" s="12"/>
      <c r="D21" s="12">
        <v>1200</v>
      </c>
      <c r="E21" s="12">
        <v>1200</v>
      </c>
      <c r="F21" s="12"/>
      <c r="G21" s="13">
        <v>0</v>
      </c>
      <c r="H21" s="12" t="e">
        <v>#N/A</v>
      </c>
      <c r="I21" s="12" t="s">
        <v>33</v>
      </c>
      <c r="J21" s="12">
        <v>1200</v>
      </c>
      <c r="K21" s="12">
        <f t="shared" si="2"/>
        <v>0</v>
      </c>
      <c r="L21" s="12">
        <f t="shared" si="4"/>
        <v>0</v>
      </c>
      <c r="M21" s="12">
        <v>1200</v>
      </c>
      <c r="N21" s="12"/>
      <c r="O21" s="12"/>
      <c r="P21" s="12">
        <f t="shared" si="5"/>
        <v>0</v>
      </c>
      <c r="Q21" s="14"/>
      <c r="R21" s="14"/>
      <c r="S21" s="12"/>
      <c r="T21" s="12" t="e">
        <f t="shared" si="6"/>
        <v>#DIV/0!</v>
      </c>
      <c r="U21" s="12" t="e">
        <f t="shared" si="7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 t="s">
        <v>53</v>
      </c>
      <c r="AC21" s="12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41</v>
      </c>
      <c r="C22" s="1">
        <v>151</v>
      </c>
      <c r="D22" s="1">
        <v>30</v>
      </c>
      <c r="E22" s="1">
        <v>76</v>
      </c>
      <c r="F22" s="1">
        <v>91</v>
      </c>
      <c r="G22" s="6">
        <v>0.17</v>
      </c>
      <c r="H22" s="1">
        <v>180</v>
      </c>
      <c r="I22" s="1" t="s">
        <v>33</v>
      </c>
      <c r="J22" s="1">
        <v>80</v>
      </c>
      <c r="K22" s="1">
        <f t="shared" si="2"/>
        <v>-4</v>
      </c>
      <c r="L22" s="1">
        <f t="shared" si="4"/>
        <v>76</v>
      </c>
      <c r="M22" s="1"/>
      <c r="N22" s="1">
        <v>72.900000000000006</v>
      </c>
      <c r="O22" s="1"/>
      <c r="P22" s="1">
        <f t="shared" si="5"/>
        <v>15.2</v>
      </c>
      <c r="Q22" s="5"/>
      <c r="R22" s="5"/>
      <c r="S22" s="1"/>
      <c r="T22" s="1">
        <f t="shared" si="6"/>
        <v>10.782894736842106</v>
      </c>
      <c r="U22" s="1">
        <f t="shared" si="7"/>
        <v>10.782894736842106</v>
      </c>
      <c r="V22" s="1">
        <v>16.2</v>
      </c>
      <c r="W22" s="1">
        <v>15.2</v>
      </c>
      <c r="X22" s="1">
        <v>15.8</v>
      </c>
      <c r="Y22" s="1">
        <v>18</v>
      </c>
      <c r="Z22" s="1">
        <v>17.600000000000001</v>
      </c>
      <c r="AA22" s="1">
        <v>20.8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55</v>
      </c>
      <c r="B23" s="9" t="s">
        <v>41</v>
      </c>
      <c r="C23" s="9"/>
      <c r="D23" s="9">
        <v>396</v>
      </c>
      <c r="E23" s="9">
        <v>396</v>
      </c>
      <c r="F23" s="9"/>
      <c r="G23" s="10">
        <v>0</v>
      </c>
      <c r="H23" s="9" t="e">
        <v>#N/A</v>
      </c>
      <c r="I23" s="9" t="s">
        <v>42</v>
      </c>
      <c r="J23" s="9">
        <v>396</v>
      </c>
      <c r="K23" s="9">
        <f t="shared" si="2"/>
        <v>0</v>
      </c>
      <c r="L23" s="9">
        <f t="shared" si="4"/>
        <v>0</v>
      </c>
      <c r="M23" s="9">
        <v>396</v>
      </c>
      <c r="N23" s="9"/>
      <c r="O23" s="9"/>
      <c r="P23" s="9">
        <f t="shared" si="5"/>
        <v>0</v>
      </c>
      <c r="Q23" s="11"/>
      <c r="R23" s="11"/>
      <c r="S23" s="9"/>
      <c r="T23" s="9" t="e">
        <f t="shared" si="6"/>
        <v>#DIV/0!</v>
      </c>
      <c r="U23" s="9" t="e">
        <f t="shared" si="7"/>
        <v>#DIV/0!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/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56</v>
      </c>
      <c r="B24" s="9" t="s">
        <v>41</v>
      </c>
      <c r="C24" s="9"/>
      <c r="D24" s="9">
        <v>256</v>
      </c>
      <c r="E24" s="9">
        <v>256</v>
      </c>
      <c r="F24" s="9"/>
      <c r="G24" s="10">
        <v>0</v>
      </c>
      <c r="H24" s="9" t="e">
        <v>#N/A</v>
      </c>
      <c r="I24" s="9" t="s">
        <v>42</v>
      </c>
      <c r="J24" s="9">
        <v>256</v>
      </c>
      <c r="K24" s="9">
        <f t="shared" si="2"/>
        <v>0</v>
      </c>
      <c r="L24" s="9">
        <f t="shared" si="4"/>
        <v>0</v>
      </c>
      <c r="M24" s="9">
        <v>256</v>
      </c>
      <c r="N24" s="9"/>
      <c r="O24" s="9"/>
      <c r="P24" s="9">
        <f t="shared" si="5"/>
        <v>0</v>
      </c>
      <c r="Q24" s="11"/>
      <c r="R24" s="11"/>
      <c r="S24" s="9"/>
      <c r="T24" s="9" t="e">
        <f t="shared" si="6"/>
        <v>#DIV/0!</v>
      </c>
      <c r="U24" s="9" t="e">
        <f t="shared" si="7"/>
        <v>#DIV/0!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/>
      <c r="AC24" s="9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57</v>
      </c>
      <c r="B25" s="9" t="s">
        <v>41</v>
      </c>
      <c r="C25" s="9"/>
      <c r="D25" s="9">
        <v>120</v>
      </c>
      <c r="E25" s="9">
        <v>120</v>
      </c>
      <c r="F25" s="9"/>
      <c r="G25" s="10">
        <v>0</v>
      </c>
      <c r="H25" s="9" t="e">
        <v>#N/A</v>
      </c>
      <c r="I25" s="9" t="s">
        <v>42</v>
      </c>
      <c r="J25" s="9">
        <v>120</v>
      </c>
      <c r="K25" s="9">
        <f t="shared" si="2"/>
        <v>0</v>
      </c>
      <c r="L25" s="9">
        <f t="shared" si="4"/>
        <v>0</v>
      </c>
      <c r="M25" s="9">
        <v>120</v>
      </c>
      <c r="N25" s="9"/>
      <c r="O25" s="9"/>
      <c r="P25" s="9">
        <f t="shared" si="5"/>
        <v>0</v>
      </c>
      <c r="Q25" s="11"/>
      <c r="R25" s="11"/>
      <c r="S25" s="9"/>
      <c r="T25" s="9" t="e">
        <f t="shared" si="6"/>
        <v>#DIV/0!</v>
      </c>
      <c r="U25" s="9" t="e">
        <f t="shared" si="7"/>
        <v>#DIV/0!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/>
      <c r="AC25" s="9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58</v>
      </c>
      <c r="B26" s="9" t="s">
        <v>41</v>
      </c>
      <c r="C26" s="9"/>
      <c r="D26" s="9">
        <v>294</v>
      </c>
      <c r="E26" s="9">
        <v>294</v>
      </c>
      <c r="F26" s="9"/>
      <c r="G26" s="10">
        <v>0</v>
      </c>
      <c r="H26" s="9" t="e">
        <v>#N/A</v>
      </c>
      <c r="I26" s="9" t="s">
        <v>42</v>
      </c>
      <c r="J26" s="9">
        <v>294</v>
      </c>
      <c r="K26" s="9">
        <f t="shared" si="2"/>
        <v>0</v>
      </c>
      <c r="L26" s="9">
        <f t="shared" si="4"/>
        <v>0</v>
      </c>
      <c r="M26" s="9">
        <v>294</v>
      </c>
      <c r="N26" s="9"/>
      <c r="O26" s="9"/>
      <c r="P26" s="9">
        <f t="shared" si="5"/>
        <v>0</v>
      </c>
      <c r="Q26" s="11"/>
      <c r="R26" s="11"/>
      <c r="S26" s="9"/>
      <c r="T26" s="9" t="e">
        <f t="shared" si="6"/>
        <v>#DIV/0!</v>
      </c>
      <c r="U26" s="9" t="e">
        <f t="shared" si="7"/>
        <v>#DIV/0!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/>
      <c r="AC26" s="9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2" t="s">
        <v>41</v>
      </c>
      <c r="C27" s="12"/>
      <c r="D27" s="12">
        <v>300</v>
      </c>
      <c r="E27" s="12">
        <v>300</v>
      </c>
      <c r="F27" s="12"/>
      <c r="G27" s="13">
        <v>0</v>
      </c>
      <c r="H27" s="12" t="e">
        <v>#N/A</v>
      </c>
      <c r="I27" s="12" t="s">
        <v>33</v>
      </c>
      <c r="J27" s="12">
        <v>301</v>
      </c>
      <c r="K27" s="12">
        <f t="shared" si="2"/>
        <v>-1</v>
      </c>
      <c r="L27" s="12">
        <f t="shared" si="4"/>
        <v>0</v>
      </c>
      <c r="M27" s="12">
        <v>300</v>
      </c>
      <c r="N27" s="12"/>
      <c r="O27" s="12"/>
      <c r="P27" s="12">
        <f t="shared" si="5"/>
        <v>0</v>
      </c>
      <c r="Q27" s="14"/>
      <c r="R27" s="14"/>
      <c r="S27" s="12"/>
      <c r="T27" s="12" t="e">
        <f t="shared" si="6"/>
        <v>#DIV/0!</v>
      </c>
      <c r="U27" s="12" t="e">
        <f t="shared" si="7"/>
        <v>#DIV/0!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 t="s">
        <v>53</v>
      </c>
      <c r="AC27" s="12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60</v>
      </c>
      <c r="B28" s="12" t="s">
        <v>41</v>
      </c>
      <c r="C28" s="12"/>
      <c r="D28" s="12">
        <v>324</v>
      </c>
      <c r="E28" s="12">
        <v>324</v>
      </c>
      <c r="F28" s="12"/>
      <c r="G28" s="13">
        <v>0</v>
      </c>
      <c r="H28" s="12" t="e">
        <v>#N/A</v>
      </c>
      <c r="I28" s="12" t="s">
        <v>33</v>
      </c>
      <c r="J28" s="12">
        <v>325</v>
      </c>
      <c r="K28" s="12">
        <f t="shared" si="2"/>
        <v>-1</v>
      </c>
      <c r="L28" s="12">
        <f t="shared" si="4"/>
        <v>0</v>
      </c>
      <c r="M28" s="12">
        <v>324</v>
      </c>
      <c r="N28" s="12"/>
      <c r="O28" s="12"/>
      <c r="P28" s="12">
        <f t="shared" si="5"/>
        <v>0</v>
      </c>
      <c r="Q28" s="14"/>
      <c r="R28" s="14"/>
      <c r="S28" s="12"/>
      <c r="T28" s="12" t="e">
        <f t="shared" si="6"/>
        <v>#DIV/0!</v>
      </c>
      <c r="U28" s="12" t="e">
        <f t="shared" si="7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 t="s">
        <v>53</v>
      </c>
      <c r="AC28" s="12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4450.4709999999995</v>
      </c>
      <c r="D29" s="1">
        <v>2106.9850000000001</v>
      </c>
      <c r="E29" s="1">
        <v>1933.527</v>
      </c>
      <c r="F29" s="1">
        <v>3914.1860000000001</v>
      </c>
      <c r="G29" s="6">
        <v>1</v>
      </c>
      <c r="H29" s="1">
        <v>55</v>
      </c>
      <c r="I29" s="1" t="s">
        <v>33</v>
      </c>
      <c r="J29" s="1">
        <v>1807.558</v>
      </c>
      <c r="K29" s="1">
        <f t="shared" si="2"/>
        <v>125.96900000000005</v>
      </c>
      <c r="L29" s="1">
        <f t="shared" si="4"/>
        <v>1933.527</v>
      </c>
      <c r="M29" s="1"/>
      <c r="N29" s="1">
        <v>808.78300000000081</v>
      </c>
      <c r="O29" s="1"/>
      <c r="P29" s="1">
        <f t="shared" si="5"/>
        <v>386.7054</v>
      </c>
      <c r="Q29" s="5"/>
      <c r="R29" s="5"/>
      <c r="S29" s="1"/>
      <c r="T29" s="1">
        <f t="shared" si="6"/>
        <v>12.213351559093825</v>
      </c>
      <c r="U29" s="1">
        <f t="shared" si="7"/>
        <v>12.213351559093825</v>
      </c>
      <c r="V29" s="1">
        <v>460.31400000000002</v>
      </c>
      <c r="W29" s="1">
        <v>536.34379999999999</v>
      </c>
      <c r="X29" s="1">
        <v>505.15980000000002</v>
      </c>
      <c r="Y29" s="1">
        <v>536.279</v>
      </c>
      <c r="Z29" s="1">
        <v>525.55100000000004</v>
      </c>
      <c r="AA29" s="1">
        <v>491.13499999999999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5348.1710000000003</v>
      </c>
      <c r="D30" s="1">
        <v>1213.21</v>
      </c>
      <c r="E30" s="1">
        <v>3324.2620000000002</v>
      </c>
      <c r="F30" s="1">
        <v>2741.2510000000002</v>
      </c>
      <c r="G30" s="6">
        <v>1</v>
      </c>
      <c r="H30" s="1">
        <v>50</v>
      </c>
      <c r="I30" s="1" t="s">
        <v>33</v>
      </c>
      <c r="J30" s="1">
        <v>3304.78</v>
      </c>
      <c r="K30" s="1">
        <f t="shared" si="2"/>
        <v>19.481999999999971</v>
      </c>
      <c r="L30" s="1">
        <f t="shared" si="4"/>
        <v>3324.2620000000002</v>
      </c>
      <c r="M30" s="1"/>
      <c r="N30" s="1">
        <v>1335.953</v>
      </c>
      <c r="O30" s="1">
        <v>1000</v>
      </c>
      <c r="P30" s="1">
        <f t="shared" si="5"/>
        <v>664.85239999999999</v>
      </c>
      <c r="Q30" s="5">
        <v>2200</v>
      </c>
      <c r="R30" s="5"/>
      <c r="S30" s="1"/>
      <c r="T30" s="1">
        <f t="shared" si="6"/>
        <v>10.945593337709242</v>
      </c>
      <c r="U30" s="1">
        <f t="shared" si="7"/>
        <v>7.6365882111578447</v>
      </c>
      <c r="V30" s="1">
        <v>555.54499999999996</v>
      </c>
      <c r="W30" s="1">
        <v>550.99700000000007</v>
      </c>
      <c r="X30" s="1">
        <v>526.34699999999998</v>
      </c>
      <c r="Y30" s="1">
        <v>633.62139999999999</v>
      </c>
      <c r="Z30" s="1">
        <v>658.92899999999997</v>
      </c>
      <c r="AA30" s="1">
        <v>662.63239999999996</v>
      </c>
      <c r="AB30" s="1"/>
      <c r="AC30" s="1">
        <f t="shared" si="3"/>
        <v>2200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5707.6710000000003</v>
      </c>
      <c r="D31" s="1">
        <v>3511.56</v>
      </c>
      <c r="E31" s="1">
        <v>3214.9270000000001</v>
      </c>
      <c r="F31" s="1">
        <v>5126.42</v>
      </c>
      <c r="G31" s="6">
        <v>1</v>
      </c>
      <c r="H31" s="1">
        <v>55</v>
      </c>
      <c r="I31" s="1" t="s">
        <v>33</v>
      </c>
      <c r="J31" s="1">
        <v>3013.75</v>
      </c>
      <c r="K31" s="1">
        <f t="shared" si="2"/>
        <v>201.17700000000013</v>
      </c>
      <c r="L31" s="1">
        <f t="shared" si="4"/>
        <v>3214.9270000000001</v>
      </c>
      <c r="M31" s="1"/>
      <c r="N31" s="1">
        <v>969.59400000000051</v>
      </c>
      <c r="O31" s="1">
        <v>1000</v>
      </c>
      <c r="P31" s="1">
        <f t="shared" si="5"/>
        <v>642.98540000000003</v>
      </c>
      <c r="Q31" s="5"/>
      <c r="R31" s="5"/>
      <c r="S31" s="1"/>
      <c r="T31" s="1">
        <f t="shared" si="6"/>
        <v>11.036042186961012</v>
      </c>
      <c r="U31" s="1">
        <f t="shared" si="7"/>
        <v>11.036042186961012</v>
      </c>
      <c r="V31" s="1">
        <v>699.15879999999993</v>
      </c>
      <c r="W31" s="1">
        <v>756.31279999999992</v>
      </c>
      <c r="X31" s="1">
        <v>725.37819999999999</v>
      </c>
      <c r="Y31" s="1">
        <v>728.97479999999996</v>
      </c>
      <c r="Z31" s="1">
        <v>702.94479999999999</v>
      </c>
      <c r="AA31" s="1">
        <v>671.24599999999998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64</v>
      </c>
      <c r="B32" s="12" t="s">
        <v>32</v>
      </c>
      <c r="C32" s="12"/>
      <c r="D32" s="12"/>
      <c r="E32" s="12"/>
      <c r="F32" s="12"/>
      <c r="G32" s="13">
        <v>0</v>
      </c>
      <c r="H32" s="12">
        <v>60</v>
      </c>
      <c r="I32" s="12" t="s">
        <v>33</v>
      </c>
      <c r="J32" s="12"/>
      <c r="K32" s="12">
        <f t="shared" si="2"/>
        <v>0</v>
      </c>
      <c r="L32" s="12">
        <f t="shared" si="4"/>
        <v>0</v>
      </c>
      <c r="M32" s="12"/>
      <c r="N32" s="12"/>
      <c r="O32" s="12"/>
      <c r="P32" s="12">
        <f t="shared" si="5"/>
        <v>0</v>
      </c>
      <c r="Q32" s="14"/>
      <c r="R32" s="14"/>
      <c r="S32" s="12"/>
      <c r="T32" s="12" t="e">
        <f t="shared" si="6"/>
        <v>#DIV/0!</v>
      </c>
      <c r="U32" s="12" t="e">
        <f t="shared" si="7"/>
        <v>#DIV/0!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 t="s">
        <v>65</v>
      </c>
      <c r="AC32" s="12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9" t="s">
        <v>66</v>
      </c>
      <c r="B33" s="9" t="s">
        <v>32</v>
      </c>
      <c r="C33" s="9">
        <v>362.892</v>
      </c>
      <c r="D33" s="9">
        <v>352.31099999999998</v>
      </c>
      <c r="E33" s="16">
        <v>39.640999999999998</v>
      </c>
      <c r="F33" s="9"/>
      <c r="G33" s="10">
        <v>0</v>
      </c>
      <c r="H33" s="9">
        <v>60</v>
      </c>
      <c r="I33" s="9" t="s">
        <v>42</v>
      </c>
      <c r="J33" s="9">
        <v>43.3</v>
      </c>
      <c r="K33" s="9">
        <f t="shared" si="2"/>
        <v>-3.6589999999999989</v>
      </c>
      <c r="L33" s="9">
        <f t="shared" si="4"/>
        <v>39.640999999999998</v>
      </c>
      <c r="M33" s="9"/>
      <c r="N33" s="9"/>
      <c r="O33" s="9"/>
      <c r="P33" s="9">
        <f t="shared" si="5"/>
        <v>7.9281999999999995</v>
      </c>
      <c r="Q33" s="11"/>
      <c r="R33" s="11"/>
      <c r="S33" s="9"/>
      <c r="T33" s="9">
        <f t="shared" si="6"/>
        <v>0</v>
      </c>
      <c r="U33" s="9">
        <f t="shared" si="7"/>
        <v>0</v>
      </c>
      <c r="V33" s="9">
        <v>142.30940000000001</v>
      </c>
      <c r="W33" s="9">
        <v>932.67620000000011</v>
      </c>
      <c r="X33" s="9">
        <v>905.97379999999998</v>
      </c>
      <c r="Y33" s="9">
        <v>941.70740000000001</v>
      </c>
      <c r="Z33" s="9">
        <v>974.7962</v>
      </c>
      <c r="AA33" s="9">
        <v>1050.6676</v>
      </c>
      <c r="AB33" s="9" t="s">
        <v>67</v>
      </c>
      <c r="AC33" s="9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68</v>
      </c>
      <c r="B34" s="12" t="s">
        <v>32</v>
      </c>
      <c r="C34" s="12"/>
      <c r="D34" s="12"/>
      <c r="E34" s="12"/>
      <c r="F34" s="12"/>
      <c r="G34" s="13">
        <v>0</v>
      </c>
      <c r="H34" s="12">
        <v>50</v>
      </c>
      <c r="I34" s="12" t="s">
        <v>33</v>
      </c>
      <c r="J34" s="12"/>
      <c r="K34" s="12">
        <f t="shared" si="2"/>
        <v>0</v>
      </c>
      <c r="L34" s="12">
        <f t="shared" si="4"/>
        <v>0</v>
      </c>
      <c r="M34" s="12"/>
      <c r="N34" s="12"/>
      <c r="O34" s="12"/>
      <c r="P34" s="12">
        <f t="shared" si="5"/>
        <v>0</v>
      </c>
      <c r="Q34" s="14"/>
      <c r="R34" s="14"/>
      <c r="S34" s="12"/>
      <c r="T34" s="12" t="e">
        <f t="shared" si="6"/>
        <v>#DIV/0!</v>
      </c>
      <c r="U34" s="12" t="e">
        <f t="shared" si="7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-0.52500000000000002</v>
      </c>
      <c r="AB34" s="12" t="s">
        <v>53</v>
      </c>
      <c r="AC34" s="12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4517.9470000000001</v>
      </c>
      <c r="D35" s="1">
        <v>3384.8</v>
      </c>
      <c r="E35" s="1">
        <v>2714.5479999999998</v>
      </c>
      <c r="F35" s="1">
        <v>4333.7439999999997</v>
      </c>
      <c r="G35" s="6">
        <v>1</v>
      </c>
      <c r="H35" s="1">
        <v>55</v>
      </c>
      <c r="I35" s="1" t="s">
        <v>33</v>
      </c>
      <c r="J35" s="1">
        <v>2539.846</v>
      </c>
      <c r="K35" s="1">
        <f t="shared" si="2"/>
        <v>174.70199999999977</v>
      </c>
      <c r="L35" s="1">
        <f t="shared" si="4"/>
        <v>2714.5479999999998</v>
      </c>
      <c r="M35" s="1"/>
      <c r="N35" s="1">
        <v>891.89540000000034</v>
      </c>
      <c r="O35" s="1">
        <v>1000</v>
      </c>
      <c r="P35" s="1">
        <f t="shared" si="5"/>
        <v>542.90959999999995</v>
      </c>
      <c r="Q35" s="5"/>
      <c r="R35" s="5"/>
      <c r="S35" s="1"/>
      <c r="T35" s="1">
        <f t="shared" si="6"/>
        <v>11.467175014035487</v>
      </c>
      <c r="U35" s="1">
        <f t="shared" si="7"/>
        <v>11.467175014035487</v>
      </c>
      <c r="V35" s="1">
        <v>611.94200000000001</v>
      </c>
      <c r="W35" s="1">
        <v>639.53660000000002</v>
      </c>
      <c r="X35" s="1">
        <v>608.56180000000006</v>
      </c>
      <c r="Y35" s="1">
        <v>577.59559999999999</v>
      </c>
      <c r="Z35" s="1">
        <v>566.12920000000008</v>
      </c>
      <c r="AA35" s="1">
        <v>584.68500000000006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70</v>
      </c>
      <c r="B36" s="9" t="s">
        <v>32</v>
      </c>
      <c r="C36" s="9">
        <v>4343.866</v>
      </c>
      <c r="D36" s="9">
        <v>2853.15</v>
      </c>
      <c r="E36" s="16">
        <v>3410.8609999999999</v>
      </c>
      <c r="F36" s="16">
        <v>3205.5390000000002</v>
      </c>
      <c r="G36" s="10">
        <v>0</v>
      </c>
      <c r="H36" s="9">
        <v>60</v>
      </c>
      <c r="I36" s="9" t="s">
        <v>42</v>
      </c>
      <c r="J36" s="9">
        <v>3365.4749999999999</v>
      </c>
      <c r="K36" s="9">
        <f t="shared" si="2"/>
        <v>45.385999999999967</v>
      </c>
      <c r="L36" s="9">
        <f t="shared" si="4"/>
        <v>3410.8609999999999</v>
      </c>
      <c r="M36" s="9"/>
      <c r="N36" s="9"/>
      <c r="O36" s="9"/>
      <c r="P36" s="9">
        <f t="shared" si="5"/>
        <v>682.17219999999998</v>
      </c>
      <c r="Q36" s="11"/>
      <c r="R36" s="11"/>
      <c r="S36" s="9"/>
      <c r="T36" s="9">
        <f t="shared" si="6"/>
        <v>4.6990173448874062</v>
      </c>
      <c r="U36" s="9">
        <f t="shared" si="7"/>
        <v>4.6990173448874062</v>
      </c>
      <c r="V36" s="9">
        <v>588.37940000000003</v>
      </c>
      <c r="W36" s="9">
        <v>679.3922</v>
      </c>
      <c r="X36" s="9">
        <v>653.15980000000002</v>
      </c>
      <c r="Y36" s="9">
        <v>632.76239999999996</v>
      </c>
      <c r="Z36" s="9">
        <v>684.67399999999998</v>
      </c>
      <c r="AA36" s="9">
        <v>781.05140000000006</v>
      </c>
      <c r="AB36" s="9" t="s">
        <v>67</v>
      </c>
      <c r="AC36" s="9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9" t="s">
        <v>71</v>
      </c>
      <c r="B37" s="9" t="s">
        <v>32</v>
      </c>
      <c r="C37" s="9">
        <v>46.23</v>
      </c>
      <c r="D37" s="9"/>
      <c r="E37" s="16">
        <v>44.031999999999996</v>
      </c>
      <c r="F37" s="9"/>
      <c r="G37" s="10">
        <v>0</v>
      </c>
      <c r="H37" s="9">
        <v>60</v>
      </c>
      <c r="I37" s="9" t="s">
        <v>42</v>
      </c>
      <c r="J37" s="9">
        <v>42.5</v>
      </c>
      <c r="K37" s="9">
        <f t="shared" si="2"/>
        <v>1.5319999999999965</v>
      </c>
      <c r="L37" s="9">
        <f t="shared" si="4"/>
        <v>44.031999999999996</v>
      </c>
      <c r="M37" s="9"/>
      <c r="N37" s="9"/>
      <c r="O37" s="9"/>
      <c r="P37" s="9">
        <f t="shared" si="5"/>
        <v>8.8064</v>
      </c>
      <c r="Q37" s="11"/>
      <c r="R37" s="11"/>
      <c r="S37" s="9"/>
      <c r="T37" s="9">
        <f t="shared" si="6"/>
        <v>0</v>
      </c>
      <c r="U37" s="9">
        <f t="shared" si="7"/>
        <v>0</v>
      </c>
      <c r="V37" s="9">
        <v>8.8064</v>
      </c>
      <c r="W37" s="9">
        <v>167.0284</v>
      </c>
      <c r="X37" s="9">
        <v>221.5454</v>
      </c>
      <c r="Y37" s="9">
        <v>309.59460000000001</v>
      </c>
      <c r="Z37" s="9">
        <v>320.21519999999998</v>
      </c>
      <c r="AA37" s="9">
        <v>451.79820000000001</v>
      </c>
      <c r="AB37" s="9" t="s">
        <v>67</v>
      </c>
      <c r="AC37" s="9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1083.6510000000001</v>
      </c>
      <c r="D38" s="1">
        <v>444.33</v>
      </c>
      <c r="E38" s="1">
        <v>462.202</v>
      </c>
      <c r="F38" s="1">
        <v>878.01400000000001</v>
      </c>
      <c r="G38" s="6">
        <v>1</v>
      </c>
      <c r="H38" s="1">
        <v>60</v>
      </c>
      <c r="I38" s="1" t="s">
        <v>33</v>
      </c>
      <c r="J38" s="1">
        <v>431.35</v>
      </c>
      <c r="K38" s="1">
        <f t="shared" ref="K38:K69" si="8">E38-J38</f>
        <v>30.851999999999975</v>
      </c>
      <c r="L38" s="1">
        <f t="shared" si="4"/>
        <v>462.202</v>
      </c>
      <c r="M38" s="1"/>
      <c r="N38" s="1">
        <v>248.26100000000011</v>
      </c>
      <c r="O38" s="1"/>
      <c r="P38" s="1">
        <f t="shared" si="5"/>
        <v>92.440399999999997</v>
      </c>
      <c r="Q38" s="5"/>
      <c r="R38" s="5"/>
      <c r="S38" s="1"/>
      <c r="T38" s="1">
        <f t="shared" si="6"/>
        <v>12.183796262240321</v>
      </c>
      <c r="U38" s="1">
        <f t="shared" si="7"/>
        <v>12.183796262240321</v>
      </c>
      <c r="V38" s="1">
        <v>110.584</v>
      </c>
      <c r="W38" s="1">
        <v>121.05200000000001</v>
      </c>
      <c r="X38" s="1">
        <v>138.57599999999999</v>
      </c>
      <c r="Y38" s="1">
        <v>130.37459999999999</v>
      </c>
      <c r="Z38" s="1">
        <v>115.15940000000001</v>
      </c>
      <c r="AA38" s="1">
        <v>134.37639999999999</v>
      </c>
      <c r="AB38" s="1"/>
      <c r="AC38" s="1">
        <f t="shared" ref="AC38:AC69" si="9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1867.2170000000001</v>
      </c>
      <c r="D39" s="1">
        <v>735.79499999999996</v>
      </c>
      <c r="E39" s="1">
        <v>968.37699999999995</v>
      </c>
      <c r="F39" s="1">
        <v>1349.7529999999999</v>
      </c>
      <c r="G39" s="6">
        <v>1</v>
      </c>
      <c r="H39" s="1">
        <v>60</v>
      </c>
      <c r="I39" s="1" t="s">
        <v>33</v>
      </c>
      <c r="J39" s="1">
        <v>901.75</v>
      </c>
      <c r="K39" s="1">
        <f t="shared" si="8"/>
        <v>66.626999999999953</v>
      </c>
      <c r="L39" s="1">
        <f t="shared" si="4"/>
        <v>968.37699999999995</v>
      </c>
      <c r="M39" s="1"/>
      <c r="N39" s="1">
        <v>851.89300000000026</v>
      </c>
      <c r="O39" s="1"/>
      <c r="P39" s="1">
        <f t="shared" si="5"/>
        <v>193.6754</v>
      </c>
      <c r="Q39" s="5"/>
      <c r="R39" s="5"/>
      <c r="S39" s="1"/>
      <c r="T39" s="1">
        <f t="shared" si="6"/>
        <v>11.367711129033426</v>
      </c>
      <c r="U39" s="1">
        <f t="shared" si="7"/>
        <v>11.367711129033426</v>
      </c>
      <c r="V39" s="1">
        <v>215.36879999999999</v>
      </c>
      <c r="W39" s="1">
        <v>209.7868</v>
      </c>
      <c r="X39" s="1">
        <v>213.47980000000001</v>
      </c>
      <c r="Y39" s="1">
        <v>235.39859999999999</v>
      </c>
      <c r="Z39" s="1">
        <v>222.94579999999999</v>
      </c>
      <c r="AA39" s="1">
        <v>252.3192</v>
      </c>
      <c r="AB39" s="1"/>
      <c r="AC39" s="1">
        <f t="shared" si="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3316.3470000000002</v>
      </c>
      <c r="D40" s="1">
        <v>749.26499999999999</v>
      </c>
      <c r="E40" s="1">
        <v>1588.61</v>
      </c>
      <c r="F40" s="1">
        <v>2045.9010000000001</v>
      </c>
      <c r="G40" s="6">
        <v>1</v>
      </c>
      <c r="H40" s="1">
        <v>60</v>
      </c>
      <c r="I40" s="1" t="s">
        <v>33</v>
      </c>
      <c r="J40" s="1">
        <v>1484.45</v>
      </c>
      <c r="K40" s="1">
        <f t="shared" si="8"/>
        <v>104.15999999999985</v>
      </c>
      <c r="L40" s="1">
        <f t="shared" si="4"/>
        <v>1588.61</v>
      </c>
      <c r="M40" s="1"/>
      <c r="N40" s="1">
        <v>1065.0730000000001</v>
      </c>
      <c r="O40" s="1">
        <v>500</v>
      </c>
      <c r="P40" s="1">
        <f t="shared" si="5"/>
        <v>317.72199999999998</v>
      </c>
      <c r="Q40" s="5"/>
      <c r="R40" s="5"/>
      <c r="S40" s="1"/>
      <c r="T40" s="1">
        <f t="shared" si="6"/>
        <v>11.365199765833026</v>
      </c>
      <c r="U40" s="1">
        <f t="shared" si="7"/>
        <v>11.365199765833026</v>
      </c>
      <c r="V40" s="1">
        <v>351.31360000000001</v>
      </c>
      <c r="W40" s="1">
        <v>329.47059999999999</v>
      </c>
      <c r="X40" s="1">
        <v>333.4862</v>
      </c>
      <c r="Y40" s="1">
        <v>379.3288</v>
      </c>
      <c r="Z40" s="1">
        <v>364.86880000000002</v>
      </c>
      <c r="AA40" s="1">
        <v>417.67099999999999</v>
      </c>
      <c r="AB40" s="1"/>
      <c r="AC40" s="1">
        <f t="shared" si="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127.33</v>
      </c>
      <c r="D41" s="1"/>
      <c r="E41" s="1">
        <v>23.920999999999999</v>
      </c>
      <c r="F41" s="1">
        <v>77.790999999999997</v>
      </c>
      <c r="G41" s="6">
        <v>1</v>
      </c>
      <c r="H41" s="1">
        <v>35</v>
      </c>
      <c r="I41" s="1" t="s">
        <v>33</v>
      </c>
      <c r="J41" s="1">
        <v>36.9</v>
      </c>
      <c r="K41" s="1">
        <f t="shared" si="8"/>
        <v>-12.978999999999999</v>
      </c>
      <c r="L41" s="1">
        <f t="shared" si="4"/>
        <v>23.920999999999999</v>
      </c>
      <c r="M41" s="1"/>
      <c r="N41" s="1"/>
      <c r="O41" s="1"/>
      <c r="P41" s="1">
        <f t="shared" si="5"/>
        <v>4.7842000000000002</v>
      </c>
      <c r="Q41" s="5"/>
      <c r="R41" s="5"/>
      <c r="S41" s="1"/>
      <c r="T41" s="1">
        <f t="shared" si="6"/>
        <v>16.259980770034694</v>
      </c>
      <c r="U41" s="1">
        <f t="shared" si="7"/>
        <v>16.259980770034694</v>
      </c>
      <c r="V41" s="1">
        <v>7.4159999999999986</v>
      </c>
      <c r="W41" s="1">
        <v>7.883</v>
      </c>
      <c r="X41" s="1">
        <v>10.3226</v>
      </c>
      <c r="Y41" s="1">
        <v>14.363799999999999</v>
      </c>
      <c r="Z41" s="1">
        <v>12.385400000000001</v>
      </c>
      <c r="AA41" s="1">
        <v>15.456200000000001</v>
      </c>
      <c r="AB41" s="18" t="s">
        <v>37</v>
      </c>
      <c r="AC41" s="1">
        <f t="shared" si="9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76</v>
      </c>
      <c r="B42" s="12" t="s">
        <v>32</v>
      </c>
      <c r="C42" s="12"/>
      <c r="D42" s="12"/>
      <c r="E42" s="12"/>
      <c r="F42" s="12"/>
      <c r="G42" s="13">
        <v>0</v>
      </c>
      <c r="H42" s="12" t="e">
        <v>#N/A</v>
      </c>
      <c r="I42" s="12" t="s">
        <v>33</v>
      </c>
      <c r="J42" s="12"/>
      <c r="K42" s="12">
        <f t="shared" si="8"/>
        <v>0</v>
      </c>
      <c r="L42" s="12">
        <f t="shared" si="4"/>
        <v>0</v>
      </c>
      <c r="M42" s="12"/>
      <c r="N42" s="12"/>
      <c r="O42" s="12"/>
      <c r="P42" s="12">
        <f t="shared" si="5"/>
        <v>0</v>
      </c>
      <c r="Q42" s="14"/>
      <c r="R42" s="14"/>
      <c r="S42" s="12"/>
      <c r="T42" s="12" t="e">
        <f t="shared" si="6"/>
        <v>#DIV/0!</v>
      </c>
      <c r="U42" s="12" t="e">
        <f t="shared" si="7"/>
        <v>#DIV/0!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 t="s">
        <v>53</v>
      </c>
      <c r="AC42" s="12">
        <f t="shared" si="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77</v>
      </c>
      <c r="B43" s="12" t="s">
        <v>32</v>
      </c>
      <c r="C43" s="12"/>
      <c r="D43" s="12">
        <v>828.69299999999998</v>
      </c>
      <c r="E43" s="12">
        <v>828.69299999999998</v>
      </c>
      <c r="F43" s="12"/>
      <c r="G43" s="13">
        <v>0</v>
      </c>
      <c r="H43" s="12">
        <v>30</v>
      </c>
      <c r="I43" s="12" t="s">
        <v>33</v>
      </c>
      <c r="J43" s="12">
        <v>828.69299999999998</v>
      </c>
      <c r="K43" s="12">
        <f t="shared" si="8"/>
        <v>0</v>
      </c>
      <c r="L43" s="12">
        <f t="shared" si="4"/>
        <v>0</v>
      </c>
      <c r="M43" s="12">
        <v>828.69299999999998</v>
      </c>
      <c r="N43" s="12"/>
      <c r="O43" s="12"/>
      <c r="P43" s="12">
        <f t="shared" si="5"/>
        <v>0</v>
      </c>
      <c r="Q43" s="14"/>
      <c r="R43" s="14"/>
      <c r="S43" s="12"/>
      <c r="T43" s="12" t="e">
        <f t="shared" si="6"/>
        <v>#DIV/0!</v>
      </c>
      <c r="U43" s="12" t="e">
        <f t="shared" si="7"/>
        <v>#DIV/0!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 t="s">
        <v>53</v>
      </c>
      <c r="AC43" s="12">
        <f t="shared" si="9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1725.2080000000001</v>
      </c>
      <c r="D44" s="1"/>
      <c r="E44" s="1">
        <v>565</v>
      </c>
      <c r="F44" s="1">
        <v>903.976</v>
      </c>
      <c r="G44" s="6">
        <v>1</v>
      </c>
      <c r="H44" s="1">
        <v>30</v>
      </c>
      <c r="I44" s="1" t="s">
        <v>33</v>
      </c>
      <c r="J44" s="1">
        <v>576.6</v>
      </c>
      <c r="K44" s="1">
        <f t="shared" si="8"/>
        <v>-11.600000000000023</v>
      </c>
      <c r="L44" s="1">
        <f t="shared" si="4"/>
        <v>565</v>
      </c>
      <c r="M44" s="1"/>
      <c r="N44" s="1">
        <v>361.29599999999988</v>
      </c>
      <c r="O44" s="1"/>
      <c r="P44" s="1">
        <f t="shared" si="5"/>
        <v>113</v>
      </c>
      <c r="Q44" s="5"/>
      <c r="R44" s="5"/>
      <c r="S44" s="1"/>
      <c r="T44" s="1">
        <f t="shared" si="6"/>
        <v>11.197097345132743</v>
      </c>
      <c r="U44" s="1">
        <f t="shared" si="7"/>
        <v>11.197097345132743</v>
      </c>
      <c r="V44" s="1">
        <v>137.78100000000001</v>
      </c>
      <c r="W44" s="1">
        <v>101.13120000000001</v>
      </c>
      <c r="X44" s="1">
        <v>95.135599999999997</v>
      </c>
      <c r="Y44" s="1">
        <v>194.76580000000001</v>
      </c>
      <c r="Z44" s="1">
        <v>202.22120000000001</v>
      </c>
      <c r="AA44" s="1">
        <v>143.03559999999999</v>
      </c>
      <c r="AB44" s="1"/>
      <c r="AC44" s="1">
        <f t="shared" si="9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79</v>
      </c>
      <c r="B45" s="12" t="s">
        <v>32</v>
      </c>
      <c r="C45" s="12"/>
      <c r="D45" s="12"/>
      <c r="E45" s="12"/>
      <c r="F45" s="12"/>
      <c r="G45" s="13">
        <v>0</v>
      </c>
      <c r="H45" s="12" t="e">
        <v>#N/A</v>
      </c>
      <c r="I45" s="12" t="s">
        <v>33</v>
      </c>
      <c r="J45" s="12"/>
      <c r="K45" s="12">
        <f t="shared" si="8"/>
        <v>0</v>
      </c>
      <c r="L45" s="12">
        <f t="shared" si="4"/>
        <v>0</v>
      </c>
      <c r="M45" s="12"/>
      <c r="N45" s="12"/>
      <c r="O45" s="12"/>
      <c r="P45" s="12">
        <f t="shared" si="5"/>
        <v>0</v>
      </c>
      <c r="Q45" s="14"/>
      <c r="R45" s="14"/>
      <c r="S45" s="12"/>
      <c r="T45" s="12" t="e">
        <f t="shared" si="6"/>
        <v>#DIV/0!</v>
      </c>
      <c r="U45" s="12" t="e">
        <f t="shared" si="7"/>
        <v>#DIV/0!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 t="s">
        <v>53</v>
      </c>
      <c r="AC45" s="12">
        <f t="shared" si="9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80</v>
      </c>
      <c r="B46" s="12" t="s">
        <v>32</v>
      </c>
      <c r="C46" s="12"/>
      <c r="D46" s="12"/>
      <c r="E46" s="12"/>
      <c r="F46" s="12"/>
      <c r="G46" s="13">
        <v>0</v>
      </c>
      <c r="H46" s="12">
        <v>40</v>
      </c>
      <c r="I46" s="12" t="s">
        <v>33</v>
      </c>
      <c r="J46" s="12"/>
      <c r="K46" s="12">
        <f t="shared" si="8"/>
        <v>0</v>
      </c>
      <c r="L46" s="12">
        <f t="shared" si="4"/>
        <v>0</v>
      </c>
      <c r="M46" s="12"/>
      <c r="N46" s="12"/>
      <c r="O46" s="12"/>
      <c r="P46" s="12">
        <f t="shared" si="5"/>
        <v>0</v>
      </c>
      <c r="Q46" s="14"/>
      <c r="R46" s="14"/>
      <c r="S46" s="12"/>
      <c r="T46" s="12" t="e">
        <f t="shared" si="6"/>
        <v>#DIV/0!</v>
      </c>
      <c r="U46" s="12" t="e">
        <f t="shared" si="7"/>
        <v>#DIV/0!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 t="s">
        <v>65</v>
      </c>
      <c r="AC46" s="12">
        <f t="shared" si="9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7731.4049999999997</v>
      </c>
      <c r="D47" s="1">
        <v>4485.665</v>
      </c>
      <c r="E47" s="1">
        <v>4598.0770000000002</v>
      </c>
      <c r="F47" s="1">
        <v>6692.402</v>
      </c>
      <c r="G47" s="6">
        <v>1</v>
      </c>
      <c r="H47" s="1">
        <v>40</v>
      </c>
      <c r="I47" s="1" t="s">
        <v>33</v>
      </c>
      <c r="J47" s="1">
        <v>4534.2470000000003</v>
      </c>
      <c r="K47" s="1">
        <f t="shared" si="8"/>
        <v>63.829999999999927</v>
      </c>
      <c r="L47" s="1">
        <f t="shared" si="4"/>
        <v>4598.0770000000002</v>
      </c>
      <c r="M47" s="1"/>
      <c r="N47" s="1">
        <v>1872.8651999999979</v>
      </c>
      <c r="O47" s="1">
        <v>1500</v>
      </c>
      <c r="P47" s="1">
        <f t="shared" si="5"/>
        <v>919.61540000000002</v>
      </c>
      <c r="Q47" s="5">
        <f>11*P47-O47-N47-F47</f>
        <v>50.502200000002631</v>
      </c>
      <c r="R47" s="5"/>
      <c r="S47" s="1"/>
      <c r="T47" s="1">
        <f t="shared" si="6"/>
        <v>11</v>
      </c>
      <c r="U47" s="1">
        <f t="shared" si="7"/>
        <v>10.945083346799105</v>
      </c>
      <c r="V47" s="1">
        <v>974.01859999999999</v>
      </c>
      <c r="W47" s="1">
        <v>1045.3524</v>
      </c>
      <c r="X47" s="1">
        <v>1075.2231999999999</v>
      </c>
      <c r="Y47" s="1">
        <v>1089.6461999999999</v>
      </c>
      <c r="Z47" s="1">
        <v>1076.9048</v>
      </c>
      <c r="AA47" s="1">
        <v>1127.414</v>
      </c>
      <c r="AB47" s="1"/>
      <c r="AC47" s="1">
        <f t="shared" si="9"/>
        <v>51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82</v>
      </c>
      <c r="B48" s="12" t="s">
        <v>32</v>
      </c>
      <c r="C48" s="12"/>
      <c r="D48" s="12"/>
      <c r="E48" s="12"/>
      <c r="F48" s="12"/>
      <c r="G48" s="13">
        <v>0</v>
      </c>
      <c r="H48" s="12">
        <v>35</v>
      </c>
      <c r="I48" s="12" t="s">
        <v>33</v>
      </c>
      <c r="J48" s="12"/>
      <c r="K48" s="12">
        <f t="shared" si="8"/>
        <v>0</v>
      </c>
      <c r="L48" s="12">
        <f t="shared" si="4"/>
        <v>0</v>
      </c>
      <c r="M48" s="12"/>
      <c r="N48" s="12"/>
      <c r="O48" s="12"/>
      <c r="P48" s="12">
        <f t="shared" si="5"/>
        <v>0</v>
      </c>
      <c r="Q48" s="14"/>
      <c r="R48" s="14"/>
      <c r="S48" s="12"/>
      <c r="T48" s="12" t="e">
        <f t="shared" si="6"/>
        <v>#DIV/0!</v>
      </c>
      <c r="U48" s="12" t="e">
        <f t="shared" si="7"/>
        <v>#DIV/0!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 t="s">
        <v>53</v>
      </c>
      <c r="AC48" s="12">
        <f t="shared" si="9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23.021000000000001</v>
      </c>
      <c r="D49" s="1">
        <v>1.37</v>
      </c>
      <c r="E49" s="1">
        <v>5.9550000000000001</v>
      </c>
      <c r="F49" s="1">
        <v>11.516</v>
      </c>
      <c r="G49" s="6">
        <v>1</v>
      </c>
      <c r="H49" s="1">
        <v>45</v>
      </c>
      <c r="I49" s="1" t="s">
        <v>33</v>
      </c>
      <c r="J49" s="1">
        <v>9.1</v>
      </c>
      <c r="K49" s="1">
        <f t="shared" si="8"/>
        <v>-3.1449999999999996</v>
      </c>
      <c r="L49" s="1">
        <f t="shared" si="4"/>
        <v>5.9550000000000001</v>
      </c>
      <c r="M49" s="1"/>
      <c r="N49" s="1">
        <v>14.8965</v>
      </c>
      <c r="O49" s="1"/>
      <c r="P49" s="1">
        <f t="shared" si="5"/>
        <v>1.1910000000000001</v>
      </c>
      <c r="Q49" s="5"/>
      <c r="R49" s="5"/>
      <c r="S49" s="1"/>
      <c r="T49" s="1">
        <f t="shared" si="6"/>
        <v>22.176742233417297</v>
      </c>
      <c r="U49" s="1">
        <f t="shared" si="7"/>
        <v>22.176742233417297</v>
      </c>
      <c r="V49" s="1">
        <v>2.3849999999999998</v>
      </c>
      <c r="W49" s="1">
        <v>0.65820000000000001</v>
      </c>
      <c r="X49" s="1">
        <v>0</v>
      </c>
      <c r="Y49" s="1">
        <v>0.73080000000000001</v>
      </c>
      <c r="Z49" s="1">
        <v>0.73080000000000001</v>
      </c>
      <c r="AA49" s="1">
        <v>3.3948</v>
      </c>
      <c r="AB49" s="1"/>
      <c r="AC49" s="1">
        <f t="shared" si="9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84</v>
      </c>
      <c r="B50" s="12" t="s">
        <v>32</v>
      </c>
      <c r="C50" s="12"/>
      <c r="D50" s="12"/>
      <c r="E50" s="12"/>
      <c r="F50" s="12"/>
      <c r="G50" s="13">
        <v>0</v>
      </c>
      <c r="H50" s="12" t="e">
        <v>#N/A</v>
      </c>
      <c r="I50" s="12" t="s">
        <v>33</v>
      </c>
      <c r="J50" s="12"/>
      <c r="K50" s="12">
        <f t="shared" si="8"/>
        <v>0</v>
      </c>
      <c r="L50" s="12">
        <f t="shared" si="4"/>
        <v>0</v>
      </c>
      <c r="M50" s="12"/>
      <c r="N50" s="12"/>
      <c r="O50" s="12"/>
      <c r="P50" s="12">
        <f t="shared" si="5"/>
        <v>0</v>
      </c>
      <c r="Q50" s="14"/>
      <c r="R50" s="14"/>
      <c r="S50" s="12"/>
      <c r="T50" s="12" t="e">
        <f t="shared" si="6"/>
        <v>#DIV/0!</v>
      </c>
      <c r="U50" s="12" t="e">
        <f t="shared" si="7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 t="s">
        <v>53</v>
      </c>
      <c r="AC50" s="12">
        <f t="shared" si="9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85</v>
      </c>
      <c r="B51" s="9" t="s">
        <v>32</v>
      </c>
      <c r="C51" s="9">
        <v>111.08799999999999</v>
      </c>
      <c r="D51" s="9"/>
      <c r="E51" s="16">
        <v>41.44</v>
      </c>
      <c r="F51" s="16">
        <v>38.997</v>
      </c>
      <c r="G51" s="10">
        <v>0</v>
      </c>
      <c r="H51" s="9" t="e">
        <v>#N/A</v>
      </c>
      <c r="I51" s="9" t="s">
        <v>42</v>
      </c>
      <c r="J51" s="9">
        <v>39.200000000000003</v>
      </c>
      <c r="K51" s="9">
        <f t="shared" si="8"/>
        <v>2.2399999999999949</v>
      </c>
      <c r="L51" s="9">
        <f t="shared" si="4"/>
        <v>41.44</v>
      </c>
      <c r="M51" s="9"/>
      <c r="N51" s="9"/>
      <c r="O51" s="9"/>
      <c r="P51" s="9">
        <f t="shared" si="5"/>
        <v>8.2880000000000003</v>
      </c>
      <c r="Q51" s="11"/>
      <c r="R51" s="11"/>
      <c r="S51" s="9"/>
      <c r="T51" s="9">
        <f t="shared" si="6"/>
        <v>4.705236486486486</v>
      </c>
      <c r="U51" s="9">
        <f t="shared" si="7"/>
        <v>4.705236486486486</v>
      </c>
      <c r="V51" s="9">
        <v>12.242000000000001</v>
      </c>
      <c r="W51" s="9">
        <v>18.162199999999999</v>
      </c>
      <c r="X51" s="9">
        <v>17.0532</v>
      </c>
      <c r="Y51" s="9">
        <v>13.487399999999999</v>
      </c>
      <c r="Z51" s="9">
        <v>17.550799999999999</v>
      </c>
      <c r="AA51" s="9">
        <v>21.1982</v>
      </c>
      <c r="AB51" s="9" t="s">
        <v>86</v>
      </c>
      <c r="AC51" s="9">
        <f t="shared" si="9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87</v>
      </c>
      <c r="B52" s="12" t="s">
        <v>32</v>
      </c>
      <c r="C52" s="12"/>
      <c r="D52" s="12"/>
      <c r="E52" s="12"/>
      <c r="F52" s="12"/>
      <c r="G52" s="13">
        <v>0</v>
      </c>
      <c r="H52" s="12">
        <v>45</v>
      </c>
      <c r="I52" s="12" t="s">
        <v>33</v>
      </c>
      <c r="J52" s="12">
        <v>5.7</v>
      </c>
      <c r="K52" s="12">
        <f t="shared" si="8"/>
        <v>-5.7</v>
      </c>
      <c r="L52" s="12">
        <f t="shared" si="4"/>
        <v>0</v>
      </c>
      <c r="M52" s="12"/>
      <c r="N52" s="12"/>
      <c r="O52" s="12"/>
      <c r="P52" s="12">
        <f t="shared" si="5"/>
        <v>0</v>
      </c>
      <c r="Q52" s="14"/>
      <c r="R52" s="14"/>
      <c r="S52" s="12"/>
      <c r="T52" s="12" t="e">
        <f t="shared" si="6"/>
        <v>#DIV/0!</v>
      </c>
      <c r="U52" s="12" t="e">
        <f t="shared" si="7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-0.105</v>
      </c>
      <c r="AB52" s="12" t="s">
        <v>53</v>
      </c>
      <c r="AC52" s="12">
        <f t="shared" si="9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256.37700000000001</v>
      </c>
      <c r="D53" s="1">
        <v>51.396000000000001</v>
      </c>
      <c r="E53" s="1">
        <v>69.628</v>
      </c>
      <c r="F53" s="1">
        <v>195.511</v>
      </c>
      <c r="G53" s="6">
        <v>1</v>
      </c>
      <c r="H53" s="1">
        <v>45</v>
      </c>
      <c r="I53" s="1" t="s">
        <v>33</v>
      </c>
      <c r="J53" s="1">
        <v>70.8</v>
      </c>
      <c r="K53" s="1">
        <f t="shared" si="8"/>
        <v>-1.171999999999997</v>
      </c>
      <c r="L53" s="1">
        <f t="shared" si="4"/>
        <v>69.628</v>
      </c>
      <c r="M53" s="1"/>
      <c r="N53" s="1"/>
      <c r="O53" s="1"/>
      <c r="P53" s="1">
        <f t="shared" si="5"/>
        <v>13.925599999999999</v>
      </c>
      <c r="Q53" s="5"/>
      <c r="R53" s="5"/>
      <c r="S53" s="1"/>
      <c r="T53" s="1">
        <f t="shared" si="6"/>
        <v>14.039682311713678</v>
      </c>
      <c r="U53" s="1">
        <f t="shared" si="7"/>
        <v>14.039682311713678</v>
      </c>
      <c r="V53" s="1">
        <v>18.465199999999999</v>
      </c>
      <c r="W53" s="1">
        <v>17.669799999999999</v>
      </c>
      <c r="X53" s="1">
        <v>19.424399999999999</v>
      </c>
      <c r="Y53" s="1">
        <v>26.804400000000001</v>
      </c>
      <c r="Z53" s="1">
        <v>25.282399999999999</v>
      </c>
      <c r="AA53" s="1">
        <v>28.199400000000001</v>
      </c>
      <c r="AB53" s="1"/>
      <c r="AC53" s="1">
        <f t="shared" si="9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182.465</v>
      </c>
      <c r="D54" s="1">
        <v>34.651000000000003</v>
      </c>
      <c r="E54" s="1">
        <v>53.988</v>
      </c>
      <c r="F54" s="1">
        <v>149.85300000000001</v>
      </c>
      <c r="G54" s="6">
        <v>1</v>
      </c>
      <c r="H54" s="1">
        <v>45</v>
      </c>
      <c r="I54" s="1" t="s">
        <v>33</v>
      </c>
      <c r="J54" s="1">
        <v>55.4</v>
      </c>
      <c r="K54" s="1">
        <f t="shared" si="8"/>
        <v>-1.411999999999999</v>
      </c>
      <c r="L54" s="1">
        <f t="shared" si="4"/>
        <v>53.988</v>
      </c>
      <c r="M54" s="1"/>
      <c r="N54" s="1"/>
      <c r="O54" s="1"/>
      <c r="P54" s="1">
        <f t="shared" si="5"/>
        <v>10.797599999999999</v>
      </c>
      <c r="Q54" s="5"/>
      <c r="R54" s="5"/>
      <c r="S54" s="1"/>
      <c r="T54" s="1">
        <f t="shared" si="6"/>
        <v>13.878361858190711</v>
      </c>
      <c r="U54" s="1">
        <f t="shared" si="7"/>
        <v>13.878361858190711</v>
      </c>
      <c r="V54" s="1">
        <v>11.0794</v>
      </c>
      <c r="W54" s="1">
        <v>11.1774</v>
      </c>
      <c r="X54" s="1">
        <v>16.783999999999999</v>
      </c>
      <c r="Y54" s="1">
        <v>19.624400000000001</v>
      </c>
      <c r="Z54" s="1">
        <v>16.5932</v>
      </c>
      <c r="AA54" s="1">
        <v>15.782999999999999</v>
      </c>
      <c r="AB54" s="1"/>
      <c r="AC54" s="1">
        <f t="shared" si="9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41</v>
      </c>
      <c r="C55" s="1">
        <v>1644</v>
      </c>
      <c r="D55" s="1">
        <v>846</v>
      </c>
      <c r="E55" s="1">
        <v>864.875</v>
      </c>
      <c r="F55" s="1">
        <v>1317</v>
      </c>
      <c r="G55" s="6">
        <v>0.4</v>
      </c>
      <c r="H55" s="1">
        <v>45</v>
      </c>
      <c r="I55" s="1" t="s">
        <v>33</v>
      </c>
      <c r="J55" s="1">
        <v>861</v>
      </c>
      <c r="K55" s="1">
        <f t="shared" si="8"/>
        <v>3.875</v>
      </c>
      <c r="L55" s="1">
        <f t="shared" si="4"/>
        <v>864.875</v>
      </c>
      <c r="M55" s="1"/>
      <c r="N55" s="1">
        <v>657.32500000000027</v>
      </c>
      <c r="O55" s="1"/>
      <c r="P55" s="1">
        <f t="shared" si="5"/>
        <v>172.97499999999999</v>
      </c>
      <c r="Q55" s="5"/>
      <c r="R55" s="5"/>
      <c r="S55" s="1"/>
      <c r="T55" s="1">
        <f t="shared" si="6"/>
        <v>11.413932649226769</v>
      </c>
      <c r="U55" s="1">
        <f t="shared" si="7"/>
        <v>11.413932649226769</v>
      </c>
      <c r="V55" s="1">
        <v>196.17500000000001</v>
      </c>
      <c r="W55" s="1">
        <v>198.6</v>
      </c>
      <c r="X55" s="1">
        <v>207</v>
      </c>
      <c r="Y55" s="1">
        <v>211.2</v>
      </c>
      <c r="Z55" s="1">
        <v>189</v>
      </c>
      <c r="AA55" s="1">
        <v>196.8</v>
      </c>
      <c r="AB55" s="1"/>
      <c r="AC55" s="1">
        <f t="shared" si="9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91</v>
      </c>
      <c r="B56" s="12" t="s">
        <v>41</v>
      </c>
      <c r="C56" s="12"/>
      <c r="D56" s="12"/>
      <c r="E56" s="12"/>
      <c r="F56" s="12"/>
      <c r="G56" s="13">
        <v>0</v>
      </c>
      <c r="H56" s="12">
        <v>50</v>
      </c>
      <c r="I56" s="12" t="s">
        <v>33</v>
      </c>
      <c r="J56" s="12"/>
      <c r="K56" s="12">
        <f t="shared" si="8"/>
        <v>0</v>
      </c>
      <c r="L56" s="12">
        <f t="shared" si="4"/>
        <v>0</v>
      </c>
      <c r="M56" s="12"/>
      <c r="N56" s="12"/>
      <c r="O56" s="12"/>
      <c r="P56" s="12">
        <f t="shared" si="5"/>
        <v>0</v>
      </c>
      <c r="Q56" s="14"/>
      <c r="R56" s="14"/>
      <c r="S56" s="12"/>
      <c r="T56" s="12" t="e">
        <f t="shared" si="6"/>
        <v>#DIV/0!</v>
      </c>
      <c r="U56" s="12" t="e">
        <f t="shared" si="7"/>
        <v>#DIV/0!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 t="s">
        <v>53</v>
      </c>
      <c r="AC56" s="12">
        <f t="shared" si="9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41</v>
      </c>
      <c r="C57" s="1">
        <v>1389</v>
      </c>
      <c r="D57" s="1">
        <v>738</v>
      </c>
      <c r="E57" s="1">
        <v>815</v>
      </c>
      <c r="F57" s="1">
        <v>1042</v>
      </c>
      <c r="G57" s="6">
        <v>0.4</v>
      </c>
      <c r="H57" s="1">
        <v>45</v>
      </c>
      <c r="I57" s="1" t="s">
        <v>33</v>
      </c>
      <c r="J57" s="1">
        <v>812</v>
      </c>
      <c r="K57" s="1">
        <f t="shared" si="8"/>
        <v>3</v>
      </c>
      <c r="L57" s="1">
        <f t="shared" si="4"/>
        <v>815</v>
      </c>
      <c r="M57" s="1"/>
      <c r="N57" s="1">
        <v>514.40000000000009</v>
      </c>
      <c r="O57" s="1"/>
      <c r="P57" s="1">
        <f t="shared" si="5"/>
        <v>163</v>
      </c>
      <c r="Q57" s="5">
        <v>230</v>
      </c>
      <c r="R57" s="5"/>
      <c r="S57" s="1"/>
      <c r="T57" s="1">
        <f t="shared" si="6"/>
        <v>10.959509202453988</v>
      </c>
      <c r="U57" s="1">
        <f t="shared" si="7"/>
        <v>9.5484662576687125</v>
      </c>
      <c r="V57" s="1">
        <v>170</v>
      </c>
      <c r="W57" s="1">
        <v>168.6</v>
      </c>
      <c r="X57" s="1">
        <v>177.2</v>
      </c>
      <c r="Y57" s="1">
        <v>178</v>
      </c>
      <c r="Z57" s="1">
        <v>157.80000000000001</v>
      </c>
      <c r="AA57" s="1">
        <v>156.19999999999999</v>
      </c>
      <c r="AB57" s="1"/>
      <c r="AC57" s="1">
        <f t="shared" si="9"/>
        <v>92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9" t="s">
        <v>93</v>
      </c>
      <c r="B58" s="9" t="s">
        <v>41</v>
      </c>
      <c r="C58" s="9"/>
      <c r="D58" s="9">
        <v>450</v>
      </c>
      <c r="E58" s="9">
        <v>450</v>
      </c>
      <c r="F58" s="9"/>
      <c r="G58" s="10">
        <v>0</v>
      </c>
      <c r="H58" s="9" t="e">
        <v>#N/A</v>
      </c>
      <c r="I58" s="9" t="s">
        <v>42</v>
      </c>
      <c r="J58" s="9">
        <v>450</v>
      </c>
      <c r="K58" s="9">
        <f t="shared" si="8"/>
        <v>0</v>
      </c>
      <c r="L58" s="9">
        <f t="shared" si="4"/>
        <v>0</v>
      </c>
      <c r="M58" s="9">
        <v>450</v>
      </c>
      <c r="N58" s="9"/>
      <c r="O58" s="9"/>
      <c r="P58" s="9">
        <f t="shared" si="5"/>
        <v>0</v>
      </c>
      <c r="Q58" s="11"/>
      <c r="R58" s="11"/>
      <c r="S58" s="9"/>
      <c r="T58" s="9" t="e">
        <f t="shared" si="6"/>
        <v>#DIV/0!</v>
      </c>
      <c r="U58" s="9" t="e">
        <f t="shared" si="7"/>
        <v>#DIV/0!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/>
      <c r="AC58" s="9">
        <f t="shared" si="9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1021.3680000000001</v>
      </c>
      <c r="D59" s="1">
        <v>322.51100000000002</v>
      </c>
      <c r="E59" s="1">
        <v>433.79700000000003</v>
      </c>
      <c r="F59" s="1">
        <v>700.89499999999998</v>
      </c>
      <c r="G59" s="6">
        <v>1</v>
      </c>
      <c r="H59" s="1">
        <v>45</v>
      </c>
      <c r="I59" s="1" t="s">
        <v>33</v>
      </c>
      <c r="J59" s="1">
        <v>407.03800000000001</v>
      </c>
      <c r="K59" s="1">
        <f t="shared" si="8"/>
        <v>26.759000000000015</v>
      </c>
      <c r="L59" s="1">
        <f t="shared" si="4"/>
        <v>433.79700000000003</v>
      </c>
      <c r="M59" s="1"/>
      <c r="N59" s="1">
        <v>78.421699999999987</v>
      </c>
      <c r="O59" s="1"/>
      <c r="P59" s="1">
        <f t="shared" si="5"/>
        <v>86.759399999999999</v>
      </c>
      <c r="Q59" s="5">
        <v>170</v>
      </c>
      <c r="R59" s="5"/>
      <c r="S59" s="1"/>
      <c r="T59" s="1">
        <f t="shared" si="6"/>
        <v>10.941946348176682</v>
      </c>
      <c r="U59" s="1">
        <f t="shared" si="7"/>
        <v>8.9825044894270825</v>
      </c>
      <c r="V59" s="1">
        <v>91.276199999999989</v>
      </c>
      <c r="W59" s="1">
        <v>102.5424</v>
      </c>
      <c r="X59" s="1">
        <v>104.7336</v>
      </c>
      <c r="Y59" s="1">
        <v>119.6992</v>
      </c>
      <c r="Z59" s="1">
        <v>75.620599999999996</v>
      </c>
      <c r="AA59" s="1">
        <v>96.504800000000003</v>
      </c>
      <c r="AB59" s="1"/>
      <c r="AC59" s="1">
        <f t="shared" si="9"/>
        <v>170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9" t="s">
        <v>95</v>
      </c>
      <c r="B60" s="9" t="s">
        <v>41</v>
      </c>
      <c r="C60" s="9"/>
      <c r="D60" s="9">
        <v>450</v>
      </c>
      <c r="E60" s="9">
        <v>450</v>
      </c>
      <c r="F60" s="9"/>
      <c r="G60" s="10">
        <v>0</v>
      </c>
      <c r="H60" s="9" t="e">
        <v>#N/A</v>
      </c>
      <c r="I60" s="9" t="s">
        <v>42</v>
      </c>
      <c r="J60" s="9">
        <v>450</v>
      </c>
      <c r="K60" s="9">
        <f t="shared" si="8"/>
        <v>0</v>
      </c>
      <c r="L60" s="9">
        <f t="shared" si="4"/>
        <v>0</v>
      </c>
      <c r="M60" s="9">
        <v>450</v>
      </c>
      <c r="N60" s="9"/>
      <c r="O60" s="9"/>
      <c r="P60" s="9">
        <f t="shared" si="5"/>
        <v>0</v>
      </c>
      <c r="Q60" s="11"/>
      <c r="R60" s="11"/>
      <c r="S60" s="9"/>
      <c r="T60" s="9" t="e">
        <f t="shared" si="6"/>
        <v>#DIV/0!</v>
      </c>
      <c r="U60" s="9" t="e">
        <f t="shared" si="7"/>
        <v>#DIV/0!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/>
      <c r="AC60" s="9">
        <f t="shared" si="9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9" t="s">
        <v>96</v>
      </c>
      <c r="B61" s="9" t="s">
        <v>41</v>
      </c>
      <c r="C61" s="9"/>
      <c r="D61" s="9">
        <v>600</v>
      </c>
      <c r="E61" s="9">
        <v>600</v>
      </c>
      <c r="F61" s="9"/>
      <c r="G61" s="10">
        <v>0</v>
      </c>
      <c r="H61" s="9" t="e">
        <v>#N/A</v>
      </c>
      <c r="I61" s="9" t="s">
        <v>42</v>
      </c>
      <c r="J61" s="9">
        <v>600</v>
      </c>
      <c r="K61" s="9">
        <f t="shared" si="8"/>
        <v>0</v>
      </c>
      <c r="L61" s="9">
        <f t="shared" si="4"/>
        <v>0</v>
      </c>
      <c r="M61" s="9">
        <v>600</v>
      </c>
      <c r="N61" s="9"/>
      <c r="O61" s="9"/>
      <c r="P61" s="9">
        <f t="shared" si="5"/>
        <v>0</v>
      </c>
      <c r="Q61" s="11"/>
      <c r="R61" s="11"/>
      <c r="S61" s="9"/>
      <c r="T61" s="9" t="e">
        <f t="shared" si="6"/>
        <v>#DIV/0!</v>
      </c>
      <c r="U61" s="9" t="e">
        <f t="shared" si="7"/>
        <v>#DIV/0!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/>
      <c r="AC61" s="9">
        <f t="shared" si="9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9" t="s">
        <v>97</v>
      </c>
      <c r="B62" s="9" t="s">
        <v>41</v>
      </c>
      <c r="C62" s="9"/>
      <c r="D62" s="9">
        <v>510</v>
      </c>
      <c r="E62" s="9">
        <v>510</v>
      </c>
      <c r="F62" s="9"/>
      <c r="G62" s="10">
        <v>0</v>
      </c>
      <c r="H62" s="9" t="e">
        <v>#N/A</v>
      </c>
      <c r="I62" s="9" t="s">
        <v>42</v>
      </c>
      <c r="J62" s="9">
        <v>510</v>
      </c>
      <c r="K62" s="9">
        <f t="shared" si="8"/>
        <v>0</v>
      </c>
      <c r="L62" s="9">
        <f t="shared" si="4"/>
        <v>0</v>
      </c>
      <c r="M62" s="9">
        <v>510</v>
      </c>
      <c r="N62" s="9"/>
      <c r="O62" s="9"/>
      <c r="P62" s="9">
        <f t="shared" si="5"/>
        <v>0</v>
      </c>
      <c r="Q62" s="11"/>
      <c r="R62" s="11"/>
      <c r="S62" s="9"/>
      <c r="T62" s="9" t="e">
        <f t="shared" si="6"/>
        <v>#DIV/0!</v>
      </c>
      <c r="U62" s="9" t="e">
        <f t="shared" si="7"/>
        <v>#DIV/0!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/>
      <c r="AC62" s="9">
        <f t="shared" si="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41</v>
      </c>
      <c r="C63" s="1">
        <v>339</v>
      </c>
      <c r="D63" s="1">
        <v>180</v>
      </c>
      <c r="E63" s="1">
        <v>167</v>
      </c>
      <c r="F63" s="1">
        <v>298</v>
      </c>
      <c r="G63" s="6">
        <v>0.35</v>
      </c>
      <c r="H63" s="1">
        <v>40</v>
      </c>
      <c r="I63" s="1" t="s">
        <v>33</v>
      </c>
      <c r="J63" s="1">
        <v>181</v>
      </c>
      <c r="K63" s="1">
        <f t="shared" si="8"/>
        <v>-14</v>
      </c>
      <c r="L63" s="1">
        <f t="shared" si="4"/>
        <v>167</v>
      </c>
      <c r="M63" s="1"/>
      <c r="N63" s="1">
        <v>81.699999999999932</v>
      </c>
      <c r="O63" s="1"/>
      <c r="P63" s="1">
        <f t="shared" si="5"/>
        <v>33.4</v>
      </c>
      <c r="Q63" s="5"/>
      <c r="R63" s="5"/>
      <c r="S63" s="1"/>
      <c r="T63" s="1">
        <f t="shared" si="6"/>
        <v>11.36826347305389</v>
      </c>
      <c r="U63" s="1">
        <f t="shared" si="7"/>
        <v>11.36826347305389</v>
      </c>
      <c r="V63" s="1">
        <v>37.799999999999997</v>
      </c>
      <c r="W63" s="1">
        <v>43.2</v>
      </c>
      <c r="X63" s="1">
        <v>43</v>
      </c>
      <c r="Y63" s="1">
        <v>46.6</v>
      </c>
      <c r="Z63" s="1">
        <v>43.8</v>
      </c>
      <c r="AA63" s="1">
        <v>41.326000000000001</v>
      </c>
      <c r="AB63" s="1"/>
      <c r="AC63" s="1">
        <f t="shared" si="9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52.206000000000003</v>
      </c>
      <c r="D64" s="1">
        <v>30.675999999999998</v>
      </c>
      <c r="E64" s="1">
        <v>32.183999999999997</v>
      </c>
      <c r="F64" s="1">
        <v>46.433</v>
      </c>
      <c r="G64" s="6">
        <v>1</v>
      </c>
      <c r="H64" s="1">
        <v>40</v>
      </c>
      <c r="I64" s="1" t="s">
        <v>33</v>
      </c>
      <c r="J64" s="1">
        <v>34.4</v>
      </c>
      <c r="K64" s="1">
        <f t="shared" si="8"/>
        <v>-2.2160000000000011</v>
      </c>
      <c r="L64" s="1">
        <f t="shared" si="4"/>
        <v>32.183999999999997</v>
      </c>
      <c r="M64" s="1"/>
      <c r="N64" s="1">
        <v>30.766999999999999</v>
      </c>
      <c r="O64" s="1"/>
      <c r="P64" s="1">
        <f t="shared" si="5"/>
        <v>6.4367999999999999</v>
      </c>
      <c r="Q64" s="5"/>
      <c r="R64" s="5"/>
      <c r="S64" s="1"/>
      <c r="T64" s="1">
        <f t="shared" si="6"/>
        <v>11.993537161322397</v>
      </c>
      <c r="U64" s="1">
        <f t="shared" si="7"/>
        <v>11.993537161322397</v>
      </c>
      <c r="V64" s="1">
        <v>7.1480000000000006</v>
      </c>
      <c r="W64" s="1">
        <v>6.1712000000000007</v>
      </c>
      <c r="X64" s="1">
        <v>6.6191999999999993</v>
      </c>
      <c r="Y64" s="1">
        <v>6.7538</v>
      </c>
      <c r="Z64" s="1">
        <v>6.1701999999999986</v>
      </c>
      <c r="AA64" s="1">
        <v>5.9261999999999997</v>
      </c>
      <c r="AB64" s="1"/>
      <c r="AC64" s="1">
        <f t="shared" si="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41</v>
      </c>
      <c r="C65" s="1">
        <v>1022</v>
      </c>
      <c r="D65" s="1">
        <v>1122</v>
      </c>
      <c r="E65" s="1">
        <v>1278</v>
      </c>
      <c r="F65" s="1">
        <v>669</v>
      </c>
      <c r="G65" s="6">
        <v>0.4</v>
      </c>
      <c r="H65" s="1">
        <v>40</v>
      </c>
      <c r="I65" s="1" t="s">
        <v>33</v>
      </c>
      <c r="J65" s="1">
        <v>1296</v>
      </c>
      <c r="K65" s="1">
        <f t="shared" si="8"/>
        <v>-18</v>
      </c>
      <c r="L65" s="1">
        <f t="shared" si="4"/>
        <v>558</v>
      </c>
      <c r="M65" s="1">
        <v>720</v>
      </c>
      <c r="N65" s="1">
        <v>291.69999999999982</v>
      </c>
      <c r="O65" s="1"/>
      <c r="P65" s="1">
        <f t="shared" si="5"/>
        <v>111.6</v>
      </c>
      <c r="Q65" s="5">
        <v>250</v>
      </c>
      <c r="R65" s="5"/>
      <c r="S65" s="1"/>
      <c r="T65" s="1">
        <f t="shared" si="6"/>
        <v>10.848566308243727</v>
      </c>
      <c r="U65" s="1">
        <f t="shared" si="7"/>
        <v>8.6084229390680989</v>
      </c>
      <c r="V65" s="1">
        <v>109.8</v>
      </c>
      <c r="W65" s="1">
        <v>112.2</v>
      </c>
      <c r="X65" s="1">
        <v>108.6</v>
      </c>
      <c r="Y65" s="1">
        <v>127.2</v>
      </c>
      <c r="Z65" s="1">
        <v>138</v>
      </c>
      <c r="AA65" s="1">
        <v>141.80000000000001</v>
      </c>
      <c r="AB65" s="1"/>
      <c r="AC65" s="1">
        <f t="shared" si="9"/>
        <v>100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41</v>
      </c>
      <c r="C66" s="1">
        <v>1529</v>
      </c>
      <c r="D66" s="1">
        <v>1758</v>
      </c>
      <c r="E66" s="1">
        <v>1921</v>
      </c>
      <c r="F66" s="1">
        <v>1093</v>
      </c>
      <c r="G66" s="6">
        <v>0.4</v>
      </c>
      <c r="H66" s="1">
        <v>45</v>
      </c>
      <c r="I66" s="1" t="s">
        <v>33</v>
      </c>
      <c r="J66" s="1">
        <v>1929</v>
      </c>
      <c r="K66" s="1">
        <f t="shared" si="8"/>
        <v>-8</v>
      </c>
      <c r="L66" s="1">
        <f t="shared" si="4"/>
        <v>721</v>
      </c>
      <c r="M66" s="1">
        <v>1200</v>
      </c>
      <c r="N66" s="1">
        <v>680.79999999999973</v>
      </c>
      <c r="O66" s="1"/>
      <c r="P66" s="1">
        <f t="shared" si="5"/>
        <v>144.19999999999999</v>
      </c>
      <c r="Q66" s="5"/>
      <c r="R66" s="5"/>
      <c r="S66" s="1"/>
      <c r="T66" s="1">
        <f t="shared" si="6"/>
        <v>12.300970873786406</v>
      </c>
      <c r="U66" s="1">
        <f t="shared" si="7"/>
        <v>12.300970873786406</v>
      </c>
      <c r="V66" s="1">
        <v>172.6</v>
      </c>
      <c r="W66" s="1">
        <v>163.80000000000001</v>
      </c>
      <c r="X66" s="1">
        <v>157.19999999999999</v>
      </c>
      <c r="Y66" s="1">
        <v>187</v>
      </c>
      <c r="Z66" s="1">
        <v>190.4</v>
      </c>
      <c r="AA66" s="1">
        <v>215.8</v>
      </c>
      <c r="AB66" s="1"/>
      <c r="AC66" s="1">
        <f t="shared" si="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32</v>
      </c>
      <c r="C67" s="1">
        <v>53.423000000000002</v>
      </c>
      <c r="D67" s="1">
        <v>107.492</v>
      </c>
      <c r="E67" s="1">
        <v>43.741999999999997</v>
      </c>
      <c r="F67" s="1">
        <v>104.91500000000001</v>
      </c>
      <c r="G67" s="6">
        <v>1</v>
      </c>
      <c r="H67" s="1">
        <v>40</v>
      </c>
      <c r="I67" s="1" t="s">
        <v>33</v>
      </c>
      <c r="J67" s="1">
        <v>46.7</v>
      </c>
      <c r="K67" s="1">
        <f t="shared" si="8"/>
        <v>-2.9580000000000055</v>
      </c>
      <c r="L67" s="1">
        <f t="shared" si="4"/>
        <v>43.741999999999997</v>
      </c>
      <c r="M67" s="1"/>
      <c r="N67" s="1">
        <v>11.876500000000011</v>
      </c>
      <c r="O67" s="1"/>
      <c r="P67" s="1">
        <f t="shared" si="5"/>
        <v>8.7484000000000002</v>
      </c>
      <c r="Q67" s="5"/>
      <c r="R67" s="5"/>
      <c r="S67" s="1"/>
      <c r="T67" s="1">
        <f t="shared" si="6"/>
        <v>13.350041150381786</v>
      </c>
      <c r="U67" s="1">
        <f t="shared" si="7"/>
        <v>13.350041150381786</v>
      </c>
      <c r="V67" s="1">
        <v>11.0562</v>
      </c>
      <c r="W67" s="1">
        <v>12.413600000000001</v>
      </c>
      <c r="X67" s="1">
        <v>10.817600000000001</v>
      </c>
      <c r="Y67" s="1">
        <v>8.3510000000000009</v>
      </c>
      <c r="Z67" s="1">
        <v>9.6348000000000003</v>
      </c>
      <c r="AA67" s="1">
        <v>10.434200000000001</v>
      </c>
      <c r="AB67" s="1"/>
      <c r="AC67" s="1">
        <f t="shared" si="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41</v>
      </c>
      <c r="C68" s="1">
        <v>505</v>
      </c>
      <c r="D68" s="1">
        <v>270</v>
      </c>
      <c r="E68" s="1">
        <v>260</v>
      </c>
      <c r="F68" s="1">
        <v>447</v>
      </c>
      <c r="G68" s="6">
        <v>0.35</v>
      </c>
      <c r="H68" s="1">
        <v>40</v>
      </c>
      <c r="I68" s="1" t="s">
        <v>33</v>
      </c>
      <c r="J68" s="1">
        <v>260</v>
      </c>
      <c r="K68" s="1">
        <f t="shared" si="8"/>
        <v>0</v>
      </c>
      <c r="L68" s="1">
        <f t="shared" si="4"/>
        <v>260</v>
      </c>
      <c r="M68" s="1"/>
      <c r="N68" s="1">
        <v>137.3000000000001</v>
      </c>
      <c r="O68" s="1"/>
      <c r="P68" s="1">
        <f t="shared" si="5"/>
        <v>52</v>
      </c>
      <c r="Q68" s="5"/>
      <c r="R68" s="5"/>
      <c r="S68" s="1"/>
      <c r="T68" s="1">
        <f t="shared" si="6"/>
        <v>11.236538461538462</v>
      </c>
      <c r="U68" s="1">
        <f t="shared" si="7"/>
        <v>11.236538461538462</v>
      </c>
      <c r="V68" s="1">
        <v>58.6</v>
      </c>
      <c r="W68" s="1">
        <v>64</v>
      </c>
      <c r="X68" s="1">
        <v>63.2</v>
      </c>
      <c r="Y68" s="1">
        <v>67.8</v>
      </c>
      <c r="Z68" s="1">
        <v>62.6</v>
      </c>
      <c r="AA68" s="1">
        <v>57.2</v>
      </c>
      <c r="AB68" s="1"/>
      <c r="AC68" s="1">
        <f t="shared" si="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104</v>
      </c>
      <c r="B69" s="9" t="s">
        <v>41</v>
      </c>
      <c r="C69" s="9"/>
      <c r="D69" s="9">
        <v>308</v>
      </c>
      <c r="E69" s="9">
        <v>308</v>
      </c>
      <c r="F69" s="9"/>
      <c r="G69" s="10">
        <v>0</v>
      </c>
      <c r="H69" s="9" t="e">
        <v>#N/A</v>
      </c>
      <c r="I69" s="9" t="s">
        <v>42</v>
      </c>
      <c r="J69" s="9">
        <v>308</v>
      </c>
      <c r="K69" s="9">
        <f t="shared" si="8"/>
        <v>0</v>
      </c>
      <c r="L69" s="9">
        <f t="shared" si="4"/>
        <v>0</v>
      </c>
      <c r="M69" s="9">
        <v>308</v>
      </c>
      <c r="N69" s="9"/>
      <c r="O69" s="9"/>
      <c r="P69" s="9">
        <f t="shared" si="5"/>
        <v>0</v>
      </c>
      <c r="Q69" s="11"/>
      <c r="R69" s="11"/>
      <c r="S69" s="9"/>
      <c r="T69" s="9" t="e">
        <f t="shared" si="6"/>
        <v>#DIV/0!</v>
      </c>
      <c r="U69" s="9" t="e">
        <f t="shared" si="7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/>
      <c r="AC69" s="9">
        <f t="shared" si="9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41</v>
      </c>
      <c r="C70" s="1">
        <v>642</v>
      </c>
      <c r="D70" s="1">
        <v>432</v>
      </c>
      <c r="E70" s="1">
        <v>351</v>
      </c>
      <c r="F70" s="1">
        <v>555</v>
      </c>
      <c r="G70" s="6">
        <v>0.4</v>
      </c>
      <c r="H70" s="1">
        <v>40</v>
      </c>
      <c r="I70" s="1" t="s">
        <v>33</v>
      </c>
      <c r="J70" s="1">
        <v>347</v>
      </c>
      <c r="K70" s="1">
        <f t="shared" ref="K70:K101" si="10">E70-J70</f>
        <v>4</v>
      </c>
      <c r="L70" s="1">
        <f t="shared" si="4"/>
        <v>231</v>
      </c>
      <c r="M70" s="1">
        <v>120</v>
      </c>
      <c r="N70" s="1">
        <v>118.2</v>
      </c>
      <c r="O70" s="1"/>
      <c r="P70" s="1">
        <f t="shared" si="5"/>
        <v>46.2</v>
      </c>
      <c r="Q70" s="5"/>
      <c r="R70" s="5"/>
      <c r="S70" s="1"/>
      <c r="T70" s="1">
        <f t="shared" si="6"/>
        <v>14.571428571428571</v>
      </c>
      <c r="U70" s="1">
        <f t="shared" si="7"/>
        <v>14.571428571428571</v>
      </c>
      <c r="V70" s="1">
        <v>68.8</v>
      </c>
      <c r="W70" s="1">
        <v>71.2</v>
      </c>
      <c r="X70" s="1">
        <v>57</v>
      </c>
      <c r="Y70" s="1">
        <v>74.599999999999994</v>
      </c>
      <c r="Z70" s="1">
        <v>53.8</v>
      </c>
      <c r="AA70" s="1">
        <v>49.4</v>
      </c>
      <c r="AB70" s="1"/>
      <c r="AC70" s="1">
        <f t="shared" ref="AC70:AC101" si="1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256.44799999999998</v>
      </c>
      <c r="D71" s="1">
        <v>151.34899999999999</v>
      </c>
      <c r="E71" s="1">
        <v>168.268</v>
      </c>
      <c r="F71" s="1">
        <v>207.57300000000001</v>
      </c>
      <c r="G71" s="6">
        <v>1</v>
      </c>
      <c r="H71" s="1">
        <v>50</v>
      </c>
      <c r="I71" s="1" t="s">
        <v>33</v>
      </c>
      <c r="J71" s="1">
        <v>179.1</v>
      </c>
      <c r="K71" s="1">
        <f t="shared" si="10"/>
        <v>-10.831999999999994</v>
      </c>
      <c r="L71" s="1">
        <f t="shared" ref="L71:L122" si="12">E71-M71</f>
        <v>168.268</v>
      </c>
      <c r="M71" s="1"/>
      <c r="N71" s="1">
        <v>63.434099999999937</v>
      </c>
      <c r="O71" s="1"/>
      <c r="P71" s="1">
        <f t="shared" ref="P71:P122" si="13">L71/5</f>
        <v>33.653599999999997</v>
      </c>
      <c r="Q71" s="5">
        <v>90</v>
      </c>
      <c r="R71" s="5"/>
      <c r="S71" s="1"/>
      <c r="T71" s="1">
        <f t="shared" ref="T71:T122" si="14">(F71+N71+O71+Q71)/P71</f>
        <v>10.727146575700667</v>
      </c>
      <c r="U71" s="1">
        <f t="shared" ref="U71:U122" si="15">(F71+N71+O71)/P71</f>
        <v>8.0528413007820845</v>
      </c>
      <c r="V71" s="1">
        <v>29.809799999999999</v>
      </c>
      <c r="W71" s="1">
        <v>31.748799999999999</v>
      </c>
      <c r="X71" s="1">
        <v>36.710799999999999</v>
      </c>
      <c r="Y71" s="1">
        <v>33.030999999999999</v>
      </c>
      <c r="Z71" s="1">
        <v>21.3476</v>
      </c>
      <c r="AA71" s="1">
        <v>30.7972</v>
      </c>
      <c r="AB71" s="1"/>
      <c r="AC71" s="1">
        <f t="shared" si="11"/>
        <v>90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893.37599999999998</v>
      </c>
      <c r="D72" s="1">
        <v>195.12700000000001</v>
      </c>
      <c r="E72" s="1">
        <v>336.55399999999997</v>
      </c>
      <c r="F72" s="1">
        <v>595.29200000000003</v>
      </c>
      <c r="G72" s="6">
        <v>1</v>
      </c>
      <c r="H72" s="1">
        <v>50</v>
      </c>
      <c r="I72" s="1" t="s">
        <v>33</v>
      </c>
      <c r="J72" s="1">
        <v>381.3</v>
      </c>
      <c r="K72" s="1">
        <f t="shared" si="10"/>
        <v>-44.746000000000038</v>
      </c>
      <c r="L72" s="1">
        <f t="shared" si="12"/>
        <v>336.55399999999997</v>
      </c>
      <c r="M72" s="1"/>
      <c r="N72" s="1">
        <v>233.8052999999999</v>
      </c>
      <c r="O72" s="1"/>
      <c r="P72" s="1">
        <f t="shared" si="13"/>
        <v>67.3108</v>
      </c>
      <c r="Q72" s="5"/>
      <c r="R72" s="5"/>
      <c r="S72" s="1"/>
      <c r="T72" s="1">
        <f t="shared" si="14"/>
        <v>12.317448314386397</v>
      </c>
      <c r="U72" s="1">
        <f t="shared" si="15"/>
        <v>12.317448314386397</v>
      </c>
      <c r="V72" s="1">
        <v>85.040199999999999</v>
      </c>
      <c r="W72" s="1">
        <v>103.5988</v>
      </c>
      <c r="X72" s="1">
        <v>110.105</v>
      </c>
      <c r="Y72" s="1">
        <v>105.8686</v>
      </c>
      <c r="Z72" s="1">
        <v>100.11499999999999</v>
      </c>
      <c r="AA72" s="1">
        <v>101.0356</v>
      </c>
      <c r="AB72" s="1"/>
      <c r="AC72" s="1">
        <f t="shared" si="1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108</v>
      </c>
      <c r="B73" s="12" t="s">
        <v>32</v>
      </c>
      <c r="C73" s="12"/>
      <c r="D73" s="12"/>
      <c r="E73" s="12"/>
      <c r="F73" s="12"/>
      <c r="G73" s="13">
        <v>0</v>
      </c>
      <c r="H73" s="12" t="e">
        <v>#N/A</v>
      </c>
      <c r="I73" s="12" t="s">
        <v>33</v>
      </c>
      <c r="J73" s="12"/>
      <c r="K73" s="12">
        <f t="shared" si="10"/>
        <v>0</v>
      </c>
      <c r="L73" s="12">
        <f t="shared" si="12"/>
        <v>0</v>
      </c>
      <c r="M73" s="12"/>
      <c r="N73" s="12"/>
      <c r="O73" s="12"/>
      <c r="P73" s="12">
        <f t="shared" si="13"/>
        <v>0</v>
      </c>
      <c r="Q73" s="14"/>
      <c r="R73" s="14"/>
      <c r="S73" s="12"/>
      <c r="T73" s="12" t="e">
        <f t="shared" si="14"/>
        <v>#DIV/0!</v>
      </c>
      <c r="U73" s="12" t="e">
        <f t="shared" si="15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 t="s">
        <v>53</v>
      </c>
      <c r="AC73" s="12">
        <f t="shared" si="1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109</v>
      </c>
      <c r="B74" s="12" t="s">
        <v>32</v>
      </c>
      <c r="C74" s="12"/>
      <c r="D74" s="12"/>
      <c r="E74" s="12"/>
      <c r="F74" s="12"/>
      <c r="G74" s="13">
        <v>0</v>
      </c>
      <c r="H74" s="12" t="e">
        <v>#N/A</v>
      </c>
      <c r="I74" s="12" t="s">
        <v>33</v>
      </c>
      <c r="J74" s="12"/>
      <c r="K74" s="12">
        <f t="shared" si="10"/>
        <v>0</v>
      </c>
      <c r="L74" s="12">
        <f t="shared" si="12"/>
        <v>0</v>
      </c>
      <c r="M74" s="12"/>
      <c r="N74" s="12"/>
      <c r="O74" s="12"/>
      <c r="P74" s="12">
        <f t="shared" si="13"/>
        <v>0</v>
      </c>
      <c r="Q74" s="14"/>
      <c r="R74" s="14"/>
      <c r="S74" s="12"/>
      <c r="T74" s="12" t="e">
        <f t="shared" si="14"/>
        <v>#DIV/0!</v>
      </c>
      <c r="U74" s="12" t="e">
        <f t="shared" si="15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 t="s">
        <v>53</v>
      </c>
      <c r="AC74" s="12">
        <f t="shared" si="1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110</v>
      </c>
      <c r="B75" s="12" t="s">
        <v>32</v>
      </c>
      <c r="C75" s="12"/>
      <c r="D75" s="12"/>
      <c r="E75" s="12"/>
      <c r="F75" s="12"/>
      <c r="G75" s="13">
        <v>0</v>
      </c>
      <c r="H75" s="12">
        <v>40</v>
      </c>
      <c r="I75" s="12" t="s">
        <v>33</v>
      </c>
      <c r="J75" s="12"/>
      <c r="K75" s="12">
        <f t="shared" si="10"/>
        <v>0</v>
      </c>
      <c r="L75" s="12">
        <f t="shared" si="12"/>
        <v>0</v>
      </c>
      <c r="M75" s="12"/>
      <c r="N75" s="12"/>
      <c r="O75" s="12"/>
      <c r="P75" s="12">
        <f t="shared" si="13"/>
        <v>0</v>
      </c>
      <c r="Q75" s="14"/>
      <c r="R75" s="14"/>
      <c r="S75" s="12"/>
      <c r="T75" s="12" t="e">
        <f t="shared" si="14"/>
        <v>#DIV/0!</v>
      </c>
      <c r="U75" s="12" t="e">
        <f t="shared" si="15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1.6012</v>
      </c>
      <c r="AB75" s="12" t="s">
        <v>111</v>
      </c>
      <c r="AC75" s="12">
        <f t="shared" si="1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41</v>
      </c>
      <c r="C76" s="1">
        <v>153</v>
      </c>
      <c r="D76" s="1">
        <v>80</v>
      </c>
      <c r="E76" s="1">
        <v>61</v>
      </c>
      <c r="F76" s="1">
        <v>122</v>
      </c>
      <c r="G76" s="6">
        <v>0.45</v>
      </c>
      <c r="H76" s="1">
        <v>50</v>
      </c>
      <c r="I76" s="1" t="s">
        <v>33</v>
      </c>
      <c r="J76" s="1">
        <v>79</v>
      </c>
      <c r="K76" s="1">
        <f t="shared" si="10"/>
        <v>-18</v>
      </c>
      <c r="L76" s="1">
        <f t="shared" si="12"/>
        <v>61</v>
      </c>
      <c r="M76" s="1"/>
      <c r="N76" s="1">
        <v>40.199999999999989</v>
      </c>
      <c r="O76" s="1"/>
      <c r="P76" s="1">
        <f t="shared" si="13"/>
        <v>12.2</v>
      </c>
      <c r="Q76" s="5"/>
      <c r="R76" s="5"/>
      <c r="S76" s="1"/>
      <c r="T76" s="1">
        <f t="shared" si="14"/>
        <v>13.295081967213115</v>
      </c>
      <c r="U76" s="1">
        <f t="shared" si="15"/>
        <v>13.295081967213115</v>
      </c>
      <c r="V76" s="1">
        <v>17.600000000000001</v>
      </c>
      <c r="W76" s="1">
        <v>16.600000000000001</v>
      </c>
      <c r="X76" s="1">
        <v>15.8</v>
      </c>
      <c r="Y76" s="1">
        <v>17.2</v>
      </c>
      <c r="Z76" s="1">
        <v>14.4</v>
      </c>
      <c r="AA76" s="1">
        <v>16.600000000000001</v>
      </c>
      <c r="AB76" s="1"/>
      <c r="AC76" s="1">
        <f t="shared" si="1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113</v>
      </c>
      <c r="B77" s="12" t="s">
        <v>32</v>
      </c>
      <c r="C77" s="12"/>
      <c r="D77" s="12"/>
      <c r="E77" s="12"/>
      <c r="F77" s="12"/>
      <c r="G77" s="13">
        <v>0</v>
      </c>
      <c r="H77" s="12" t="e">
        <v>#N/A</v>
      </c>
      <c r="I77" s="12" t="s">
        <v>33</v>
      </c>
      <c r="J77" s="12"/>
      <c r="K77" s="12">
        <f t="shared" si="10"/>
        <v>0</v>
      </c>
      <c r="L77" s="12">
        <f t="shared" si="12"/>
        <v>0</v>
      </c>
      <c r="M77" s="12"/>
      <c r="N77" s="12"/>
      <c r="O77" s="12"/>
      <c r="P77" s="12">
        <f t="shared" si="13"/>
        <v>0</v>
      </c>
      <c r="Q77" s="14"/>
      <c r="R77" s="14"/>
      <c r="S77" s="12"/>
      <c r="T77" s="12" t="e">
        <f t="shared" si="14"/>
        <v>#DIV/0!</v>
      </c>
      <c r="U77" s="12" t="e">
        <f t="shared" si="15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 t="s">
        <v>53</v>
      </c>
      <c r="AC77" s="12">
        <f t="shared" si="1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114</v>
      </c>
      <c r="B78" s="9" t="s">
        <v>41</v>
      </c>
      <c r="C78" s="9"/>
      <c r="D78" s="9">
        <v>252</v>
      </c>
      <c r="E78" s="9">
        <v>252</v>
      </c>
      <c r="F78" s="9"/>
      <c r="G78" s="10">
        <v>0</v>
      </c>
      <c r="H78" s="9" t="e">
        <v>#N/A</v>
      </c>
      <c r="I78" s="9" t="s">
        <v>42</v>
      </c>
      <c r="J78" s="9">
        <v>252</v>
      </c>
      <c r="K78" s="9">
        <f t="shared" si="10"/>
        <v>0</v>
      </c>
      <c r="L78" s="9">
        <f t="shared" si="12"/>
        <v>0</v>
      </c>
      <c r="M78" s="9">
        <v>252</v>
      </c>
      <c r="N78" s="9"/>
      <c r="O78" s="9"/>
      <c r="P78" s="9">
        <f t="shared" si="13"/>
        <v>0</v>
      </c>
      <c r="Q78" s="11"/>
      <c r="R78" s="11"/>
      <c r="S78" s="9"/>
      <c r="T78" s="9" t="e">
        <f t="shared" si="14"/>
        <v>#DIV/0!</v>
      </c>
      <c r="U78" s="9" t="e">
        <f t="shared" si="15"/>
        <v>#DIV/0!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/>
      <c r="AC78" s="9">
        <f t="shared" si="1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41</v>
      </c>
      <c r="C79" s="1">
        <v>139</v>
      </c>
      <c r="D79" s="1">
        <v>234</v>
      </c>
      <c r="E79" s="1">
        <v>72</v>
      </c>
      <c r="F79" s="1">
        <v>248</v>
      </c>
      <c r="G79" s="6">
        <v>0.4</v>
      </c>
      <c r="H79" s="1">
        <v>40</v>
      </c>
      <c r="I79" s="1" t="s">
        <v>33</v>
      </c>
      <c r="J79" s="1">
        <v>100</v>
      </c>
      <c r="K79" s="1">
        <f t="shared" si="10"/>
        <v>-28</v>
      </c>
      <c r="L79" s="1">
        <f t="shared" si="12"/>
        <v>72</v>
      </c>
      <c r="M79" s="1"/>
      <c r="N79" s="1"/>
      <c r="O79" s="1"/>
      <c r="P79" s="1">
        <f t="shared" si="13"/>
        <v>14.4</v>
      </c>
      <c r="Q79" s="5"/>
      <c r="R79" s="5"/>
      <c r="S79" s="1"/>
      <c r="T79" s="1">
        <f t="shared" si="14"/>
        <v>17.222222222222221</v>
      </c>
      <c r="U79" s="1">
        <f t="shared" si="15"/>
        <v>17.222222222222221</v>
      </c>
      <c r="V79" s="1">
        <v>23.4</v>
      </c>
      <c r="W79" s="1">
        <v>28.4</v>
      </c>
      <c r="X79" s="1">
        <v>26.2</v>
      </c>
      <c r="Y79" s="1">
        <v>20.6</v>
      </c>
      <c r="Z79" s="1">
        <v>12.6</v>
      </c>
      <c r="AA79" s="1">
        <v>23</v>
      </c>
      <c r="AB79" s="18" t="s">
        <v>37</v>
      </c>
      <c r="AC79" s="1">
        <f t="shared" si="1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41</v>
      </c>
      <c r="C80" s="1">
        <v>219</v>
      </c>
      <c r="D80" s="1">
        <v>546</v>
      </c>
      <c r="E80" s="1">
        <v>512</v>
      </c>
      <c r="F80" s="1">
        <v>202</v>
      </c>
      <c r="G80" s="6">
        <v>0.4</v>
      </c>
      <c r="H80" s="1">
        <v>40</v>
      </c>
      <c r="I80" s="1" t="s">
        <v>33</v>
      </c>
      <c r="J80" s="1">
        <v>534</v>
      </c>
      <c r="K80" s="1">
        <f t="shared" si="10"/>
        <v>-22</v>
      </c>
      <c r="L80" s="1">
        <f t="shared" si="12"/>
        <v>74</v>
      </c>
      <c r="M80" s="1">
        <v>438</v>
      </c>
      <c r="N80" s="1">
        <v>10</v>
      </c>
      <c r="O80" s="1"/>
      <c r="P80" s="1">
        <f t="shared" si="13"/>
        <v>14.8</v>
      </c>
      <c r="Q80" s="5"/>
      <c r="R80" s="5"/>
      <c r="S80" s="1"/>
      <c r="T80" s="1">
        <f t="shared" si="14"/>
        <v>14.324324324324323</v>
      </c>
      <c r="U80" s="1">
        <f t="shared" si="15"/>
        <v>14.324324324324323</v>
      </c>
      <c r="V80" s="1">
        <v>20.8</v>
      </c>
      <c r="W80" s="1">
        <v>26.2</v>
      </c>
      <c r="X80" s="1">
        <v>24.8</v>
      </c>
      <c r="Y80" s="1">
        <v>27.4</v>
      </c>
      <c r="Z80" s="1">
        <v>28.6</v>
      </c>
      <c r="AA80" s="1">
        <v>30.4</v>
      </c>
      <c r="AB80" s="1"/>
      <c r="AC80" s="1">
        <f t="shared" si="1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32</v>
      </c>
      <c r="C81" s="1">
        <v>359.88099999999997</v>
      </c>
      <c r="D81" s="1">
        <v>306.97000000000003</v>
      </c>
      <c r="E81" s="1">
        <v>242.99100000000001</v>
      </c>
      <c r="F81" s="1">
        <v>320.07799999999997</v>
      </c>
      <c r="G81" s="6">
        <v>1</v>
      </c>
      <c r="H81" s="1">
        <v>55</v>
      </c>
      <c r="I81" s="1" t="s">
        <v>33</v>
      </c>
      <c r="J81" s="1">
        <v>229.35</v>
      </c>
      <c r="K81" s="1">
        <f t="shared" si="10"/>
        <v>13.64100000000002</v>
      </c>
      <c r="L81" s="1">
        <f t="shared" si="12"/>
        <v>242.99100000000001</v>
      </c>
      <c r="M81" s="1"/>
      <c r="N81" s="1">
        <v>247.93879999999999</v>
      </c>
      <c r="O81" s="1"/>
      <c r="P81" s="1">
        <f t="shared" si="13"/>
        <v>48.598200000000006</v>
      </c>
      <c r="Q81" s="5"/>
      <c r="R81" s="5"/>
      <c r="S81" s="1"/>
      <c r="T81" s="1">
        <f t="shared" si="14"/>
        <v>11.688021367046515</v>
      </c>
      <c r="U81" s="1">
        <f t="shared" si="15"/>
        <v>11.688021367046515</v>
      </c>
      <c r="V81" s="1">
        <v>57.874000000000002</v>
      </c>
      <c r="W81" s="1">
        <v>48.705199999999998</v>
      </c>
      <c r="X81" s="1">
        <v>45.564599999999999</v>
      </c>
      <c r="Y81" s="1">
        <v>44.122999999999998</v>
      </c>
      <c r="Z81" s="1">
        <v>51.125799999999998</v>
      </c>
      <c r="AA81" s="1">
        <v>60.427</v>
      </c>
      <c r="AB81" s="1"/>
      <c r="AC81" s="1">
        <f t="shared" si="1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32</v>
      </c>
      <c r="C82" s="1">
        <v>426.18900000000002</v>
      </c>
      <c r="D82" s="1">
        <v>341.32600000000002</v>
      </c>
      <c r="E82" s="1">
        <v>254.345</v>
      </c>
      <c r="F82" s="1">
        <v>411.22800000000001</v>
      </c>
      <c r="G82" s="6">
        <v>1</v>
      </c>
      <c r="H82" s="1">
        <v>50</v>
      </c>
      <c r="I82" s="1" t="s">
        <v>33</v>
      </c>
      <c r="J82" s="1">
        <v>249.06299999999999</v>
      </c>
      <c r="K82" s="1">
        <f t="shared" si="10"/>
        <v>5.2820000000000107</v>
      </c>
      <c r="L82" s="1">
        <f t="shared" si="12"/>
        <v>254.345</v>
      </c>
      <c r="M82" s="1"/>
      <c r="N82" s="1">
        <v>183.55799999999991</v>
      </c>
      <c r="O82" s="1"/>
      <c r="P82" s="1">
        <f t="shared" si="13"/>
        <v>50.869</v>
      </c>
      <c r="Q82" s="5"/>
      <c r="R82" s="5"/>
      <c r="S82" s="1"/>
      <c r="T82" s="1">
        <f t="shared" si="14"/>
        <v>11.692504275688533</v>
      </c>
      <c r="U82" s="1">
        <f t="shared" si="15"/>
        <v>11.692504275688533</v>
      </c>
      <c r="V82" s="1">
        <v>60.185199999999988</v>
      </c>
      <c r="W82" s="1">
        <v>58.139599999999987</v>
      </c>
      <c r="X82" s="1">
        <v>57.898200000000003</v>
      </c>
      <c r="Y82" s="1">
        <v>53.313000000000002</v>
      </c>
      <c r="Z82" s="1">
        <v>46.016800000000003</v>
      </c>
      <c r="AA82" s="1">
        <v>50.232399999999998</v>
      </c>
      <c r="AB82" s="1"/>
      <c r="AC82" s="1">
        <f t="shared" si="1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119</v>
      </c>
      <c r="B83" s="12" t="s">
        <v>32</v>
      </c>
      <c r="C83" s="12"/>
      <c r="D83" s="12"/>
      <c r="E83" s="12"/>
      <c r="F83" s="12"/>
      <c r="G83" s="13">
        <v>0</v>
      </c>
      <c r="H83" s="12">
        <v>50</v>
      </c>
      <c r="I83" s="12" t="s">
        <v>33</v>
      </c>
      <c r="J83" s="12"/>
      <c r="K83" s="12">
        <f t="shared" si="10"/>
        <v>0</v>
      </c>
      <c r="L83" s="12">
        <f t="shared" si="12"/>
        <v>0</v>
      </c>
      <c r="M83" s="12"/>
      <c r="N83" s="12"/>
      <c r="O83" s="12"/>
      <c r="P83" s="12">
        <f t="shared" si="13"/>
        <v>0</v>
      </c>
      <c r="Q83" s="14"/>
      <c r="R83" s="14"/>
      <c r="S83" s="12"/>
      <c r="T83" s="12" t="e">
        <f t="shared" si="14"/>
        <v>#DIV/0!</v>
      </c>
      <c r="U83" s="12" t="e">
        <f t="shared" si="15"/>
        <v>#DIV/0!</v>
      </c>
      <c r="V83" s="12">
        <v>0</v>
      </c>
      <c r="W83" s="12">
        <v>0</v>
      </c>
      <c r="X83" s="12">
        <v>1.3660000000000001</v>
      </c>
      <c r="Y83" s="12">
        <v>2.181</v>
      </c>
      <c r="Z83" s="12">
        <v>7.8029999999999999</v>
      </c>
      <c r="AA83" s="12">
        <v>10.795999999999999</v>
      </c>
      <c r="AB83" s="12" t="s">
        <v>120</v>
      </c>
      <c r="AC83" s="12">
        <f t="shared" si="1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41</v>
      </c>
      <c r="C84" s="1">
        <v>221</v>
      </c>
      <c r="D84" s="1">
        <v>111</v>
      </c>
      <c r="E84" s="1">
        <v>77</v>
      </c>
      <c r="F84" s="1">
        <v>205</v>
      </c>
      <c r="G84" s="6">
        <v>0.4</v>
      </c>
      <c r="H84" s="1">
        <v>50</v>
      </c>
      <c r="I84" s="1" t="s">
        <v>33</v>
      </c>
      <c r="J84" s="1">
        <v>92</v>
      </c>
      <c r="K84" s="1">
        <f t="shared" si="10"/>
        <v>-15</v>
      </c>
      <c r="L84" s="1">
        <f t="shared" si="12"/>
        <v>77</v>
      </c>
      <c r="M84" s="1"/>
      <c r="N84" s="1">
        <v>10</v>
      </c>
      <c r="O84" s="1"/>
      <c r="P84" s="1">
        <f t="shared" si="13"/>
        <v>15.4</v>
      </c>
      <c r="Q84" s="5"/>
      <c r="R84" s="5"/>
      <c r="S84" s="1"/>
      <c r="T84" s="1">
        <f t="shared" si="14"/>
        <v>13.961038961038961</v>
      </c>
      <c r="U84" s="1">
        <f t="shared" si="15"/>
        <v>13.961038961038961</v>
      </c>
      <c r="V84" s="1">
        <v>22.4</v>
      </c>
      <c r="W84" s="1">
        <v>26.6</v>
      </c>
      <c r="X84" s="1">
        <v>21.8</v>
      </c>
      <c r="Y84" s="1">
        <v>27.6</v>
      </c>
      <c r="Z84" s="1">
        <v>27</v>
      </c>
      <c r="AA84" s="1">
        <v>17.399999999999999</v>
      </c>
      <c r="AB84" s="1"/>
      <c r="AC84" s="1">
        <f t="shared" si="1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41</v>
      </c>
      <c r="C85" s="1">
        <v>1356</v>
      </c>
      <c r="D85" s="1">
        <v>732</v>
      </c>
      <c r="E85" s="1">
        <v>711</v>
      </c>
      <c r="F85" s="1">
        <v>1189</v>
      </c>
      <c r="G85" s="6">
        <v>0.4</v>
      </c>
      <c r="H85" s="1">
        <v>40</v>
      </c>
      <c r="I85" s="1" t="s">
        <v>33</v>
      </c>
      <c r="J85" s="1">
        <v>728</v>
      </c>
      <c r="K85" s="1">
        <f t="shared" si="10"/>
        <v>-17</v>
      </c>
      <c r="L85" s="1">
        <f t="shared" si="12"/>
        <v>711</v>
      </c>
      <c r="M85" s="1"/>
      <c r="N85" s="1">
        <v>423.90000000000009</v>
      </c>
      <c r="O85" s="1"/>
      <c r="P85" s="1">
        <f t="shared" si="13"/>
        <v>142.19999999999999</v>
      </c>
      <c r="Q85" s="5"/>
      <c r="R85" s="5"/>
      <c r="S85" s="1"/>
      <c r="T85" s="1">
        <f t="shared" si="14"/>
        <v>11.342475386779185</v>
      </c>
      <c r="U85" s="1">
        <f t="shared" si="15"/>
        <v>11.342475386779185</v>
      </c>
      <c r="V85" s="1">
        <v>161.80000000000001</v>
      </c>
      <c r="W85" s="1">
        <v>172</v>
      </c>
      <c r="X85" s="1">
        <v>171</v>
      </c>
      <c r="Y85" s="1">
        <v>182.8</v>
      </c>
      <c r="Z85" s="1">
        <v>171</v>
      </c>
      <c r="AA85" s="1">
        <v>148.80000000000001</v>
      </c>
      <c r="AB85" s="1"/>
      <c r="AC85" s="1">
        <f t="shared" si="1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41</v>
      </c>
      <c r="C86" s="1">
        <v>993</v>
      </c>
      <c r="D86" s="1">
        <v>480</v>
      </c>
      <c r="E86" s="1">
        <v>525</v>
      </c>
      <c r="F86" s="1">
        <v>815</v>
      </c>
      <c r="G86" s="6">
        <v>0.4</v>
      </c>
      <c r="H86" s="1">
        <v>40</v>
      </c>
      <c r="I86" s="1" t="s">
        <v>33</v>
      </c>
      <c r="J86" s="1">
        <v>555</v>
      </c>
      <c r="K86" s="1">
        <f t="shared" si="10"/>
        <v>-30</v>
      </c>
      <c r="L86" s="1">
        <f t="shared" si="12"/>
        <v>525</v>
      </c>
      <c r="M86" s="1"/>
      <c r="N86" s="1">
        <v>409.60000000000008</v>
      </c>
      <c r="O86" s="1"/>
      <c r="P86" s="1">
        <f t="shared" si="13"/>
        <v>105</v>
      </c>
      <c r="Q86" s="5"/>
      <c r="R86" s="5"/>
      <c r="S86" s="1"/>
      <c r="T86" s="1">
        <f t="shared" si="14"/>
        <v>11.662857142857144</v>
      </c>
      <c r="U86" s="1">
        <f t="shared" si="15"/>
        <v>11.662857142857144</v>
      </c>
      <c r="V86" s="1">
        <v>121.2</v>
      </c>
      <c r="W86" s="1">
        <v>122</v>
      </c>
      <c r="X86" s="1">
        <v>116</v>
      </c>
      <c r="Y86" s="1">
        <v>133.6</v>
      </c>
      <c r="Z86" s="1">
        <v>128.19999999999999</v>
      </c>
      <c r="AA86" s="1">
        <v>108.4</v>
      </c>
      <c r="AB86" s="1"/>
      <c r="AC86" s="1">
        <f t="shared" si="1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32</v>
      </c>
      <c r="C87" s="1">
        <v>320.44200000000001</v>
      </c>
      <c r="D87" s="1">
        <v>54.158999999999999</v>
      </c>
      <c r="E87" s="1">
        <v>118.27800000000001</v>
      </c>
      <c r="F87" s="1">
        <v>222.202</v>
      </c>
      <c r="G87" s="6">
        <v>1</v>
      </c>
      <c r="H87" s="1">
        <v>40</v>
      </c>
      <c r="I87" s="1" t="s">
        <v>33</v>
      </c>
      <c r="J87" s="1">
        <v>110</v>
      </c>
      <c r="K87" s="1">
        <f t="shared" si="10"/>
        <v>8.2780000000000058</v>
      </c>
      <c r="L87" s="1">
        <f t="shared" si="12"/>
        <v>118.27800000000001</v>
      </c>
      <c r="M87" s="1"/>
      <c r="N87" s="1">
        <v>62.779500000000013</v>
      </c>
      <c r="O87" s="1"/>
      <c r="P87" s="1">
        <f t="shared" si="13"/>
        <v>23.6556</v>
      </c>
      <c r="Q87" s="5"/>
      <c r="R87" s="5"/>
      <c r="S87" s="1"/>
      <c r="T87" s="1">
        <f t="shared" si="14"/>
        <v>12.047105125213479</v>
      </c>
      <c r="U87" s="1">
        <f t="shared" si="15"/>
        <v>12.047105125213479</v>
      </c>
      <c r="V87" s="1">
        <v>27.741</v>
      </c>
      <c r="W87" s="1">
        <v>21.462599999999998</v>
      </c>
      <c r="X87" s="1">
        <v>22.399000000000001</v>
      </c>
      <c r="Y87" s="1">
        <v>35.454000000000001</v>
      </c>
      <c r="Z87" s="1">
        <v>33.170200000000001</v>
      </c>
      <c r="AA87" s="1">
        <v>26.625</v>
      </c>
      <c r="AB87" s="1"/>
      <c r="AC87" s="1">
        <f t="shared" si="1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32</v>
      </c>
      <c r="C88" s="1">
        <v>221.39400000000001</v>
      </c>
      <c r="D88" s="1">
        <v>19.584</v>
      </c>
      <c r="E88" s="1">
        <v>71.396000000000001</v>
      </c>
      <c r="F88" s="1">
        <v>148.52699999999999</v>
      </c>
      <c r="G88" s="6">
        <v>1</v>
      </c>
      <c r="H88" s="1">
        <v>40</v>
      </c>
      <c r="I88" s="1" t="s">
        <v>33</v>
      </c>
      <c r="J88" s="1">
        <v>69</v>
      </c>
      <c r="K88" s="1">
        <f t="shared" si="10"/>
        <v>2.3960000000000008</v>
      </c>
      <c r="L88" s="1">
        <f t="shared" si="12"/>
        <v>71.396000000000001</v>
      </c>
      <c r="M88" s="1"/>
      <c r="N88" s="1">
        <v>40.859399999999937</v>
      </c>
      <c r="O88" s="1"/>
      <c r="P88" s="1">
        <f t="shared" si="13"/>
        <v>14.279199999999999</v>
      </c>
      <c r="Q88" s="5"/>
      <c r="R88" s="5"/>
      <c r="S88" s="1"/>
      <c r="T88" s="1">
        <f t="shared" si="14"/>
        <v>13.26309597176312</v>
      </c>
      <c r="U88" s="1">
        <f t="shared" si="15"/>
        <v>13.26309597176312</v>
      </c>
      <c r="V88" s="1">
        <v>17.536799999999999</v>
      </c>
      <c r="W88" s="1">
        <v>19.585999999999999</v>
      </c>
      <c r="X88" s="1">
        <v>22.866599999999998</v>
      </c>
      <c r="Y88" s="1">
        <v>26.552800000000001</v>
      </c>
      <c r="Z88" s="1">
        <v>21.501799999999999</v>
      </c>
      <c r="AA88" s="1">
        <v>19.7332</v>
      </c>
      <c r="AB88" s="1"/>
      <c r="AC88" s="1">
        <f t="shared" si="1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126</v>
      </c>
      <c r="B89" s="12" t="s">
        <v>41</v>
      </c>
      <c r="C89" s="12"/>
      <c r="D89" s="12"/>
      <c r="E89" s="12"/>
      <c r="F89" s="12"/>
      <c r="G89" s="13">
        <v>0</v>
      </c>
      <c r="H89" s="12" t="e">
        <v>#N/A</v>
      </c>
      <c r="I89" s="12" t="s">
        <v>33</v>
      </c>
      <c r="J89" s="12"/>
      <c r="K89" s="12">
        <f t="shared" si="10"/>
        <v>0</v>
      </c>
      <c r="L89" s="12">
        <f t="shared" si="12"/>
        <v>0</v>
      </c>
      <c r="M89" s="12"/>
      <c r="N89" s="12"/>
      <c r="O89" s="12"/>
      <c r="P89" s="12">
        <f t="shared" si="13"/>
        <v>0</v>
      </c>
      <c r="Q89" s="14"/>
      <c r="R89" s="14"/>
      <c r="S89" s="12"/>
      <c r="T89" s="12" t="e">
        <f t="shared" si="14"/>
        <v>#DIV/0!</v>
      </c>
      <c r="U89" s="12" t="e">
        <f t="shared" si="15"/>
        <v>#DIV/0!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 t="s">
        <v>53</v>
      </c>
      <c r="AC89" s="12">
        <f t="shared" si="1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9" t="s">
        <v>127</v>
      </c>
      <c r="B90" s="9" t="s">
        <v>41</v>
      </c>
      <c r="C90" s="9"/>
      <c r="D90" s="9">
        <v>60</v>
      </c>
      <c r="E90" s="9">
        <v>60</v>
      </c>
      <c r="F90" s="9"/>
      <c r="G90" s="10">
        <v>0</v>
      </c>
      <c r="H90" s="9" t="e">
        <v>#N/A</v>
      </c>
      <c r="I90" s="9" t="s">
        <v>42</v>
      </c>
      <c r="J90" s="9">
        <v>60</v>
      </c>
      <c r="K90" s="9">
        <f t="shared" si="10"/>
        <v>0</v>
      </c>
      <c r="L90" s="9">
        <f t="shared" si="12"/>
        <v>0</v>
      </c>
      <c r="M90" s="9">
        <v>60</v>
      </c>
      <c r="N90" s="9"/>
      <c r="O90" s="9"/>
      <c r="P90" s="9">
        <f t="shared" si="13"/>
        <v>0</v>
      </c>
      <c r="Q90" s="11"/>
      <c r="R90" s="11"/>
      <c r="S90" s="9"/>
      <c r="T90" s="9" t="e">
        <f t="shared" si="14"/>
        <v>#DIV/0!</v>
      </c>
      <c r="U90" s="9" t="e">
        <f t="shared" si="15"/>
        <v>#DIV/0!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/>
      <c r="AC90" s="9">
        <f t="shared" si="1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128</v>
      </c>
      <c r="B91" s="9" t="s">
        <v>41</v>
      </c>
      <c r="C91" s="9"/>
      <c r="D91" s="9">
        <v>304</v>
      </c>
      <c r="E91" s="9">
        <v>304</v>
      </c>
      <c r="F91" s="9"/>
      <c r="G91" s="10">
        <v>0</v>
      </c>
      <c r="H91" s="9" t="e">
        <v>#N/A</v>
      </c>
      <c r="I91" s="9" t="s">
        <v>42</v>
      </c>
      <c r="J91" s="9">
        <v>304</v>
      </c>
      <c r="K91" s="9">
        <f t="shared" si="10"/>
        <v>0</v>
      </c>
      <c r="L91" s="9">
        <f t="shared" si="12"/>
        <v>0</v>
      </c>
      <c r="M91" s="9">
        <v>304</v>
      </c>
      <c r="N91" s="9"/>
      <c r="O91" s="9"/>
      <c r="P91" s="9">
        <f t="shared" si="13"/>
        <v>0</v>
      </c>
      <c r="Q91" s="11"/>
      <c r="R91" s="11"/>
      <c r="S91" s="9"/>
      <c r="T91" s="9" t="e">
        <f t="shared" si="14"/>
        <v>#DIV/0!</v>
      </c>
      <c r="U91" s="9" t="e">
        <f t="shared" si="15"/>
        <v>#DIV/0!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/>
      <c r="AC91" s="9">
        <f t="shared" si="1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129</v>
      </c>
      <c r="B92" s="9" t="s">
        <v>41</v>
      </c>
      <c r="C92" s="9"/>
      <c r="D92" s="9">
        <v>354</v>
      </c>
      <c r="E92" s="9">
        <v>354</v>
      </c>
      <c r="F92" s="9"/>
      <c r="G92" s="10">
        <v>0</v>
      </c>
      <c r="H92" s="9" t="e">
        <v>#N/A</v>
      </c>
      <c r="I92" s="9" t="s">
        <v>42</v>
      </c>
      <c r="J92" s="9">
        <v>354</v>
      </c>
      <c r="K92" s="9">
        <f t="shared" si="10"/>
        <v>0</v>
      </c>
      <c r="L92" s="9">
        <f t="shared" si="12"/>
        <v>0</v>
      </c>
      <c r="M92" s="9">
        <v>354</v>
      </c>
      <c r="N92" s="9"/>
      <c r="O92" s="9"/>
      <c r="P92" s="9">
        <f t="shared" si="13"/>
        <v>0</v>
      </c>
      <c r="Q92" s="11"/>
      <c r="R92" s="11"/>
      <c r="S92" s="9"/>
      <c r="T92" s="9" t="e">
        <f t="shared" si="14"/>
        <v>#DIV/0!</v>
      </c>
      <c r="U92" s="9" t="e">
        <f t="shared" si="15"/>
        <v>#DIV/0!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/>
      <c r="AC92" s="9">
        <f t="shared" si="1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32</v>
      </c>
      <c r="C93" s="1">
        <v>157.01400000000001</v>
      </c>
      <c r="D93" s="1">
        <v>228.43100000000001</v>
      </c>
      <c r="E93" s="1">
        <v>67.733000000000004</v>
      </c>
      <c r="F93" s="1">
        <v>282.04199999999997</v>
      </c>
      <c r="G93" s="6">
        <v>1</v>
      </c>
      <c r="H93" s="1">
        <v>30</v>
      </c>
      <c r="I93" s="1" t="s">
        <v>33</v>
      </c>
      <c r="J93" s="1">
        <v>119.58799999999999</v>
      </c>
      <c r="K93" s="1">
        <f t="shared" si="10"/>
        <v>-51.85499999999999</v>
      </c>
      <c r="L93" s="1">
        <f t="shared" si="12"/>
        <v>67.733000000000004</v>
      </c>
      <c r="M93" s="1"/>
      <c r="N93" s="1">
        <v>50</v>
      </c>
      <c r="O93" s="1"/>
      <c r="P93" s="1">
        <f t="shared" si="13"/>
        <v>13.546600000000002</v>
      </c>
      <c r="Q93" s="5"/>
      <c r="R93" s="5"/>
      <c r="S93" s="1"/>
      <c r="T93" s="1">
        <f t="shared" si="14"/>
        <v>24.511095034916504</v>
      </c>
      <c r="U93" s="1">
        <f t="shared" si="15"/>
        <v>24.511095034916504</v>
      </c>
      <c r="V93" s="1">
        <v>19.310600000000001</v>
      </c>
      <c r="W93" s="1">
        <v>32.071199999999997</v>
      </c>
      <c r="X93" s="1">
        <v>37.917999999999999</v>
      </c>
      <c r="Y93" s="1">
        <v>25.48</v>
      </c>
      <c r="Z93" s="1">
        <v>22.432400000000001</v>
      </c>
      <c r="AA93" s="1">
        <v>23.230599999999999</v>
      </c>
      <c r="AB93" s="18" t="s">
        <v>37</v>
      </c>
      <c r="AC93" s="1">
        <f t="shared" si="1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131</v>
      </c>
      <c r="B94" s="9" t="s">
        <v>41</v>
      </c>
      <c r="C94" s="9"/>
      <c r="D94" s="9">
        <v>1200</v>
      </c>
      <c r="E94" s="9">
        <v>1200</v>
      </c>
      <c r="F94" s="9"/>
      <c r="G94" s="10">
        <v>0</v>
      </c>
      <c r="H94" s="9" t="e">
        <v>#N/A</v>
      </c>
      <c r="I94" s="9" t="s">
        <v>42</v>
      </c>
      <c r="J94" s="9">
        <v>1200</v>
      </c>
      <c r="K94" s="9">
        <f t="shared" si="10"/>
        <v>0</v>
      </c>
      <c r="L94" s="9">
        <f t="shared" si="12"/>
        <v>0</v>
      </c>
      <c r="M94" s="9">
        <v>1200</v>
      </c>
      <c r="N94" s="9"/>
      <c r="O94" s="9"/>
      <c r="P94" s="9">
        <f t="shared" si="13"/>
        <v>0</v>
      </c>
      <c r="Q94" s="11"/>
      <c r="R94" s="11"/>
      <c r="S94" s="9"/>
      <c r="T94" s="9" t="e">
        <f t="shared" si="14"/>
        <v>#DIV/0!</v>
      </c>
      <c r="U94" s="9" t="e">
        <f t="shared" si="15"/>
        <v>#DIV/0!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/>
      <c r="AC94" s="9">
        <f t="shared" si="1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9" t="s">
        <v>132</v>
      </c>
      <c r="B95" s="9" t="s">
        <v>41</v>
      </c>
      <c r="C95" s="9"/>
      <c r="D95" s="9">
        <v>120</v>
      </c>
      <c r="E95" s="9">
        <v>120</v>
      </c>
      <c r="F95" s="9"/>
      <c r="G95" s="10">
        <v>0</v>
      </c>
      <c r="H95" s="9" t="e">
        <v>#N/A</v>
      </c>
      <c r="I95" s="9" t="s">
        <v>42</v>
      </c>
      <c r="J95" s="9">
        <v>120</v>
      </c>
      <c r="K95" s="9">
        <f t="shared" si="10"/>
        <v>0</v>
      </c>
      <c r="L95" s="9">
        <f t="shared" si="12"/>
        <v>0</v>
      </c>
      <c r="M95" s="9">
        <v>120</v>
      </c>
      <c r="N95" s="9"/>
      <c r="O95" s="9"/>
      <c r="P95" s="9">
        <f t="shared" si="13"/>
        <v>0</v>
      </c>
      <c r="Q95" s="11"/>
      <c r="R95" s="11"/>
      <c r="S95" s="9"/>
      <c r="T95" s="9" t="e">
        <f t="shared" si="14"/>
        <v>#DIV/0!</v>
      </c>
      <c r="U95" s="9" t="e">
        <f t="shared" si="15"/>
        <v>#DIV/0!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/>
      <c r="AC95" s="9">
        <f t="shared" si="1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133</v>
      </c>
      <c r="B96" s="12" t="s">
        <v>41</v>
      </c>
      <c r="C96" s="12"/>
      <c r="D96" s="12"/>
      <c r="E96" s="12"/>
      <c r="F96" s="12"/>
      <c r="G96" s="13">
        <v>0</v>
      </c>
      <c r="H96" s="12" t="e">
        <v>#N/A</v>
      </c>
      <c r="I96" s="12" t="s">
        <v>33</v>
      </c>
      <c r="J96" s="12"/>
      <c r="K96" s="12">
        <f t="shared" si="10"/>
        <v>0</v>
      </c>
      <c r="L96" s="12">
        <f t="shared" si="12"/>
        <v>0</v>
      </c>
      <c r="M96" s="12"/>
      <c r="N96" s="12"/>
      <c r="O96" s="12"/>
      <c r="P96" s="12">
        <f t="shared" si="13"/>
        <v>0</v>
      </c>
      <c r="Q96" s="14"/>
      <c r="R96" s="14"/>
      <c r="S96" s="12"/>
      <c r="T96" s="12" t="e">
        <f t="shared" si="14"/>
        <v>#DIV/0!</v>
      </c>
      <c r="U96" s="12" t="e">
        <f t="shared" si="15"/>
        <v>#DIV/0!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 t="s">
        <v>53</v>
      </c>
      <c r="AC96" s="12">
        <f t="shared" si="1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134</v>
      </c>
      <c r="B97" s="12" t="s">
        <v>41</v>
      </c>
      <c r="C97" s="12"/>
      <c r="D97" s="12"/>
      <c r="E97" s="12"/>
      <c r="F97" s="12"/>
      <c r="G97" s="13">
        <v>0</v>
      </c>
      <c r="H97" s="12" t="e">
        <v>#N/A</v>
      </c>
      <c r="I97" s="12" t="s">
        <v>33</v>
      </c>
      <c r="J97" s="12"/>
      <c r="K97" s="12">
        <f t="shared" si="10"/>
        <v>0</v>
      </c>
      <c r="L97" s="12">
        <f t="shared" si="12"/>
        <v>0</v>
      </c>
      <c r="M97" s="12"/>
      <c r="N97" s="12"/>
      <c r="O97" s="12"/>
      <c r="P97" s="12">
        <f t="shared" si="13"/>
        <v>0</v>
      </c>
      <c r="Q97" s="14"/>
      <c r="R97" s="14"/>
      <c r="S97" s="12"/>
      <c r="T97" s="12" t="e">
        <f t="shared" si="14"/>
        <v>#DIV/0!</v>
      </c>
      <c r="U97" s="12" t="e">
        <f t="shared" si="15"/>
        <v>#DIV/0!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 t="s">
        <v>53</v>
      </c>
      <c r="AC97" s="12">
        <f t="shared" si="1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135</v>
      </c>
      <c r="B98" s="12" t="s">
        <v>41</v>
      </c>
      <c r="C98" s="12"/>
      <c r="D98" s="12"/>
      <c r="E98" s="12"/>
      <c r="F98" s="12"/>
      <c r="G98" s="13">
        <v>0</v>
      </c>
      <c r="H98" s="12">
        <v>50</v>
      </c>
      <c r="I98" s="12" t="s">
        <v>33</v>
      </c>
      <c r="J98" s="12"/>
      <c r="K98" s="12">
        <f t="shared" si="10"/>
        <v>0</v>
      </c>
      <c r="L98" s="12">
        <f t="shared" si="12"/>
        <v>0</v>
      </c>
      <c r="M98" s="12"/>
      <c r="N98" s="12"/>
      <c r="O98" s="12"/>
      <c r="P98" s="12">
        <f t="shared" si="13"/>
        <v>0</v>
      </c>
      <c r="Q98" s="14"/>
      <c r="R98" s="14"/>
      <c r="S98" s="12"/>
      <c r="T98" s="12" t="e">
        <f t="shared" si="14"/>
        <v>#DIV/0!</v>
      </c>
      <c r="U98" s="12" t="e">
        <f t="shared" si="15"/>
        <v>#DIV/0!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 t="s">
        <v>136</v>
      </c>
      <c r="AC98" s="12">
        <f t="shared" si="1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137</v>
      </c>
      <c r="B99" s="12" t="s">
        <v>41</v>
      </c>
      <c r="C99" s="12"/>
      <c r="D99" s="12"/>
      <c r="E99" s="12"/>
      <c r="F99" s="12"/>
      <c r="G99" s="13">
        <v>0</v>
      </c>
      <c r="H99" s="12" t="e">
        <v>#N/A</v>
      </c>
      <c r="I99" s="12" t="s">
        <v>33</v>
      </c>
      <c r="J99" s="12"/>
      <c r="K99" s="12">
        <f t="shared" si="10"/>
        <v>0</v>
      </c>
      <c r="L99" s="12">
        <f t="shared" si="12"/>
        <v>0</v>
      </c>
      <c r="M99" s="12"/>
      <c r="N99" s="12"/>
      <c r="O99" s="12"/>
      <c r="P99" s="12">
        <f t="shared" si="13"/>
        <v>0</v>
      </c>
      <c r="Q99" s="14"/>
      <c r="R99" s="14"/>
      <c r="S99" s="12"/>
      <c r="T99" s="12" t="e">
        <f t="shared" si="14"/>
        <v>#DIV/0!</v>
      </c>
      <c r="U99" s="12" t="e">
        <f t="shared" si="15"/>
        <v>#DIV/0!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 t="s">
        <v>53</v>
      </c>
      <c r="AC99" s="12">
        <f t="shared" si="1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138</v>
      </c>
      <c r="B100" s="12" t="s">
        <v>41</v>
      </c>
      <c r="C100" s="12"/>
      <c r="D100" s="12"/>
      <c r="E100" s="12"/>
      <c r="F100" s="12"/>
      <c r="G100" s="13">
        <v>0</v>
      </c>
      <c r="H100" s="12" t="e">
        <v>#N/A</v>
      </c>
      <c r="I100" s="12" t="s">
        <v>33</v>
      </c>
      <c r="J100" s="12"/>
      <c r="K100" s="12">
        <f t="shared" si="10"/>
        <v>0</v>
      </c>
      <c r="L100" s="12">
        <f t="shared" si="12"/>
        <v>0</v>
      </c>
      <c r="M100" s="12"/>
      <c r="N100" s="12"/>
      <c r="O100" s="12"/>
      <c r="P100" s="12">
        <f t="shared" si="13"/>
        <v>0</v>
      </c>
      <c r="Q100" s="14"/>
      <c r="R100" s="14"/>
      <c r="S100" s="12"/>
      <c r="T100" s="12" t="e">
        <f t="shared" si="14"/>
        <v>#DIV/0!</v>
      </c>
      <c r="U100" s="12" t="e">
        <f t="shared" si="15"/>
        <v>#DIV/0!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 t="s">
        <v>120</v>
      </c>
      <c r="AC100" s="12">
        <f t="shared" si="1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139</v>
      </c>
      <c r="B101" s="12" t="s">
        <v>41</v>
      </c>
      <c r="C101" s="12"/>
      <c r="D101" s="12"/>
      <c r="E101" s="12"/>
      <c r="F101" s="12"/>
      <c r="G101" s="13">
        <v>0</v>
      </c>
      <c r="H101" s="12" t="e">
        <v>#N/A</v>
      </c>
      <c r="I101" s="12" t="s">
        <v>33</v>
      </c>
      <c r="J101" s="12"/>
      <c r="K101" s="12">
        <f t="shared" si="10"/>
        <v>0</v>
      </c>
      <c r="L101" s="12">
        <f t="shared" si="12"/>
        <v>0</v>
      </c>
      <c r="M101" s="12"/>
      <c r="N101" s="12"/>
      <c r="O101" s="12"/>
      <c r="P101" s="12">
        <f t="shared" si="13"/>
        <v>0</v>
      </c>
      <c r="Q101" s="14"/>
      <c r="R101" s="14"/>
      <c r="S101" s="12"/>
      <c r="T101" s="12" t="e">
        <f t="shared" si="14"/>
        <v>#DIV/0!</v>
      </c>
      <c r="U101" s="12" t="e">
        <f t="shared" si="15"/>
        <v>#DIV/0!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 t="s">
        <v>53</v>
      </c>
      <c r="AC101" s="12">
        <f t="shared" si="1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140</v>
      </c>
      <c r="B102" s="12" t="s">
        <v>41</v>
      </c>
      <c r="C102" s="12"/>
      <c r="D102" s="12"/>
      <c r="E102" s="12"/>
      <c r="F102" s="12"/>
      <c r="G102" s="13">
        <v>0</v>
      </c>
      <c r="H102" s="12" t="e">
        <v>#N/A</v>
      </c>
      <c r="I102" s="12" t="s">
        <v>33</v>
      </c>
      <c r="J102" s="12"/>
      <c r="K102" s="12">
        <f t="shared" ref="K102:K122" si="16">E102-J102</f>
        <v>0</v>
      </c>
      <c r="L102" s="12">
        <f t="shared" si="12"/>
        <v>0</v>
      </c>
      <c r="M102" s="12"/>
      <c r="N102" s="12"/>
      <c r="O102" s="12"/>
      <c r="P102" s="12">
        <f t="shared" si="13"/>
        <v>0</v>
      </c>
      <c r="Q102" s="14"/>
      <c r="R102" s="14"/>
      <c r="S102" s="12"/>
      <c r="T102" s="12" t="e">
        <f t="shared" si="14"/>
        <v>#DIV/0!</v>
      </c>
      <c r="U102" s="12" t="e">
        <f t="shared" si="15"/>
        <v>#DIV/0!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 t="s">
        <v>53</v>
      </c>
      <c r="AC102" s="12">
        <f t="shared" ref="AC102:AC122" si="1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141</v>
      </c>
      <c r="B103" s="9" t="s">
        <v>41</v>
      </c>
      <c r="C103" s="9"/>
      <c r="D103" s="9">
        <v>360</v>
      </c>
      <c r="E103" s="9">
        <v>360</v>
      </c>
      <c r="F103" s="9"/>
      <c r="G103" s="10">
        <v>0</v>
      </c>
      <c r="H103" s="9" t="e">
        <v>#N/A</v>
      </c>
      <c r="I103" s="9" t="s">
        <v>42</v>
      </c>
      <c r="J103" s="9">
        <v>360</v>
      </c>
      <c r="K103" s="9">
        <f t="shared" si="16"/>
        <v>0</v>
      </c>
      <c r="L103" s="9">
        <f t="shared" si="12"/>
        <v>0</v>
      </c>
      <c r="M103" s="9">
        <v>360</v>
      </c>
      <c r="N103" s="9"/>
      <c r="O103" s="9"/>
      <c r="P103" s="9">
        <f t="shared" si="13"/>
        <v>0</v>
      </c>
      <c r="Q103" s="11"/>
      <c r="R103" s="11"/>
      <c r="S103" s="9"/>
      <c r="T103" s="9" t="e">
        <f t="shared" si="14"/>
        <v>#DIV/0!</v>
      </c>
      <c r="U103" s="9" t="e">
        <f t="shared" si="15"/>
        <v>#DIV/0!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/>
      <c r="AC103" s="9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142</v>
      </c>
      <c r="B104" s="9" t="s">
        <v>41</v>
      </c>
      <c r="C104" s="9"/>
      <c r="D104" s="9">
        <v>348</v>
      </c>
      <c r="E104" s="9">
        <v>348</v>
      </c>
      <c r="F104" s="9"/>
      <c r="G104" s="10">
        <v>0</v>
      </c>
      <c r="H104" s="9" t="e">
        <v>#N/A</v>
      </c>
      <c r="I104" s="9" t="s">
        <v>42</v>
      </c>
      <c r="J104" s="9">
        <v>348</v>
      </c>
      <c r="K104" s="9">
        <f t="shared" si="16"/>
        <v>0</v>
      </c>
      <c r="L104" s="9">
        <f t="shared" si="12"/>
        <v>0</v>
      </c>
      <c r="M104" s="9">
        <v>348</v>
      </c>
      <c r="N104" s="9"/>
      <c r="O104" s="9"/>
      <c r="P104" s="9">
        <f t="shared" si="13"/>
        <v>0</v>
      </c>
      <c r="Q104" s="11"/>
      <c r="R104" s="11"/>
      <c r="S104" s="9"/>
      <c r="T104" s="9" t="e">
        <f t="shared" si="14"/>
        <v>#DIV/0!</v>
      </c>
      <c r="U104" s="9" t="e">
        <f t="shared" si="15"/>
        <v>#DIV/0!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/>
      <c r="AC104" s="9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143</v>
      </c>
      <c r="B105" s="12" t="s">
        <v>32</v>
      </c>
      <c r="C105" s="12"/>
      <c r="D105" s="12"/>
      <c r="E105" s="12"/>
      <c r="F105" s="12"/>
      <c r="G105" s="13">
        <v>0</v>
      </c>
      <c r="H105" s="12" t="e">
        <v>#N/A</v>
      </c>
      <c r="I105" s="12" t="s">
        <v>33</v>
      </c>
      <c r="J105" s="12"/>
      <c r="K105" s="12">
        <f t="shared" si="16"/>
        <v>0</v>
      </c>
      <c r="L105" s="12">
        <f t="shared" si="12"/>
        <v>0</v>
      </c>
      <c r="M105" s="12"/>
      <c r="N105" s="12"/>
      <c r="O105" s="12"/>
      <c r="P105" s="12">
        <f t="shared" si="13"/>
        <v>0</v>
      </c>
      <c r="Q105" s="14"/>
      <c r="R105" s="14"/>
      <c r="S105" s="12"/>
      <c r="T105" s="12" t="e">
        <f t="shared" si="14"/>
        <v>#DIV/0!</v>
      </c>
      <c r="U105" s="12" t="e">
        <f t="shared" si="15"/>
        <v>#DIV/0!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 t="s">
        <v>53</v>
      </c>
      <c r="AC105" s="12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144</v>
      </c>
      <c r="B106" s="1" t="s">
        <v>41</v>
      </c>
      <c r="C106" s="1">
        <v>89</v>
      </c>
      <c r="D106" s="1"/>
      <c r="E106" s="1">
        <v>27</v>
      </c>
      <c r="F106" s="1">
        <v>53</v>
      </c>
      <c r="G106" s="6">
        <v>0.06</v>
      </c>
      <c r="H106" s="1">
        <v>60</v>
      </c>
      <c r="I106" s="1" t="s">
        <v>33</v>
      </c>
      <c r="J106" s="1">
        <v>27</v>
      </c>
      <c r="K106" s="1">
        <f t="shared" si="16"/>
        <v>0</v>
      </c>
      <c r="L106" s="1">
        <f t="shared" si="12"/>
        <v>27</v>
      </c>
      <c r="M106" s="1"/>
      <c r="N106" s="1"/>
      <c r="O106" s="1"/>
      <c r="P106" s="1">
        <f t="shared" si="13"/>
        <v>5.4</v>
      </c>
      <c r="Q106" s="5">
        <f t="shared" ref="Q106" si="18">11*P106-O106-N106-F106</f>
        <v>6.4000000000000057</v>
      </c>
      <c r="R106" s="5"/>
      <c r="S106" s="1"/>
      <c r="T106" s="1">
        <f t="shared" si="14"/>
        <v>11</v>
      </c>
      <c r="U106" s="1">
        <f t="shared" si="15"/>
        <v>9.8148148148148149</v>
      </c>
      <c r="V106" s="1">
        <v>6.6</v>
      </c>
      <c r="W106" s="1">
        <v>9.4</v>
      </c>
      <c r="X106" s="1">
        <v>9</v>
      </c>
      <c r="Y106" s="1">
        <v>8.1999999999999993</v>
      </c>
      <c r="Z106" s="1">
        <v>7</v>
      </c>
      <c r="AA106" s="1">
        <v>9.8000000000000007</v>
      </c>
      <c r="AB106" s="1" t="s">
        <v>145</v>
      </c>
      <c r="AC106" s="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146</v>
      </c>
      <c r="B107" s="1" t="s">
        <v>41</v>
      </c>
      <c r="C107" s="1">
        <v>109</v>
      </c>
      <c r="D107" s="1"/>
      <c r="E107" s="1">
        <v>30</v>
      </c>
      <c r="F107" s="1">
        <v>72</v>
      </c>
      <c r="G107" s="6">
        <v>0.15</v>
      </c>
      <c r="H107" s="1">
        <v>60</v>
      </c>
      <c r="I107" s="1" t="s">
        <v>33</v>
      </c>
      <c r="J107" s="1">
        <v>31</v>
      </c>
      <c r="K107" s="1">
        <f t="shared" si="16"/>
        <v>-1</v>
      </c>
      <c r="L107" s="1">
        <f t="shared" si="12"/>
        <v>30</v>
      </c>
      <c r="M107" s="1"/>
      <c r="N107" s="1"/>
      <c r="O107" s="1"/>
      <c r="P107" s="1">
        <f t="shared" si="13"/>
        <v>6</v>
      </c>
      <c r="Q107" s="5"/>
      <c r="R107" s="5"/>
      <c r="S107" s="1"/>
      <c r="T107" s="1">
        <f t="shared" si="14"/>
        <v>12</v>
      </c>
      <c r="U107" s="1">
        <f t="shared" si="15"/>
        <v>12</v>
      </c>
      <c r="V107" s="1">
        <v>7</v>
      </c>
      <c r="W107" s="1">
        <v>8.8000000000000007</v>
      </c>
      <c r="X107" s="1">
        <v>8.6</v>
      </c>
      <c r="Y107" s="1">
        <v>3.2</v>
      </c>
      <c r="Z107" s="1">
        <v>2.2000000000000002</v>
      </c>
      <c r="AA107" s="1">
        <v>13.8</v>
      </c>
      <c r="AB107" s="1"/>
      <c r="AC107" s="1">
        <f t="shared" si="1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147</v>
      </c>
      <c r="B108" s="1" t="s">
        <v>32</v>
      </c>
      <c r="C108" s="1">
        <v>185.447</v>
      </c>
      <c r="D108" s="1">
        <v>92.48</v>
      </c>
      <c r="E108" s="1">
        <v>77.909000000000006</v>
      </c>
      <c r="F108" s="1">
        <v>163.22900000000001</v>
      </c>
      <c r="G108" s="6">
        <v>1</v>
      </c>
      <c r="H108" s="1">
        <v>55</v>
      </c>
      <c r="I108" s="1" t="s">
        <v>33</v>
      </c>
      <c r="J108" s="1">
        <v>74.599999999999994</v>
      </c>
      <c r="K108" s="1">
        <f t="shared" si="16"/>
        <v>3.3090000000000117</v>
      </c>
      <c r="L108" s="1">
        <f t="shared" si="12"/>
        <v>77.909000000000006</v>
      </c>
      <c r="M108" s="1"/>
      <c r="N108" s="1">
        <v>57.644199999999998</v>
      </c>
      <c r="O108" s="1"/>
      <c r="P108" s="1">
        <f t="shared" si="13"/>
        <v>15.581800000000001</v>
      </c>
      <c r="Q108" s="5"/>
      <c r="R108" s="5"/>
      <c r="S108" s="1"/>
      <c r="T108" s="1">
        <f t="shared" si="14"/>
        <v>14.175076050263767</v>
      </c>
      <c r="U108" s="1">
        <f t="shared" si="15"/>
        <v>14.175076050263767</v>
      </c>
      <c r="V108" s="1">
        <v>20.4908</v>
      </c>
      <c r="W108" s="1">
        <v>20.5702</v>
      </c>
      <c r="X108" s="1">
        <v>17.257999999999999</v>
      </c>
      <c r="Y108" s="1">
        <v>20.805399999999999</v>
      </c>
      <c r="Z108" s="1">
        <v>21.0838</v>
      </c>
      <c r="AA108" s="1">
        <v>24.136199999999999</v>
      </c>
      <c r="AB108" s="1"/>
      <c r="AC108" s="1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148</v>
      </c>
      <c r="B109" s="1" t="s">
        <v>41</v>
      </c>
      <c r="C109" s="1">
        <v>102</v>
      </c>
      <c r="D109" s="1">
        <v>70</v>
      </c>
      <c r="E109" s="1">
        <v>50</v>
      </c>
      <c r="F109" s="1">
        <v>95</v>
      </c>
      <c r="G109" s="6">
        <v>0.4</v>
      </c>
      <c r="H109" s="1">
        <v>55</v>
      </c>
      <c r="I109" s="1" t="s">
        <v>33</v>
      </c>
      <c r="J109" s="1">
        <v>50</v>
      </c>
      <c r="K109" s="1">
        <f t="shared" si="16"/>
        <v>0</v>
      </c>
      <c r="L109" s="1">
        <f t="shared" si="12"/>
        <v>50</v>
      </c>
      <c r="M109" s="1"/>
      <c r="N109" s="1">
        <v>41.700000000000017</v>
      </c>
      <c r="O109" s="1"/>
      <c r="P109" s="1">
        <f t="shared" si="13"/>
        <v>10</v>
      </c>
      <c r="Q109" s="5"/>
      <c r="R109" s="5"/>
      <c r="S109" s="1"/>
      <c r="T109" s="1">
        <f t="shared" si="14"/>
        <v>13.670000000000002</v>
      </c>
      <c r="U109" s="1">
        <f t="shared" si="15"/>
        <v>13.670000000000002</v>
      </c>
      <c r="V109" s="1">
        <v>13.8</v>
      </c>
      <c r="W109" s="1">
        <v>13.2</v>
      </c>
      <c r="X109" s="1">
        <v>8.8000000000000007</v>
      </c>
      <c r="Y109" s="1">
        <v>12</v>
      </c>
      <c r="Z109" s="1">
        <v>13</v>
      </c>
      <c r="AA109" s="1">
        <v>14.2</v>
      </c>
      <c r="AB109" s="1"/>
      <c r="AC109" s="1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149</v>
      </c>
      <c r="B110" s="9" t="s">
        <v>32</v>
      </c>
      <c r="C110" s="9"/>
      <c r="D110" s="9">
        <v>155.904</v>
      </c>
      <c r="E110" s="16">
        <v>5.8140000000000001</v>
      </c>
      <c r="F110" s="16">
        <v>150.09</v>
      </c>
      <c r="G110" s="10">
        <v>0</v>
      </c>
      <c r="H110" s="9" t="e">
        <v>#N/A</v>
      </c>
      <c r="I110" s="9" t="s">
        <v>42</v>
      </c>
      <c r="J110" s="9">
        <v>5.2</v>
      </c>
      <c r="K110" s="9">
        <f t="shared" si="16"/>
        <v>0.61399999999999988</v>
      </c>
      <c r="L110" s="9">
        <f t="shared" si="12"/>
        <v>5.8140000000000001</v>
      </c>
      <c r="M110" s="9"/>
      <c r="N110" s="9"/>
      <c r="O110" s="9"/>
      <c r="P110" s="9">
        <f t="shared" si="13"/>
        <v>1.1628000000000001</v>
      </c>
      <c r="Q110" s="11"/>
      <c r="R110" s="11"/>
      <c r="S110" s="9"/>
      <c r="T110" s="9">
        <f t="shared" si="14"/>
        <v>129.07636738906089</v>
      </c>
      <c r="U110" s="9">
        <f t="shared" si="15"/>
        <v>129.07636738906089</v>
      </c>
      <c r="V110" s="9">
        <v>1.1628000000000001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 t="s">
        <v>86</v>
      </c>
      <c r="AC110" s="9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150</v>
      </c>
      <c r="B111" s="1" t="s">
        <v>32</v>
      </c>
      <c r="C111" s="1">
        <v>162.423</v>
      </c>
      <c r="D111" s="1">
        <v>22.774999999999999</v>
      </c>
      <c r="E111" s="1">
        <v>58.866999999999997</v>
      </c>
      <c r="F111" s="1">
        <v>103.063</v>
      </c>
      <c r="G111" s="6">
        <v>1</v>
      </c>
      <c r="H111" s="1">
        <v>50</v>
      </c>
      <c r="I111" s="1" t="s">
        <v>33</v>
      </c>
      <c r="J111" s="1">
        <v>54.6</v>
      </c>
      <c r="K111" s="1">
        <f t="shared" si="16"/>
        <v>4.2669999999999959</v>
      </c>
      <c r="L111" s="1">
        <f t="shared" si="12"/>
        <v>58.866999999999997</v>
      </c>
      <c r="M111" s="1"/>
      <c r="N111" s="1">
        <v>65.766400000000019</v>
      </c>
      <c r="O111" s="1"/>
      <c r="P111" s="1">
        <f t="shared" si="13"/>
        <v>11.773399999999999</v>
      </c>
      <c r="Q111" s="5"/>
      <c r="R111" s="5"/>
      <c r="S111" s="1"/>
      <c r="T111" s="1">
        <f t="shared" si="14"/>
        <v>14.339901812560521</v>
      </c>
      <c r="U111" s="1">
        <f t="shared" si="15"/>
        <v>14.339901812560521</v>
      </c>
      <c r="V111" s="1">
        <v>15.756</v>
      </c>
      <c r="W111" s="1">
        <v>14.207599999999999</v>
      </c>
      <c r="X111" s="1">
        <v>15.459</v>
      </c>
      <c r="Y111" s="1">
        <v>17.040400000000002</v>
      </c>
      <c r="Z111" s="1">
        <v>17.755199999999999</v>
      </c>
      <c r="AA111" s="1">
        <v>19.844999999999999</v>
      </c>
      <c r="AB111" s="1"/>
      <c r="AC111" s="1">
        <f t="shared" si="1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151</v>
      </c>
      <c r="B112" s="1" t="s">
        <v>41</v>
      </c>
      <c r="C112" s="1">
        <v>35</v>
      </c>
      <c r="D112" s="1">
        <v>20</v>
      </c>
      <c r="E112" s="1">
        <v>11</v>
      </c>
      <c r="F112" s="1">
        <v>33</v>
      </c>
      <c r="G112" s="6">
        <v>0.3</v>
      </c>
      <c r="H112" s="1">
        <v>30</v>
      </c>
      <c r="I112" s="1" t="s">
        <v>33</v>
      </c>
      <c r="J112" s="1">
        <v>14</v>
      </c>
      <c r="K112" s="1">
        <f t="shared" si="16"/>
        <v>-3</v>
      </c>
      <c r="L112" s="1">
        <f t="shared" si="12"/>
        <v>11</v>
      </c>
      <c r="M112" s="1"/>
      <c r="N112" s="1">
        <v>10</v>
      </c>
      <c r="O112" s="1"/>
      <c r="P112" s="1">
        <f t="shared" si="13"/>
        <v>2.2000000000000002</v>
      </c>
      <c r="Q112" s="5"/>
      <c r="R112" s="5"/>
      <c r="S112" s="1"/>
      <c r="T112" s="1">
        <f t="shared" si="14"/>
        <v>19.545454545454543</v>
      </c>
      <c r="U112" s="1">
        <f t="shared" si="15"/>
        <v>19.545454545454543</v>
      </c>
      <c r="V112" s="1">
        <v>2.6</v>
      </c>
      <c r="W112" s="1">
        <v>4</v>
      </c>
      <c r="X112" s="1">
        <v>3.6</v>
      </c>
      <c r="Y112" s="1">
        <v>4.4000000000000004</v>
      </c>
      <c r="Z112" s="1">
        <v>2.4</v>
      </c>
      <c r="AA112" s="1">
        <v>4.4000000000000004</v>
      </c>
      <c r="AB112" s="1"/>
      <c r="AC112" s="1">
        <f t="shared" si="1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152</v>
      </c>
      <c r="B113" s="1" t="s">
        <v>41</v>
      </c>
      <c r="C113" s="1">
        <v>32</v>
      </c>
      <c r="D113" s="1">
        <v>36</v>
      </c>
      <c r="E113" s="1">
        <v>12</v>
      </c>
      <c r="F113" s="1">
        <v>38</v>
      </c>
      <c r="G113" s="6">
        <v>0.3</v>
      </c>
      <c r="H113" s="1">
        <v>30</v>
      </c>
      <c r="I113" s="1" t="s">
        <v>33</v>
      </c>
      <c r="J113" s="1">
        <v>12</v>
      </c>
      <c r="K113" s="1">
        <f t="shared" si="16"/>
        <v>0</v>
      </c>
      <c r="L113" s="1">
        <f t="shared" si="12"/>
        <v>12</v>
      </c>
      <c r="M113" s="1"/>
      <c r="N113" s="1">
        <v>10</v>
      </c>
      <c r="O113" s="1"/>
      <c r="P113" s="1">
        <f t="shared" si="13"/>
        <v>2.4</v>
      </c>
      <c r="Q113" s="5"/>
      <c r="R113" s="5"/>
      <c r="S113" s="1"/>
      <c r="T113" s="1">
        <f t="shared" si="14"/>
        <v>20</v>
      </c>
      <c r="U113" s="1">
        <f t="shared" si="15"/>
        <v>20</v>
      </c>
      <c r="V113" s="1">
        <v>4.5999999999999996</v>
      </c>
      <c r="W113" s="1">
        <v>5.2</v>
      </c>
      <c r="X113" s="1">
        <v>3.2</v>
      </c>
      <c r="Y113" s="1">
        <v>3</v>
      </c>
      <c r="Z113" s="1">
        <v>1.2</v>
      </c>
      <c r="AA113" s="1">
        <v>3.8</v>
      </c>
      <c r="AB113" s="1"/>
      <c r="AC113" s="1">
        <f t="shared" si="1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153</v>
      </c>
      <c r="B114" s="1" t="s">
        <v>32</v>
      </c>
      <c r="C114" s="1">
        <v>2309.9720000000002</v>
      </c>
      <c r="D114" s="1">
        <v>1475.1079999999999</v>
      </c>
      <c r="E114" s="16">
        <f>1740.261+E37</f>
        <v>1784.2929999999999</v>
      </c>
      <c r="F114" s="1">
        <v>1809.51</v>
      </c>
      <c r="G114" s="6">
        <v>1</v>
      </c>
      <c r="H114" s="1">
        <v>60</v>
      </c>
      <c r="I114" s="1" t="s">
        <v>33</v>
      </c>
      <c r="J114" s="1">
        <v>1678.095</v>
      </c>
      <c r="K114" s="1">
        <f t="shared" si="16"/>
        <v>106.19799999999987</v>
      </c>
      <c r="L114" s="1">
        <f t="shared" si="12"/>
        <v>1784.2929999999999</v>
      </c>
      <c r="M114" s="1"/>
      <c r="N114" s="1">
        <v>723.99849999999947</v>
      </c>
      <c r="O114" s="1">
        <v>1000</v>
      </c>
      <c r="P114" s="1">
        <f t="shared" si="13"/>
        <v>356.85859999999997</v>
      </c>
      <c r="Q114" s="5">
        <v>390</v>
      </c>
      <c r="R114" s="5"/>
      <c r="S114" s="1"/>
      <c r="T114" s="1">
        <f t="shared" si="14"/>
        <v>10.994574601817078</v>
      </c>
      <c r="U114" s="1">
        <f t="shared" si="15"/>
        <v>9.9017047648564436</v>
      </c>
      <c r="V114" s="1">
        <v>354.96300000000002</v>
      </c>
      <c r="W114" s="1">
        <v>333.28399999999999</v>
      </c>
      <c r="X114" s="1">
        <v>352.77</v>
      </c>
      <c r="Y114" s="1">
        <v>315.80900000000003</v>
      </c>
      <c r="Z114" s="1">
        <v>322.80560000000003</v>
      </c>
      <c r="AA114" s="1">
        <v>0</v>
      </c>
      <c r="AB114" s="1" t="s">
        <v>67</v>
      </c>
      <c r="AC114" s="1">
        <f t="shared" si="17"/>
        <v>390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9" t="s">
        <v>154</v>
      </c>
      <c r="B115" s="9" t="s">
        <v>32</v>
      </c>
      <c r="C115" s="9">
        <v>6779.8220000000001</v>
      </c>
      <c r="D115" s="9">
        <v>1809.01</v>
      </c>
      <c r="E115" s="16">
        <v>4809.34</v>
      </c>
      <c r="F115" s="16">
        <v>3415.116</v>
      </c>
      <c r="G115" s="10">
        <v>0</v>
      </c>
      <c r="H115" s="9">
        <v>60</v>
      </c>
      <c r="I115" s="9" t="s">
        <v>42</v>
      </c>
      <c r="J115" s="9">
        <v>4728.2550000000001</v>
      </c>
      <c r="K115" s="9">
        <f t="shared" si="16"/>
        <v>81.085000000000036</v>
      </c>
      <c r="L115" s="9">
        <f t="shared" si="12"/>
        <v>4809.34</v>
      </c>
      <c r="M115" s="9"/>
      <c r="N115" s="9"/>
      <c r="O115" s="9"/>
      <c r="P115" s="9">
        <f t="shared" si="13"/>
        <v>961.86800000000005</v>
      </c>
      <c r="Q115" s="11"/>
      <c r="R115" s="11"/>
      <c r="S115" s="9"/>
      <c r="T115" s="9">
        <f t="shared" si="14"/>
        <v>3.5505038113337797</v>
      </c>
      <c r="U115" s="9">
        <f t="shared" si="15"/>
        <v>3.5505038113337797</v>
      </c>
      <c r="V115" s="9">
        <v>751.91399999999999</v>
      </c>
      <c r="W115" s="9">
        <v>957.52260000000001</v>
      </c>
      <c r="X115" s="9">
        <v>921.03439999999989</v>
      </c>
      <c r="Y115" s="9">
        <v>941.70740000000001</v>
      </c>
      <c r="Z115" s="9">
        <v>974.7962</v>
      </c>
      <c r="AA115" s="9">
        <v>0</v>
      </c>
      <c r="AB115" s="9" t="s">
        <v>67</v>
      </c>
      <c r="AC115" s="9">
        <f t="shared" si="1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155</v>
      </c>
      <c r="B116" s="1" t="s">
        <v>32</v>
      </c>
      <c r="C116" s="1"/>
      <c r="D116" s="1">
        <v>2086.92</v>
      </c>
      <c r="E116" s="16">
        <f>32.41+E115+E33</f>
        <v>4881.3909999999996</v>
      </c>
      <c r="F116" s="16">
        <f>2054.51+F115</f>
        <v>5469.6260000000002</v>
      </c>
      <c r="G116" s="6">
        <v>1</v>
      </c>
      <c r="H116" s="1">
        <v>60</v>
      </c>
      <c r="I116" s="1" t="s">
        <v>33</v>
      </c>
      <c r="J116" s="1">
        <v>32.5</v>
      </c>
      <c r="K116" s="1">
        <f t="shared" si="16"/>
        <v>4848.8909999999996</v>
      </c>
      <c r="L116" s="1">
        <f t="shared" si="12"/>
        <v>4881.3909999999996</v>
      </c>
      <c r="M116" s="1"/>
      <c r="N116" s="1">
        <v>3252.7484000000022</v>
      </c>
      <c r="O116" s="1"/>
      <c r="P116" s="1">
        <f t="shared" si="13"/>
        <v>976.27819999999997</v>
      </c>
      <c r="Q116" s="5">
        <v>2000</v>
      </c>
      <c r="R116" s="5"/>
      <c r="S116" s="1"/>
      <c r="T116" s="1">
        <f t="shared" si="14"/>
        <v>10.982908765145019</v>
      </c>
      <c r="U116" s="1">
        <f t="shared" si="15"/>
        <v>8.9343123712073087</v>
      </c>
      <c r="V116" s="1">
        <v>894.72440000000006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 t="s">
        <v>67</v>
      </c>
      <c r="AC116" s="1">
        <f t="shared" si="17"/>
        <v>2000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156</v>
      </c>
      <c r="B117" s="1" t="s">
        <v>32</v>
      </c>
      <c r="C117" s="1"/>
      <c r="D117" s="1">
        <v>906.68</v>
      </c>
      <c r="E117" s="16">
        <f>E36</f>
        <v>3410.8609999999999</v>
      </c>
      <c r="F117" s="16">
        <f>906.68+F36</f>
        <v>4112.2190000000001</v>
      </c>
      <c r="G117" s="6">
        <v>1</v>
      </c>
      <c r="H117" s="1">
        <v>60</v>
      </c>
      <c r="I117" s="1" t="s">
        <v>33</v>
      </c>
      <c r="J117" s="1"/>
      <c r="K117" s="1">
        <f t="shared" si="16"/>
        <v>3410.8609999999999</v>
      </c>
      <c r="L117" s="1">
        <f t="shared" si="12"/>
        <v>3410.8609999999999</v>
      </c>
      <c r="M117" s="1"/>
      <c r="N117" s="1">
        <v>1329.2212</v>
      </c>
      <c r="O117" s="1"/>
      <c r="P117" s="1">
        <f t="shared" si="13"/>
        <v>682.17219999999998</v>
      </c>
      <c r="Q117" s="5">
        <v>2060</v>
      </c>
      <c r="R117" s="5"/>
      <c r="S117" s="1"/>
      <c r="T117" s="1">
        <f t="shared" si="14"/>
        <v>10.996402667830791</v>
      </c>
      <c r="U117" s="1">
        <f t="shared" si="15"/>
        <v>7.9766372772153424</v>
      </c>
      <c r="V117" s="1">
        <v>588.37940000000003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">
        <v>67</v>
      </c>
      <c r="AC117" s="1">
        <f t="shared" si="17"/>
        <v>2060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7" t="s">
        <v>157</v>
      </c>
      <c r="B118" s="1" t="s">
        <v>41</v>
      </c>
      <c r="C118" s="1"/>
      <c r="D118" s="1"/>
      <c r="E118" s="1"/>
      <c r="F118" s="1"/>
      <c r="G118" s="6">
        <v>0.11</v>
      </c>
      <c r="H118" s="1">
        <v>150</v>
      </c>
      <c r="I118" s="1" t="s">
        <v>35</v>
      </c>
      <c r="J118" s="1"/>
      <c r="K118" s="1">
        <f t="shared" si="16"/>
        <v>0</v>
      </c>
      <c r="L118" s="1">
        <f t="shared" si="12"/>
        <v>0</v>
      </c>
      <c r="M118" s="1"/>
      <c r="N118" s="1">
        <v>100</v>
      </c>
      <c r="O118" s="1"/>
      <c r="P118" s="1">
        <f t="shared" si="13"/>
        <v>0</v>
      </c>
      <c r="Q118" s="5"/>
      <c r="R118" s="5"/>
      <c r="S118" s="1"/>
      <c r="T118" s="1" t="e">
        <f t="shared" si="14"/>
        <v>#DIV/0!</v>
      </c>
      <c r="U118" s="1" t="e">
        <f t="shared" si="15"/>
        <v>#DIV/0!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9.4</v>
      </c>
      <c r="AB118" s="1" t="s">
        <v>158</v>
      </c>
      <c r="AC118" s="1">
        <f t="shared" si="1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7" t="s">
        <v>159</v>
      </c>
      <c r="B119" s="1" t="s">
        <v>32</v>
      </c>
      <c r="C119" s="1"/>
      <c r="D119" s="1"/>
      <c r="E119" s="16">
        <f>E51+E110</f>
        <v>47.253999999999998</v>
      </c>
      <c r="F119" s="16">
        <f>F51+F110</f>
        <v>189.08699999999999</v>
      </c>
      <c r="G119" s="6">
        <v>1</v>
      </c>
      <c r="H119" s="1">
        <v>55</v>
      </c>
      <c r="I119" s="1" t="s">
        <v>33</v>
      </c>
      <c r="J119" s="1"/>
      <c r="K119" s="1">
        <f t="shared" si="16"/>
        <v>47.253999999999998</v>
      </c>
      <c r="L119" s="1">
        <f t="shared" si="12"/>
        <v>47.253999999999998</v>
      </c>
      <c r="M119" s="1"/>
      <c r="N119" s="1">
        <v>25.03679999999996</v>
      </c>
      <c r="O119" s="1"/>
      <c r="P119" s="1">
        <f t="shared" si="13"/>
        <v>9.4507999999999992</v>
      </c>
      <c r="Q119" s="5"/>
      <c r="R119" s="5"/>
      <c r="S119" s="1"/>
      <c r="T119" s="1">
        <f t="shared" si="14"/>
        <v>22.656685148347229</v>
      </c>
      <c r="U119" s="1">
        <f t="shared" si="15"/>
        <v>22.656685148347229</v>
      </c>
      <c r="V119" s="1">
        <v>12.242000000000001</v>
      </c>
      <c r="W119" s="1">
        <v>18.162199999999999</v>
      </c>
      <c r="X119" s="1">
        <v>17</v>
      </c>
      <c r="Y119" s="1">
        <v>13.4024</v>
      </c>
      <c r="Z119" s="1">
        <v>17.465800000000002</v>
      </c>
      <c r="AA119" s="1">
        <v>21.1982</v>
      </c>
      <c r="AB119" s="18" t="s">
        <v>163</v>
      </c>
      <c r="AC119" s="1">
        <f t="shared" si="1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7" t="s">
        <v>160</v>
      </c>
      <c r="B120" s="1" t="s">
        <v>41</v>
      </c>
      <c r="C120" s="1">
        <v>103</v>
      </c>
      <c r="D120" s="1">
        <v>20</v>
      </c>
      <c r="E120" s="1">
        <v>43</v>
      </c>
      <c r="F120" s="1">
        <v>64</v>
      </c>
      <c r="G120" s="6">
        <v>0.4</v>
      </c>
      <c r="H120" s="1">
        <v>55</v>
      </c>
      <c r="I120" s="1" t="s">
        <v>33</v>
      </c>
      <c r="J120" s="1">
        <v>43</v>
      </c>
      <c r="K120" s="1">
        <f t="shared" si="16"/>
        <v>0</v>
      </c>
      <c r="L120" s="1">
        <f t="shared" si="12"/>
        <v>43</v>
      </c>
      <c r="M120" s="1"/>
      <c r="N120" s="1">
        <v>45.800000000000011</v>
      </c>
      <c r="O120" s="1"/>
      <c r="P120" s="1">
        <f t="shared" si="13"/>
        <v>8.6</v>
      </c>
      <c r="Q120" s="5"/>
      <c r="R120" s="5"/>
      <c r="S120" s="1"/>
      <c r="T120" s="1">
        <f t="shared" si="14"/>
        <v>12.767441860465118</v>
      </c>
      <c r="U120" s="1">
        <f t="shared" si="15"/>
        <v>12.767441860465118</v>
      </c>
      <c r="V120" s="1">
        <v>10.8</v>
      </c>
      <c r="W120" s="1">
        <v>9.6</v>
      </c>
      <c r="X120" s="1">
        <v>8.1999999999999993</v>
      </c>
      <c r="Y120" s="1">
        <v>11.8</v>
      </c>
      <c r="Z120" s="1">
        <v>12</v>
      </c>
      <c r="AA120" s="1">
        <v>12.6</v>
      </c>
      <c r="AB120" s="1"/>
      <c r="AC120" s="1">
        <f t="shared" si="17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7" t="s">
        <v>161</v>
      </c>
      <c r="B121" s="1" t="s">
        <v>41</v>
      </c>
      <c r="C121" s="1">
        <v>11</v>
      </c>
      <c r="D121" s="1">
        <v>60</v>
      </c>
      <c r="E121" s="1">
        <v>3</v>
      </c>
      <c r="F121" s="1">
        <v>61</v>
      </c>
      <c r="G121" s="6">
        <v>0.1</v>
      </c>
      <c r="H121" s="1">
        <v>60</v>
      </c>
      <c r="I121" s="1" t="s">
        <v>33</v>
      </c>
      <c r="J121" s="1">
        <v>3</v>
      </c>
      <c r="K121" s="1">
        <f t="shared" si="16"/>
        <v>0</v>
      </c>
      <c r="L121" s="1">
        <f t="shared" si="12"/>
        <v>3</v>
      </c>
      <c r="M121" s="1"/>
      <c r="N121" s="1"/>
      <c r="O121" s="1"/>
      <c r="P121" s="1">
        <f t="shared" si="13"/>
        <v>0.6</v>
      </c>
      <c r="Q121" s="5"/>
      <c r="R121" s="5"/>
      <c r="S121" s="1"/>
      <c r="T121" s="1">
        <f t="shared" si="14"/>
        <v>101.66666666666667</v>
      </c>
      <c r="U121" s="1">
        <f t="shared" si="15"/>
        <v>101.66666666666667</v>
      </c>
      <c r="V121" s="1">
        <v>2</v>
      </c>
      <c r="W121" s="1">
        <v>4.8</v>
      </c>
      <c r="X121" s="1">
        <v>5.2</v>
      </c>
      <c r="Y121" s="1">
        <v>2.4</v>
      </c>
      <c r="Z121" s="1">
        <v>0.6</v>
      </c>
      <c r="AA121" s="1">
        <v>0</v>
      </c>
      <c r="AB121" s="1" t="s">
        <v>145</v>
      </c>
      <c r="AC121" s="1">
        <f t="shared" si="17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7" t="s">
        <v>162</v>
      </c>
      <c r="B122" s="1" t="s">
        <v>41</v>
      </c>
      <c r="C122" s="1"/>
      <c r="D122" s="1"/>
      <c r="E122" s="1"/>
      <c r="F122" s="1"/>
      <c r="G122" s="6">
        <v>0.2</v>
      </c>
      <c r="H122" s="1">
        <v>30</v>
      </c>
      <c r="I122" s="1" t="s">
        <v>33</v>
      </c>
      <c r="J122" s="1"/>
      <c r="K122" s="1">
        <f t="shared" si="16"/>
        <v>0</v>
      </c>
      <c r="L122" s="1">
        <f t="shared" si="12"/>
        <v>0</v>
      </c>
      <c r="M122" s="1"/>
      <c r="N122" s="1">
        <v>30</v>
      </c>
      <c r="O122" s="1"/>
      <c r="P122" s="1">
        <f t="shared" si="13"/>
        <v>0</v>
      </c>
      <c r="Q122" s="5"/>
      <c r="R122" s="5"/>
      <c r="S122" s="1"/>
      <c r="T122" s="1" t="e">
        <f t="shared" si="14"/>
        <v>#DIV/0!</v>
      </c>
      <c r="U122" s="1" t="e">
        <f t="shared" si="15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145</v>
      </c>
      <c r="AC122" s="1">
        <f t="shared" si="17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22" xr:uid="{D2361F4F-965B-451F-B895-6EBF4D20A0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2024-06-13T13:47:14Z</dcterms:created>
  <dcterms:modified xsi:type="dcterms:W3CDTF">2024-06-19T08:35:36Z</dcterms:modified>
</cp:coreProperties>
</file>