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6,24 ПОКОМ КИ филиалы\"/>
    </mc:Choice>
  </mc:AlternateContent>
  <xr:revisionPtr revIDLastSave="0" documentId="13_ncr:1_{44465EA2-0B31-48C7-9F52-5857ABB6D6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Sheet!$A$3:$AE$108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04" i="1" l="1"/>
  <c r="S81" i="1"/>
  <c r="S63" i="1"/>
  <c r="S42" i="1"/>
  <c r="S32" i="1"/>
  <c r="AF32" i="1" s="1"/>
  <c r="S29" i="1"/>
  <c r="S27" i="1"/>
  <c r="S20" i="1"/>
  <c r="AF20" i="1" s="1"/>
  <c r="S9" i="1"/>
  <c r="AF7" i="1"/>
  <c r="AF9" i="1"/>
  <c r="AF11" i="1"/>
  <c r="AF12" i="1"/>
  <c r="AF13" i="1"/>
  <c r="AF14" i="1"/>
  <c r="AF15" i="1"/>
  <c r="AF16" i="1"/>
  <c r="AF18" i="1"/>
  <c r="AF19" i="1"/>
  <c r="AF23" i="1"/>
  <c r="AF24" i="1"/>
  <c r="AF26" i="1"/>
  <c r="AF27" i="1"/>
  <c r="AF29" i="1"/>
  <c r="AF30" i="1"/>
  <c r="AF34" i="1"/>
  <c r="AF35" i="1"/>
  <c r="AF38" i="1"/>
  <c r="AF42" i="1"/>
  <c r="AF43" i="1"/>
  <c r="AF44" i="1"/>
  <c r="AF46" i="1"/>
  <c r="AF48" i="1"/>
  <c r="AF49" i="1"/>
  <c r="AF50" i="1"/>
  <c r="AF51" i="1"/>
  <c r="AF54" i="1"/>
  <c r="AF55" i="1"/>
  <c r="AF56" i="1"/>
  <c r="AF57" i="1"/>
  <c r="AF60" i="1"/>
  <c r="AF63" i="1"/>
  <c r="AF64" i="1"/>
  <c r="AF68" i="1"/>
  <c r="AF70" i="1"/>
  <c r="AF71" i="1"/>
  <c r="AF72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7" i="1"/>
  <c r="AF99" i="1"/>
  <c r="AF100" i="1"/>
  <c r="AF101" i="1"/>
  <c r="AF103" i="1"/>
  <c r="AF104" i="1"/>
  <c r="AF107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6" i="1"/>
  <c r="R5" i="1"/>
  <c r="E104" i="1" l="1"/>
  <c r="F105" i="1"/>
  <c r="E105" i="1"/>
  <c r="F106" i="1"/>
  <c r="E10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5" i="1"/>
  <c r="I46" i="1"/>
  <c r="I47" i="1"/>
  <c r="I49" i="1"/>
  <c r="I50" i="1"/>
  <c r="I51" i="1"/>
  <c r="I52" i="1"/>
  <c r="I53" i="1"/>
  <c r="I54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3" i="1"/>
  <c r="I74" i="1"/>
  <c r="I75" i="1"/>
  <c r="I76" i="1"/>
  <c r="I78" i="1"/>
  <c r="I81" i="1"/>
  <c r="I79" i="1"/>
  <c r="I82" i="1"/>
  <c r="I83" i="1"/>
  <c r="I84" i="1"/>
  <c r="I85" i="1"/>
  <c r="I86" i="1"/>
  <c r="I87" i="1"/>
  <c r="I88" i="1"/>
  <c r="I92" i="1"/>
  <c r="I93" i="1"/>
  <c r="I94" i="1"/>
  <c r="I95" i="1"/>
  <c r="I96" i="1"/>
  <c r="I91" i="1"/>
  <c r="I98" i="1"/>
  <c r="I97" i="1"/>
  <c r="I100" i="1"/>
  <c r="I101" i="1"/>
  <c r="I102" i="1"/>
  <c r="I104" i="1"/>
  <c r="I105" i="1"/>
  <c r="I106" i="1"/>
  <c r="I107" i="1"/>
  <c r="I6" i="1"/>
  <c r="L107" i="1" l="1"/>
  <c r="P107" i="1" s="1"/>
  <c r="K107" i="1"/>
  <c r="L104" i="1"/>
  <c r="P104" i="1" s="1"/>
  <c r="K104" i="1"/>
  <c r="P88" i="1"/>
  <c r="L97" i="1"/>
  <c r="P97" i="1" s="1"/>
  <c r="K97" i="1"/>
  <c r="L91" i="1"/>
  <c r="P91" i="1" s="1"/>
  <c r="K91" i="1"/>
  <c r="L87" i="1"/>
  <c r="P87" i="1" s="1"/>
  <c r="K87" i="1"/>
  <c r="L85" i="1"/>
  <c r="P85" i="1" s="1"/>
  <c r="K85" i="1"/>
  <c r="P82" i="1"/>
  <c r="L83" i="1"/>
  <c r="P83" i="1" s="1"/>
  <c r="K83" i="1"/>
  <c r="L79" i="1"/>
  <c r="P79" i="1" s="1"/>
  <c r="K79" i="1"/>
  <c r="L70" i="1"/>
  <c r="P70" i="1" s="1"/>
  <c r="K70" i="1"/>
  <c r="L68" i="1"/>
  <c r="P68" i="1" s="1"/>
  <c r="K68" i="1"/>
  <c r="L64" i="1"/>
  <c r="P64" i="1" s="1"/>
  <c r="K64" i="1"/>
  <c r="L50" i="1"/>
  <c r="P50" i="1" s="1"/>
  <c r="K50" i="1"/>
  <c r="P7" i="1"/>
  <c r="W7" i="1" l="1"/>
  <c r="V7" i="1"/>
  <c r="V50" i="1"/>
  <c r="W50" i="1"/>
  <c r="W83" i="1"/>
  <c r="V83" i="1"/>
  <c r="W82" i="1"/>
  <c r="V82" i="1"/>
  <c r="W85" i="1"/>
  <c r="V85" i="1"/>
  <c r="W97" i="1"/>
  <c r="V97" i="1"/>
  <c r="W107" i="1"/>
  <c r="V107" i="1"/>
  <c r="V64" i="1"/>
  <c r="W64" i="1"/>
  <c r="V68" i="1"/>
  <c r="W68" i="1"/>
  <c r="V70" i="1"/>
  <c r="W70" i="1"/>
  <c r="W79" i="1"/>
  <c r="V79" i="1"/>
  <c r="W87" i="1"/>
  <c r="V87" i="1"/>
  <c r="W91" i="1"/>
  <c r="V91" i="1"/>
  <c r="W88" i="1"/>
  <c r="V88" i="1"/>
  <c r="W104" i="1"/>
  <c r="V104" i="1"/>
  <c r="L8" i="1"/>
  <c r="P8" i="1" s="1"/>
  <c r="Q8" i="1" s="1"/>
  <c r="S8" i="1" s="1"/>
  <c r="AF8" i="1" s="1"/>
  <c r="L9" i="1"/>
  <c r="P9" i="1" s="1"/>
  <c r="L10" i="1"/>
  <c r="P10" i="1" s="1"/>
  <c r="Q10" i="1" s="1"/>
  <c r="S10" i="1" s="1"/>
  <c r="AF10" i="1" s="1"/>
  <c r="L11" i="1"/>
  <c r="P11" i="1" s="1"/>
  <c r="L12" i="1"/>
  <c r="P12" i="1" s="1"/>
  <c r="L13" i="1"/>
  <c r="P13" i="1" s="1"/>
  <c r="L14" i="1"/>
  <c r="P14" i="1" s="1"/>
  <c r="L15" i="1"/>
  <c r="P15" i="1" s="1"/>
  <c r="L16" i="1"/>
  <c r="P16" i="1" s="1"/>
  <c r="L17" i="1"/>
  <c r="P17" i="1" s="1"/>
  <c r="Q17" i="1" s="1"/>
  <c r="S17" i="1" s="1"/>
  <c r="AF17" i="1" s="1"/>
  <c r="L18" i="1"/>
  <c r="P18" i="1" s="1"/>
  <c r="L19" i="1"/>
  <c r="P19" i="1" s="1"/>
  <c r="L20" i="1"/>
  <c r="P20" i="1" s="1"/>
  <c r="L21" i="1"/>
  <c r="P21" i="1" s="1"/>
  <c r="Q21" i="1" s="1"/>
  <c r="S21" i="1" s="1"/>
  <c r="AF21" i="1" s="1"/>
  <c r="L22" i="1"/>
  <c r="P22" i="1" s="1"/>
  <c r="Q22" i="1" s="1"/>
  <c r="S22" i="1" s="1"/>
  <c r="AF22" i="1" s="1"/>
  <c r="L23" i="1"/>
  <c r="P23" i="1" s="1"/>
  <c r="L24" i="1"/>
  <c r="P24" i="1" s="1"/>
  <c r="L25" i="1"/>
  <c r="P25" i="1" s="1"/>
  <c r="Q25" i="1" s="1"/>
  <c r="S25" i="1" s="1"/>
  <c r="AF25" i="1" s="1"/>
  <c r="L26" i="1"/>
  <c r="P26" i="1" s="1"/>
  <c r="L27" i="1"/>
  <c r="P27" i="1" s="1"/>
  <c r="L28" i="1"/>
  <c r="P28" i="1" s="1"/>
  <c r="Q28" i="1" s="1"/>
  <c r="S28" i="1" s="1"/>
  <c r="AF28" i="1" s="1"/>
  <c r="L29" i="1"/>
  <c r="P29" i="1" s="1"/>
  <c r="L30" i="1"/>
  <c r="P30" i="1" s="1"/>
  <c r="L31" i="1"/>
  <c r="P31" i="1" s="1"/>
  <c r="Q31" i="1" s="1"/>
  <c r="S31" i="1" s="1"/>
  <c r="AF31" i="1" s="1"/>
  <c r="L32" i="1"/>
  <c r="P32" i="1" s="1"/>
  <c r="L33" i="1"/>
  <c r="P33" i="1" s="1"/>
  <c r="Q33" i="1" s="1"/>
  <c r="S33" i="1" s="1"/>
  <c r="AF33" i="1" s="1"/>
  <c r="L34" i="1"/>
  <c r="P34" i="1" s="1"/>
  <c r="L35" i="1"/>
  <c r="P35" i="1" s="1"/>
  <c r="L36" i="1"/>
  <c r="P36" i="1" s="1"/>
  <c r="Q36" i="1" s="1"/>
  <c r="S36" i="1" s="1"/>
  <c r="AF36" i="1" s="1"/>
  <c r="L37" i="1"/>
  <c r="P37" i="1" s="1"/>
  <c r="Q37" i="1" s="1"/>
  <c r="S37" i="1" s="1"/>
  <c r="AF37" i="1" s="1"/>
  <c r="L38" i="1"/>
  <c r="P38" i="1" s="1"/>
  <c r="L39" i="1"/>
  <c r="P39" i="1" s="1"/>
  <c r="Q39" i="1" s="1"/>
  <c r="S39" i="1" s="1"/>
  <c r="AF39" i="1" s="1"/>
  <c r="L40" i="1"/>
  <c r="P40" i="1" s="1"/>
  <c r="Q40" i="1" s="1"/>
  <c r="S40" i="1" s="1"/>
  <c r="AF40" i="1" s="1"/>
  <c r="L41" i="1"/>
  <c r="P41" i="1" s="1"/>
  <c r="Q41" i="1" s="1"/>
  <c r="S41" i="1" s="1"/>
  <c r="AF41" i="1" s="1"/>
  <c r="L42" i="1"/>
  <c r="P42" i="1" s="1"/>
  <c r="L43" i="1"/>
  <c r="P43" i="1" s="1"/>
  <c r="L44" i="1"/>
  <c r="P44" i="1" s="1"/>
  <c r="L45" i="1"/>
  <c r="P45" i="1" s="1"/>
  <c r="Q45" i="1" s="1"/>
  <c r="S45" i="1" s="1"/>
  <c r="AF45" i="1" s="1"/>
  <c r="L46" i="1"/>
  <c r="P46" i="1" s="1"/>
  <c r="L47" i="1"/>
  <c r="P47" i="1" s="1"/>
  <c r="Q47" i="1" s="1"/>
  <c r="S47" i="1" s="1"/>
  <c r="AF47" i="1" s="1"/>
  <c r="L48" i="1"/>
  <c r="P48" i="1" s="1"/>
  <c r="L49" i="1"/>
  <c r="P49" i="1" s="1"/>
  <c r="L51" i="1"/>
  <c r="P51" i="1" s="1"/>
  <c r="L52" i="1"/>
  <c r="P52" i="1" s="1"/>
  <c r="Q52" i="1" s="1"/>
  <c r="S52" i="1" s="1"/>
  <c r="AF52" i="1" s="1"/>
  <c r="L53" i="1"/>
  <c r="P53" i="1" s="1"/>
  <c r="Q53" i="1" s="1"/>
  <c r="S53" i="1" s="1"/>
  <c r="AF53" i="1" s="1"/>
  <c r="L54" i="1"/>
  <c r="P54" i="1" s="1"/>
  <c r="L55" i="1"/>
  <c r="P55" i="1" s="1"/>
  <c r="L56" i="1"/>
  <c r="P56" i="1" s="1"/>
  <c r="L57" i="1"/>
  <c r="P57" i="1" s="1"/>
  <c r="L58" i="1"/>
  <c r="P58" i="1" s="1"/>
  <c r="Q58" i="1" s="1"/>
  <c r="S58" i="1" s="1"/>
  <c r="AF58" i="1" s="1"/>
  <c r="L59" i="1"/>
  <c r="P59" i="1" s="1"/>
  <c r="Q59" i="1" s="1"/>
  <c r="S59" i="1" s="1"/>
  <c r="AF59" i="1" s="1"/>
  <c r="L60" i="1"/>
  <c r="P60" i="1" s="1"/>
  <c r="L61" i="1"/>
  <c r="P61" i="1" s="1"/>
  <c r="Q61" i="1" s="1"/>
  <c r="S61" i="1" s="1"/>
  <c r="AF61" i="1" s="1"/>
  <c r="L62" i="1"/>
  <c r="P62" i="1" s="1"/>
  <c r="Q62" i="1" s="1"/>
  <c r="S62" i="1" s="1"/>
  <c r="AF62" i="1" s="1"/>
  <c r="L63" i="1"/>
  <c r="P63" i="1" s="1"/>
  <c r="L65" i="1"/>
  <c r="P65" i="1" s="1"/>
  <c r="Q65" i="1" s="1"/>
  <c r="S65" i="1" s="1"/>
  <c r="AF65" i="1" s="1"/>
  <c r="L66" i="1"/>
  <c r="P66" i="1" s="1"/>
  <c r="Q66" i="1" s="1"/>
  <c r="S66" i="1" s="1"/>
  <c r="AF66" i="1" s="1"/>
  <c r="L67" i="1"/>
  <c r="P67" i="1" s="1"/>
  <c r="Q67" i="1" s="1"/>
  <c r="S67" i="1" s="1"/>
  <c r="AF67" i="1" s="1"/>
  <c r="L69" i="1"/>
  <c r="P69" i="1" s="1"/>
  <c r="Q69" i="1" s="1"/>
  <c r="S69" i="1" s="1"/>
  <c r="AF69" i="1" s="1"/>
  <c r="L71" i="1"/>
  <c r="P71" i="1" s="1"/>
  <c r="L72" i="1"/>
  <c r="P72" i="1" s="1"/>
  <c r="L73" i="1"/>
  <c r="P73" i="1" s="1"/>
  <c r="Q73" i="1" s="1"/>
  <c r="S73" i="1" s="1"/>
  <c r="AF73" i="1" s="1"/>
  <c r="L74" i="1"/>
  <c r="P74" i="1" s="1"/>
  <c r="Q74" i="1" s="1"/>
  <c r="S74" i="1" s="1"/>
  <c r="AF74" i="1" s="1"/>
  <c r="L75" i="1"/>
  <c r="P75" i="1" s="1"/>
  <c r="Q75" i="1" s="1"/>
  <c r="S75" i="1" s="1"/>
  <c r="AF75" i="1" s="1"/>
  <c r="L76" i="1"/>
  <c r="P76" i="1" s="1"/>
  <c r="Q76" i="1" s="1"/>
  <c r="S76" i="1" s="1"/>
  <c r="AF76" i="1" s="1"/>
  <c r="L77" i="1"/>
  <c r="P77" i="1" s="1"/>
  <c r="L78" i="1"/>
  <c r="P78" i="1" s="1"/>
  <c r="L99" i="1"/>
  <c r="P99" i="1" s="1"/>
  <c r="L80" i="1"/>
  <c r="P80" i="1" s="1"/>
  <c r="L81" i="1"/>
  <c r="P81" i="1" s="1"/>
  <c r="L84" i="1"/>
  <c r="P84" i="1" s="1"/>
  <c r="L86" i="1"/>
  <c r="P86" i="1" s="1"/>
  <c r="L89" i="1"/>
  <c r="P89" i="1" s="1"/>
  <c r="L90" i="1"/>
  <c r="P90" i="1" s="1"/>
  <c r="L92" i="1"/>
  <c r="P92" i="1" s="1"/>
  <c r="L93" i="1"/>
  <c r="P93" i="1" s="1"/>
  <c r="L94" i="1"/>
  <c r="P94" i="1" s="1"/>
  <c r="Q94" i="1" s="1"/>
  <c r="S94" i="1" s="1"/>
  <c r="AF94" i="1" s="1"/>
  <c r="L95" i="1"/>
  <c r="P95" i="1" s="1"/>
  <c r="Q95" i="1" s="1"/>
  <c r="S95" i="1" s="1"/>
  <c r="AF95" i="1" s="1"/>
  <c r="L96" i="1"/>
  <c r="P96" i="1" s="1"/>
  <c r="Q96" i="1" s="1"/>
  <c r="S96" i="1" s="1"/>
  <c r="AF96" i="1" s="1"/>
  <c r="L98" i="1"/>
  <c r="P98" i="1" s="1"/>
  <c r="Q98" i="1" s="1"/>
  <c r="S98" i="1" s="1"/>
  <c r="AF98" i="1" s="1"/>
  <c r="L100" i="1"/>
  <c r="P100" i="1" s="1"/>
  <c r="L101" i="1"/>
  <c r="P101" i="1" s="1"/>
  <c r="L102" i="1"/>
  <c r="P102" i="1" s="1"/>
  <c r="Q102" i="1" s="1"/>
  <c r="S102" i="1" s="1"/>
  <c r="AF102" i="1" s="1"/>
  <c r="L103" i="1"/>
  <c r="P103" i="1" s="1"/>
  <c r="L105" i="1"/>
  <c r="P105" i="1" s="1"/>
  <c r="Q105" i="1" s="1"/>
  <c r="S105" i="1" s="1"/>
  <c r="AF105" i="1" s="1"/>
  <c r="L106" i="1"/>
  <c r="P106" i="1" s="1"/>
  <c r="Q106" i="1" s="1"/>
  <c r="S106" i="1" s="1"/>
  <c r="AF106" i="1" s="1"/>
  <c r="L108" i="1"/>
  <c r="P108" i="1" s="1"/>
  <c r="L6" i="1"/>
  <c r="P6" i="1" s="1"/>
  <c r="Q6" i="1" s="1"/>
  <c r="S6" i="1" s="1"/>
  <c r="K108" i="1"/>
  <c r="K106" i="1"/>
  <c r="K105" i="1"/>
  <c r="K103" i="1"/>
  <c r="K102" i="1"/>
  <c r="K101" i="1"/>
  <c r="K100" i="1"/>
  <c r="K98" i="1"/>
  <c r="K96" i="1"/>
  <c r="K95" i="1"/>
  <c r="K94" i="1"/>
  <c r="K93" i="1"/>
  <c r="K92" i="1"/>
  <c r="K90" i="1"/>
  <c r="K89" i="1"/>
  <c r="K86" i="1"/>
  <c r="K84" i="1"/>
  <c r="K81" i="1"/>
  <c r="K80" i="1"/>
  <c r="K99" i="1"/>
  <c r="K78" i="1"/>
  <c r="K77" i="1"/>
  <c r="K76" i="1"/>
  <c r="K75" i="1"/>
  <c r="K74" i="1"/>
  <c r="K73" i="1"/>
  <c r="K72" i="1"/>
  <c r="K71" i="1"/>
  <c r="K69" i="1"/>
  <c r="K67" i="1"/>
  <c r="K66" i="1"/>
  <c r="K65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6" i="1"/>
  <c r="AC5" i="1"/>
  <c r="AB5" i="1"/>
  <c r="AA5" i="1"/>
  <c r="Z5" i="1"/>
  <c r="Y5" i="1"/>
  <c r="X5" i="1"/>
  <c r="T5" i="1"/>
  <c r="O5" i="1"/>
  <c r="N5" i="1"/>
  <c r="M5" i="1"/>
  <c r="J5" i="1"/>
  <c r="F5" i="1"/>
  <c r="E5" i="1"/>
  <c r="AF6" i="1" l="1"/>
  <c r="AF5" i="1" s="1"/>
  <c r="S5" i="1"/>
  <c r="W108" i="1"/>
  <c r="V108" i="1"/>
  <c r="W105" i="1"/>
  <c r="V105" i="1"/>
  <c r="W102" i="1"/>
  <c r="V102" i="1"/>
  <c r="W100" i="1"/>
  <c r="V100" i="1"/>
  <c r="W96" i="1"/>
  <c r="V96" i="1"/>
  <c r="W94" i="1"/>
  <c r="V94" i="1"/>
  <c r="W92" i="1"/>
  <c r="V92" i="1"/>
  <c r="W89" i="1"/>
  <c r="V89" i="1"/>
  <c r="W84" i="1"/>
  <c r="V84" i="1"/>
  <c r="W80" i="1"/>
  <c r="V80" i="1"/>
  <c r="W78" i="1"/>
  <c r="V78" i="1"/>
  <c r="W76" i="1"/>
  <c r="V76" i="1"/>
  <c r="W74" i="1"/>
  <c r="V74" i="1"/>
  <c r="V72" i="1"/>
  <c r="W72" i="1"/>
  <c r="W69" i="1"/>
  <c r="V69" i="1"/>
  <c r="V66" i="1"/>
  <c r="W66" i="1"/>
  <c r="W63" i="1"/>
  <c r="W61" i="1"/>
  <c r="V61" i="1"/>
  <c r="W59" i="1"/>
  <c r="V59" i="1"/>
  <c r="W57" i="1"/>
  <c r="V57" i="1"/>
  <c r="W55" i="1"/>
  <c r="V55" i="1"/>
  <c r="W53" i="1"/>
  <c r="V53" i="1"/>
  <c r="W51" i="1"/>
  <c r="V51" i="1"/>
  <c r="V48" i="1"/>
  <c r="W48" i="1"/>
  <c r="V46" i="1"/>
  <c r="W46" i="1"/>
  <c r="V44" i="1"/>
  <c r="W44" i="1"/>
  <c r="V42" i="1"/>
  <c r="W42" i="1"/>
  <c r="V40" i="1"/>
  <c r="W40" i="1"/>
  <c r="V38" i="1"/>
  <c r="W38" i="1"/>
  <c r="V36" i="1"/>
  <c r="W36" i="1"/>
  <c r="V34" i="1"/>
  <c r="W34" i="1"/>
  <c r="V32" i="1"/>
  <c r="W32" i="1"/>
  <c r="V30" i="1"/>
  <c r="W30" i="1"/>
  <c r="V28" i="1"/>
  <c r="W28" i="1"/>
  <c r="V26" i="1"/>
  <c r="W26" i="1"/>
  <c r="V24" i="1"/>
  <c r="W24" i="1"/>
  <c r="V22" i="1"/>
  <c r="W22" i="1"/>
  <c r="V20" i="1"/>
  <c r="W20" i="1"/>
  <c r="V18" i="1"/>
  <c r="W18" i="1"/>
  <c r="V16" i="1"/>
  <c r="W16" i="1"/>
  <c r="V14" i="1"/>
  <c r="W14" i="1"/>
  <c r="V12" i="1"/>
  <c r="W12" i="1"/>
  <c r="V10" i="1"/>
  <c r="W10" i="1"/>
  <c r="V8" i="1"/>
  <c r="W8" i="1"/>
  <c r="W6" i="1"/>
  <c r="V6" i="1"/>
  <c r="W106" i="1"/>
  <c r="V106" i="1"/>
  <c r="W103" i="1"/>
  <c r="V103" i="1"/>
  <c r="W101" i="1"/>
  <c r="V101" i="1"/>
  <c r="W98" i="1"/>
  <c r="V98" i="1"/>
  <c r="W95" i="1"/>
  <c r="V95" i="1"/>
  <c r="W93" i="1"/>
  <c r="V93" i="1"/>
  <c r="W90" i="1"/>
  <c r="V90" i="1"/>
  <c r="W86" i="1"/>
  <c r="V86" i="1"/>
  <c r="W81" i="1"/>
  <c r="W99" i="1"/>
  <c r="V99" i="1"/>
  <c r="W77" i="1"/>
  <c r="V77" i="1"/>
  <c r="W75" i="1"/>
  <c r="V75" i="1"/>
  <c r="W73" i="1"/>
  <c r="V73" i="1"/>
  <c r="W71" i="1"/>
  <c r="V71" i="1"/>
  <c r="W67" i="1"/>
  <c r="V67" i="1"/>
  <c r="W65" i="1"/>
  <c r="V65" i="1"/>
  <c r="V62" i="1"/>
  <c r="W62" i="1"/>
  <c r="V60" i="1"/>
  <c r="W60" i="1"/>
  <c r="V58" i="1"/>
  <c r="W58" i="1"/>
  <c r="V56" i="1"/>
  <c r="W56" i="1"/>
  <c r="V54" i="1"/>
  <c r="W54" i="1"/>
  <c r="V52" i="1"/>
  <c r="W52" i="1"/>
  <c r="W49" i="1"/>
  <c r="V49" i="1"/>
  <c r="W47" i="1"/>
  <c r="V47" i="1"/>
  <c r="W45" i="1"/>
  <c r="V45" i="1"/>
  <c r="W43" i="1"/>
  <c r="V43" i="1"/>
  <c r="W41" i="1"/>
  <c r="V41" i="1"/>
  <c r="W39" i="1"/>
  <c r="V39" i="1"/>
  <c r="W37" i="1"/>
  <c r="V37" i="1"/>
  <c r="W35" i="1"/>
  <c r="V35" i="1"/>
  <c r="W33" i="1"/>
  <c r="V33" i="1"/>
  <c r="W31" i="1"/>
  <c r="V31" i="1"/>
  <c r="W29" i="1"/>
  <c r="V29" i="1"/>
  <c r="W27" i="1"/>
  <c r="W25" i="1"/>
  <c r="V25" i="1"/>
  <c r="W23" i="1"/>
  <c r="V23" i="1"/>
  <c r="W21" i="1"/>
  <c r="V21" i="1"/>
  <c r="W19" i="1"/>
  <c r="V19" i="1"/>
  <c r="W17" i="1"/>
  <c r="V17" i="1"/>
  <c r="W15" i="1"/>
  <c r="V15" i="1"/>
  <c r="W13" i="1"/>
  <c r="V13" i="1"/>
  <c r="W11" i="1"/>
  <c r="V11" i="1"/>
  <c r="W9" i="1"/>
  <c r="V9" i="1"/>
  <c r="K5" i="1"/>
  <c r="L5" i="1"/>
  <c r="P5" i="1"/>
  <c r="V81" i="1" l="1"/>
  <c r="V63" i="1"/>
  <c r="AE5" i="1"/>
  <c r="Q5" i="1"/>
  <c r="V27" i="1"/>
</calcChain>
</file>

<file path=xl/sharedStrings.xml><?xml version="1.0" encoding="utf-8"?>
<sst xmlns="http://schemas.openxmlformats.org/spreadsheetml/2006/main" count="305" uniqueCount="146">
  <si>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</si>
  <si>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</si>
  <si>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</si>
  <si>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</si>
  <si>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</si>
  <si>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</si>
  <si>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</si>
  <si>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</si>
  <si>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</si>
  <si>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</si>
  <si>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</si>
  <si>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</si>
  <si>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</si>
  <si>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</si>
  <si>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</si>
  <si>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</si>
  <si>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</si>
  <si>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</si>
  <si>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</si>
  <si>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</si>
  <si>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</si>
  <si>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</si>
  <si>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</si>
  <si>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15,06,(2)</t>
  </si>
  <si>
    <t>17,06,</t>
  </si>
  <si>
    <t>19,06,</t>
  </si>
  <si>
    <t>13,06,</t>
  </si>
  <si>
    <t>12,06,</t>
  </si>
  <si>
    <t>06,06,</t>
  </si>
  <si>
    <t>05,06,</t>
  </si>
  <si>
    <t>30,05,</t>
  </si>
  <si>
    <t>29,05,</t>
  </si>
  <si>
    <t xml:space="preserve"> 005  Колбаса Докторская ГОСТ, Вязанка вектор,ВЕС. ПОКОМ</t>
  </si>
  <si>
    <t>кг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</si>
  <si>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</si>
  <si>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</si>
  <si>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</si>
  <si>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</si>
  <si>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</si>
  <si>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</si>
  <si>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</si>
  <si>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</si>
  <si>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</si>
  <si>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</si>
  <si>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</si>
  <si>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</si>
  <si>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</si>
  <si>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</si>
  <si>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</si>
  <si>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</si>
  <si>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</si>
  <si>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</si>
  <si>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</si>
  <si>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</si>
  <si>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</si>
  <si>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</si>
  <si>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</si>
  <si>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</si>
  <si>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</si>
  <si>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</si>
  <si>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</si>
  <si>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</si>
  <si>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</si>
  <si>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</si>
  <si>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</si>
  <si>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</si>
  <si>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</si>
  <si>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</si>
  <si>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</si>
  <si>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</si>
  <si>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</si>
  <si>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</si>
  <si>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</si>
  <si>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</si>
  <si>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>ротация</t>
  </si>
  <si>
    <t xml:space="preserve"> 271  Колбаса Сервелат Левантский ТМ Особый Рецепт, ВЕС.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</si>
  <si>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</si>
  <si>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</si>
  <si>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</si>
  <si>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</si>
  <si>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</si>
  <si>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</si>
  <si>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</si>
  <si>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</si>
  <si>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</si>
  <si>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</si>
  <si>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</si>
  <si>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</si>
  <si>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</si>
  <si>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</si>
  <si>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</si>
  <si>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</si>
  <si>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</si>
  <si>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</si>
  <si>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</si>
  <si>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</si>
  <si>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</si>
  <si>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 </t>
  </si>
  <si>
    <t xml:space="preserve"> 339  Колбаса вареная Филейская ТМ Вязанка ТС Классическая, 0,40 кг.  ПОКОМ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</si>
  <si>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</si>
  <si>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</si>
  <si>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</si>
  <si>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</si>
  <si>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</si>
  <si>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</si>
  <si>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</si>
  <si>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358 Колбаса Сервелат Мясорубский ТМ Стародворье с мелкорубленным окороком в вак упак  ПОКОМ</t>
  </si>
  <si>
    <t xml:space="preserve"> 362  Колбаса Филейбургская с душистым чесноком, ВЕС, ТМ Баварушка  ПОКОМ</t>
  </si>
  <si>
    <t xml:space="preserve"> 364  Сардельки Филейские Вязанка ВЕС NDX ТМ Вязанка  ПОКОМ</t>
  </si>
  <si>
    <t xml:space="preserve"> 397 Сосиски Сливочные по-стародворски Бордо Фикс.вес 0,45 П/а мгс Стародворье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</si>
  <si>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</si>
  <si>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</si>
  <si>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</si>
  <si>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</si>
  <si>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</si>
  <si>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</si>
  <si>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</si>
  <si>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</si>
  <si>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</si>
  <si>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</si>
  <si>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</si>
  <si>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</si>
  <si>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</si>
  <si>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</si>
  <si>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ротация ОР / Химич 0,7т</t>
  </si>
  <si>
    <t>новинка</t>
  </si>
  <si>
    <t>ДУБЛЬ 494 Ветчина Балыкбургская ТМ Баварушка с мраморным балыком в в.у 0,1 кг нарезка.  Поком</t>
  </si>
  <si>
    <t xml:space="preserve"> 014  Сардельки Вязанка Стародворские, СЕМЕЙНАЯ УПАКОВКА, ВЕС, ТМ Стародворские колбасы</t>
  </si>
  <si>
    <t xml:space="preserve"> 284  Сосиски Молокуши миникушай ТМ Вязанка, 0.45кг, ПОКОМ</t>
  </si>
  <si>
    <t xml:space="preserve"> 322  Колбаса вареная Молокуша 0,45кг ТМ Вязанка  ПОКОМ</t>
  </si>
  <si>
    <t xml:space="preserve"> 330  Колбаса вареная Филейская ТМ Вязанка ТС Классическая ВЕС  ПОКОМ</t>
  </si>
  <si>
    <t xml:space="preserve"> 336  Ветчина Сливушка с индейкой ТМ Вязанка. ВЕС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</si>
  <si>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</si>
  <si>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</si>
  <si>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</si>
  <si>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</si>
  <si>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</si>
  <si>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408  Ветчина Сливушка с индейкой ТМ Вязанка, 0,4кг  ПОКОМ</t>
  </si>
  <si>
    <t xml:space="preserve"> 436 Колбаса Докторская Дугушка ТМ Стародворье ТС Дугушка в оболочке вектор 0,6 кг.  Поком</t>
  </si>
  <si>
    <t xml:space="preserve"> 440  Колбаса Любительская ТМ Вязанка в оболочке полиамид.ВЕС ПОКОМ </t>
  </si>
  <si>
    <t xml:space="preserve"> 415  Колбаса Балыкбургская с мраморным балыком 0,11 кг ТМ Баварушка  ПОКОМ</t>
  </si>
  <si>
    <t xml:space="preserve"> 454 Ветчина Балыкбургская ТМ Баварушка с мраморным балыком в в.у 0,1 кг нарезка ПОКОМ</t>
  </si>
  <si>
    <t xml:space="preserve"> 458  Сосиски Молочные 0,2кг ГОСТ ТМ Вязанка  ПОКОМ</t>
  </si>
  <si>
    <t>заказ</t>
  </si>
  <si>
    <t>22,06,(1)</t>
  </si>
  <si>
    <t>22,06,(2)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</si>
</sst>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0" fontId="0" fillId="6" borderId="0" xfId="0" applyFill="1"/>
    <xf numFmtId="164" fontId="4" fillId="6" borderId="1" xfId="1" applyNumberFormat="1" applyFont="1" applyFill="1"/>
    <xf numFmtId="0" fontId="0" fillId="6" borderId="1" xfId="0" applyFill="1" applyBorder="1"/>
    <xf numFmtId="164" fontId="1" fillId="6" borderId="0" xfId="1" applyNumberFormat="1" applyFill="1" applyBorder="1"/>
    <xf numFmtId="164" fontId="5" fillId="7" borderId="1" xfId="1" applyNumberFormat="1" applyFont="1" applyFill="1"/>
    <xf numFmtId="164" fontId="1" fillId="7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2;&#1072;&#1090;&#1088;&#1080;&#1094;&#1072;%20&#1055;&#1054;&#1050;&#1054;&#1052;%2017,06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ердянск"/>
      <sheetName val="Донецк"/>
      <sheetName val="Луганск"/>
      <sheetName val="Мелитополь"/>
      <sheetName val="ОБЩАЯ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Номенклатура</v>
          </cell>
          <cell r="B1" t="str">
            <v>ЕИ</v>
          </cell>
          <cell r="C1" t="str">
            <v>штрих-код</v>
          </cell>
          <cell r="D1" t="str">
            <v>Дубли</v>
          </cell>
          <cell r="E1" t="str">
            <v>Бердянск</v>
          </cell>
          <cell r="F1" t="str">
            <v>Донецк</v>
          </cell>
          <cell r="G1" t="str">
            <v>Луганск</v>
          </cell>
          <cell r="H1" t="str">
            <v>Мелитополь</v>
          </cell>
          <cell r="I1" t="str">
            <v>Комментарии</v>
          </cell>
        </row>
        <row r="2">
          <cell r="A2" t="str">
            <v xml:space="preserve"> 005  Колбаса Докторская ГОСТ, Вязанка вектор,ВЕС. ПОКОМ</v>
          </cell>
          <cell r="B2" t="str">
            <v>кг</v>
          </cell>
          <cell r="C2">
            <v>4607091385670</v>
          </cell>
          <cell r="D2" t="b">
            <v>0</v>
          </cell>
          <cell r="J2" t="str">
            <v>матрица</v>
          </cell>
        </row>
        <row r="3">
          <cell r="A3" t="str">
            <v xml:space="preserve"> 014  Сардельки Вязанка Стародворские, СЕМЕЙНАЯ УПАКОВКА, ВЕС, ТМ Стародворские колбасы</v>
          </cell>
          <cell r="B3" t="str">
            <v>кг</v>
          </cell>
          <cell r="C3">
            <v>4607091383065</v>
          </cell>
          <cell r="D3" t="b">
            <v>0</v>
          </cell>
          <cell r="J3" t="str">
            <v>матрица</v>
          </cell>
        </row>
        <row r="4">
          <cell r="A4" t="str">
            <v xml:space="preserve"> 016  Сосиски Вязанка Молочные, Вязанка вискофан  ВЕС.ПОКОМ</v>
          </cell>
          <cell r="B4" t="str">
            <v>кг</v>
          </cell>
          <cell r="C4">
            <v>4607091386967</v>
          </cell>
          <cell r="D4" t="b">
            <v>0</v>
          </cell>
          <cell r="J4" t="str">
            <v>матрица</v>
          </cell>
        </row>
        <row r="5">
          <cell r="A5" t="str">
            <v xml:space="preserve"> 017  Сосиски Вязанка Сливочные, Вязанка амицел ВЕС.ПОКОМ</v>
          </cell>
          <cell r="B5" t="str">
            <v>кг</v>
          </cell>
          <cell r="C5">
            <v>4607091385168</v>
          </cell>
          <cell r="D5" t="b">
            <v>0</v>
          </cell>
          <cell r="J5" t="str">
            <v>матрица</v>
          </cell>
        </row>
        <row r="6">
          <cell r="A6" t="str">
            <v xml:space="preserve"> 018  Сосиски Рубленые, Вязанка вискофан  ВЕС.ПОКОМ</v>
          </cell>
          <cell r="B6" t="str">
            <v>кг</v>
          </cell>
          <cell r="C6">
            <v>4607091385304</v>
          </cell>
          <cell r="D6" t="b">
            <v>0</v>
          </cell>
          <cell r="J6" t="str">
            <v>матрица</v>
          </cell>
        </row>
        <row r="7">
          <cell r="A7" t="str">
            <v xml:space="preserve"> 030  Сосиски Вязанка Молочные, Вязанка вискофан МГС, 0.45кг, ПОКОМ</v>
          </cell>
          <cell r="B7" t="str">
            <v>шт</v>
          </cell>
          <cell r="C7">
            <v>4607091385731</v>
          </cell>
          <cell r="D7" t="b">
            <v>0</v>
          </cell>
          <cell r="J7" t="str">
            <v>матрица</v>
          </cell>
        </row>
        <row r="8">
          <cell r="A8" t="str">
            <v xml:space="preserve"> 032  Сосиски Вязанка Сливочные, Вязанка амицел МГС, 0.45кг, ПОКОМ</v>
          </cell>
          <cell r="B8" t="str">
            <v>шт</v>
          </cell>
          <cell r="C8">
            <v>4607091385748</v>
          </cell>
          <cell r="D8" t="b">
            <v>0</v>
          </cell>
          <cell r="J8" t="str">
            <v>матрица</v>
          </cell>
        </row>
        <row r="9">
          <cell r="A9" t="str">
            <v xml:space="preserve"> 047  Кол Баварская, белков.обол. в термоусад. пакете 0.17 кг, ТМ Стародворье  ПОКОМ</v>
          </cell>
          <cell r="B9" t="str">
            <v>шт</v>
          </cell>
          <cell r="C9">
            <v>4607091383102</v>
          </cell>
          <cell r="D9" t="b">
            <v>0</v>
          </cell>
          <cell r="J9" t="str">
            <v>матрица</v>
          </cell>
        </row>
        <row r="10">
          <cell r="A10" t="str">
            <v xml:space="preserve"> 062  Колбаса Кракушка пряная с сальцем, 0.3кг в/у п/к, БАВАРУШКА ПОКОМ</v>
          </cell>
          <cell r="B10" t="str">
            <v>шт</v>
          </cell>
          <cell r="C10">
            <v>4607091383836</v>
          </cell>
          <cell r="D10" t="b">
            <v>0</v>
          </cell>
          <cell r="J10" t="str">
            <v>матрица</v>
          </cell>
        </row>
        <row r="11">
          <cell r="A11" t="str">
            <v xml:space="preserve"> 064  Колбаса Молочная Дугушка, вектор 0,4 кг, ТМ Стародворье  ПОКОМ</v>
          </cell>
          <cell r="B11" t="str">
            <v>шт</v>
          </cell>
          <cell r="C11">
            <v>4607091389098</v>
          </cell>
          <cell r="D11" t="b">
            <v>0</v>
          </cell>
          <cell r="J11" t="str">
            <v>матрица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4607091388404</v>
          </cell>
          <cell r="D12" t="b">
            <v>0</v>
          </cell>
          <cell r="J12" t="str">
            <v>матрица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4607091389524</v>
          </cell>
          <cell r="D13" t="b">
            <v>0</v>
          </cell>
          <cell r="J13" t="str">
            <v>матрица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4607091389531</v>
          </cell>
          <cell r="D14" t="b">
            <v>0</v>
          </cell>
          <cell r="J14" t="str">
            <v>матрица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4607091388930</v>
          </cell>
          <cell r="D15" t="b">
            <v>0</v>
          </cell>
          <cell r="J15" t="str">
            <v>матрица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4607091383980</v>
          </cell>
          <cell r="D16" t="b">
            <v>0</v>
          </cell>
          <cell r="J16" t="str">
            <v>матрица</v>
          </cell>
        </row>
        <row r="17">
          <cell r="A17" t="str">
            <v xml:space="preserve"> 217  Колбаса Докторская Дугушка, ВЕС, НЕ ГОСТ, ТМ Стародворье ПОКОМ</v>
          </cell>
          <cell r="B17" t="str">
            <v>кг</v>
          </cell>
          <cell r="C17">
            <v>4607091383522</v>
          </cell>
          <cell r="D17" t="b">
            <v>0</v>
          </cell>
          <cell r="J17" t="str">
            <v>матрица</v>
          </cell>
        </row>
        <row r="18">
          <cell r="A18" t="str">
            <v xml:space="preserve"> 218  Колбаса Докторская оригинальная ТМ Особый рецепт БОЛЬШОЙ БАТОН, п/а ВЕС, ТМ Стародворье ПОКОМ</v>
          </cell>
          <cell r="B18" t="str">
            <v>кг</v>
          </cell>
          <cell r="C18">
            <v>4607091384185</v>
          </cell>
          <cell r="D18" t="b">
            <v>0</v>
          </cell>
          <cell r="J18" t="str">
            <v>матрица</v>
          </cell>
        </row>
        <row r="19">
          <cell r="A19" t="str">
            <v xml:space="preserve"> 225  Колбаса Дугушка со шпиком, ВЕС, ТМ Стародворье   ПОКОМ</v>
          </cell>
          <cell r="B19" t="str">
            <v>кг</v>
          </cell>
          <cell r="C19">
            <v>4607091384437</v>
          </cell>
          <cell r="D19" t="b">
            <v>0</v>
          </cell>
          <cell r="J19" t="str">
            <v>матрица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 t="str">
            <v>кг</v>
          </cell>
          <cell r="C20">
            <v>4607091389104</v>
          </cell>
          <cell r="D20" t="b">
            <v>0</v>
          </cell>
          <cell r="J20" t="str">
            <v>матрица</v>
          </cell>
        </row>
        <row r="21">
          <cell r="A21" t="str">
            <v xml:space="preserve"> 230  Колбаса Молочная Особая ТМ Особый рецепт, п/а, ВЕС. ПОКОМ</v>
          </cell>
          <cell r="B21" t="str">
            <v>кг</v>
          </cell>
          <cell r="C21">
            <v>4680115884847</v>
          </cell>
          <cell r="D21" t="b">
            <v>1</v>
          </cell>
          <cell r="E21" t="str">
            <v>Да</v>
          </cell>
          <cell r="F21" t="str">
            <v/>
          </cell>
          <cell r="G21" t="str">
            <v>Да</v>
          </cell>
          <cell r="H21" t="str">
            <v/>
          </cell>
          <cell r="I21" t="str">
            <v>старое СКЮ</v>
          </cell>
          <cell r="J21" t="str">
            <v>не в матрице /ротация ОР</v>
          </cell>
        </row>
        <row r="22">
          <cell r="A22" t="str">
            <v xml:space="preserve"> 235  Колбаса Особая ТМ Особый рецепт, ВЕС, ТМ Стародворье ПОКОМ</v>
          </cell>
          <cell r="B22" t="str">
            <v>кг</v>
          </cell>
          <cell r="C22">
            <v>4680115884854</v>
          </cell>
          <cell r="D22" t="b">
            <v>1</v>
          </cell>
          <cell r="E22" t="str">
            <v/>
          </cell>
          <cell r="F22" t="str">
            <v/>
          </cell>
          <cell r="G22" t="str">
            <v>Да</v>
          </cell>
          <cell r="H22" t="str">
            <v/>
          </cell>
          <cell r="I22" t="str">
            <v>старое СКЮ</v>
          </cell>
          <cell r="J22" t="str">
            <v>не в матрице /ротация ОР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 t="str">
            <v>кг</v>
          </cell>
          <cell r="C23">
            <v>4680115883116</v>
          </cell>
          <cell r="D23" t="b">
            <v>0</v>
          </cell>
          <cell r="J23" t="str">
            <v>матрица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 t="str">
            <v>кг</v>
          </cell>
          <cell r="C24">
            <v>4680115883093</v>
          </cell>
          <cell r="D24" t="b">
            <v>0</v>
          </cell>
          <cell r="J24" t="str">
            <v>матрица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 t="str">
            <v>кг</v>
          </cell>
          <cell r="C25">
            <v>4680115883109</v>
          </cell>
          <cell r="D25" t="b">
            <v>0</v>
          </cell>
          <cell r="J25" t="str">
            <v>матрица</v>
          </cell>
        </row>
        <row r="26">
          <cell r="A26" t="str">
            <v xml:space="preserve"> 243  Колбаса Сервелат Зернистый, ВЕС.  ПОКОМ</v>
          </cell>
          <cell r="B26" t="str">
            <v>кг</v>
          </cell>
          <cell r="C26">
            <v>4607091387193</v>
          </cell>
          <cell r="D26" t="b">
            <v>0</v>
          </cell>
          <cell r="J26" t="str">
            <v>матрица</v>
          </cell>
        </row>
        <row r="27">
          <cell r="A27" t="str">
            <v xml:space="preserve"> 247  Сардельки Нежные, ВЕС.  ПОКОМ</v>
          </cell>
          <cell r="B27" t="str">
            <v>кг</v>
          </cell>
          <cell r="C27">
            <v>4607091380880</v>
          </cell>
          <cell r="D27" t="b">
            <v>0</v>
          </cell>
          <cell r="J27" t="str">
            <v>матрица</v>
          </cell>
        </row>
        <row r="28">
          <cell r="A28" t="str">
            <v xml:space="preserve"> 248  Сардельки Сочные ТМ Особый рецепт,   ПОКОМ</v>
          </cell>
          <cell r="B28" t="str">
            <v>кг</v>
          </cell>
          <cell r="C28">
            <v>4607091384673</v>
          </cell>
          <cell r="D28" t="b">
            <v>0</v>
          </cell>
          <cell r="J28" t="str">
            <v>матрица</v>
          </cell>
        </row>
        <row r="29">
          <cell r="A29" t="str">
            <v xml:space="preserve"> 250  Сардельки стародворские с говядиной в обол. NDX, ВЕС. ПОКОМ</v>
          </cell>
          <cell r="B29" t="str">
            <v>кг</v>
          </cell>
          <cell r="C29">
            <v>4607091384482</v>
          </cell>
          <cell r="D29" t="b">
            <v>0</v>
          </cell>
          <cell r="J29" t="str">
            <v>матрица</v>
          </cell>
        </row>
        <row r="30">
          <cell r="A30" t="str">
            <v xml:space="preserve"> 251  Сосиски Баварские, ВЕС.  ПОКОМ</v>
          </cell>
          <cell r="B30" t="str">
            <v>кг</v>
          </cell>
          <cell r="C30">
            <v>4607091387919</v>
          </cell>
          <cell r="D30" t="b">
            <v>0</v>
          </cell>
          <cell r="J30" t="str">
            <v>матрица</v>
          </cell>
        </row>
        <row r="31">
          <cell r="A31" t="str">
            <v xml:space="preserve"> 253  Сосиски Ганноверские   ПОКОМ</v>
          </cell>
          <cell r="B31" t="str">
            <v>кг</v>
          </cell>
          <cell r="C31">
            <v>4607091387766</v>
          </cell>
          <cell r="D31" t="b">
            <v>0</v>
          </cell>
          <cell r="J31" t="str">
            <v>матрица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4607091384246</v>
          </cell>
          <cell r="D32" t="b">
            <v>0</v>
          </cell>
          <cell r="J32" t="str">
            <v>матрица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4607091384260</v>
          </cell>
          <cell r="D33" t="b">
            <v>0</v>
          </cell>
          <cell r="J33" t="str">
            <v>матрица</v>
          </cell>
        </row>
        <row r="34">
          <cell r="A34" t="str">
            <v xml:space="preserve"> 259  Сосиски Сливочные Дугушка, ВЕС.   ПОКОМ</v>
          </cell>
          <cell r="B34" t="str">
            <v>кг</v>
          </cell>
          <cell r="C34">
            <v>4607091383416</v>
          </cell>
          <cell r="D34" t="b">
            <v>0</v>
          </cell>
          <cell r="J34" t="str">
            <v>матрица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4607091380897</v>
          </cell>
          <cell r="D35" t="b">
            <v>0</v>
          </cell>
          <cell r="J35" t="str">
            <v>матрица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4607091389739</v>
          </cell>
          <cell r="D36" t="b">
            <v>0</v>
          </cell>
          <cell r="J36" t="str">
            <v>матрица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4607091389746</v>
          </cell>
          <cell r="D37" t="b">
            <v>0</v>
          </cell>
          <cell r="J37" t="str">
            <v>матрица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4607091389753</v>
          </cell>
          <cell r="D38" t="b">
            <v>0</v>
          </cell>
          <cell r="J38" t="str">
            <v>матрица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4680115880092</v>
          </cell>
          <cell r="D39" t="b">
            <v>0</v>
          </cell>
          <cell r="J39" t="str">
            <v>матрица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4680115880429</v>
          </cell>
          <cell r="D40" t="b">
            <v>0</v>
          </cell>
          <cell r="J40" t="str">
            <v>матрица</v>
          </cell>
        </row>
        <row r="41">
          <cell r="A41" t="str">
            <v xml:space="preserve"> 278  Сосиски Сочинки с сочным окороком, МГС 0.4кг,   ПОКОМ</v>
          </cell>
          <cell r="B41" t="str">
            <v>шт</v>
          </cell>
          <cell r="C41">
            <v>4680115880221</v>
          </cell>
          <cell r="D41" t="b">
            <v>0</v>
          </cell>
          <cell r="J41" t="str">
            <v>матрица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4680115880573</v>
          </cell>
          <cell r="D42" t="b">
            <v>0</v>
          </cell>
          <cell r="J42" t="str">
            <v>матрица</v>
          </cell>
        </row>
        <row r="43">
          <cell r="A43" t="str">
            <v xml:space="preserve"> 284  Сосиски Молокуши миникушай ТМ Вязанка, 0.45кг, ПОКОМ</v>
          </cell>
          <cell r="B43" t="str">
            <v>шт</v>
          </cell>
          <cell r="C43">
            <v>4680115880214</v>
          </cell>
          <cell r="D43" t="b">
            <v>0</v>
          </cell>
          <cell r="J43" t="str">
            <v>матрица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4680115880986</v>
          </cell>
          <cell r="D44" t="b">
            <v>0</v>
          </cell>
          <cell r="J44" t="str">
            <v>матрица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4680115880993</v>
          </cell>
          <cell r="D45" t="b">
            <v>0</v>
          </cell>
          <cell r="J45" t="str">
            <v>матрица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4680115881228</v>
          </cell>
          <cell r="D46" t="b">
            <v>0</v>
          </cell>
          <cell r="J46" t="str">
            <v>матрица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4680115881211</v>
          </cell>
          <cell r="D47" t="b">
            <v>0</v>
          </cell>
          <cell r="J47" t="str">
            <v>матрица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4680115881563</v>
          </cell>
          <cell r="D48" t="b">
            <v>0</v>
          </cell>
          <cell r="J48" t="str">
            <v>матрица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B49" t="str">
            <v>шт</v>
          </cell>
          <cell r="C49">
            <v>4680115881679</v>
          </cell>
          <cell r="D49" t="b">
            <v>0</v>
          </cell>
          <cell r="J49" t="str">
            <v>матрица</v>
          </cell>
        </row>
        <row r="50">
          <cell r="A50" t="str">
            <v xml:space="preserve"> 309  Сосиски Сочинки с сыром 0,4 кг ТМ Стародворье  ПОКОМ</v>
          </cell>
          <cell r="B50" t="str">
            <v>шт</v>
          </cell>
          <cell r="C50">
            <v>4680115880504</v>
          </cell>
          <cell r="D50" t="b">
            <v>0</v>
          </cell>
          <cell r="J50" t="str">
            <v>матрица</v>
          </cell>
        </row>
        <row r="51">
          <cell r="A51" t="str">
            <v xml:space="preserve"> 312  Ветчина Филейская ВЕС ТМ  Вязанка ТС Столичная  ПОКОМ</v>
          </cell>
          <cell r="B51" t="str">
            <v>кг</v>
          </cell>
          <cell r="C51">
            <v>4680115881440</v>
          </cell>
          <cell r="D51" t="b">
            <v>0</v>
          </cell>
          <cell r="J51" t="str">
            <v>матрица</v>
          </cell>
        </row>
        <row r="52">
          <cell r="A52" t="str">
            <v xml:space="preserve"> 315  Колбаса вареная Молокуша ТМ Вязанка ВЕС, ПОКОМ</v>
          </cell>
          <cell r="B52" t="str">
            <v>кг</v>
          </cell>
          <cell r="C52">
            <v>4680115881327</v>
          </cell>
          <cell r="D52" t="b">
            <v>0</v>
          </cell>
          <cell r="J52" t="str">
            <v>матрица</v>
          </cell>
        </row>
        <row r="53">
          <cell r="A53" t="str">
            <v xml:space="preserve"> 317 Колбаса Сервелат Рижский ТМ Зареченские, ВЕС  ПОКОМ</v>
          </cell>
          <cell r="B53" t="str">
            <v>кг</v>
          </cell>
          <cell r="C53">
            <v>4640242180595</v>
          </cell>
          <cell r="D53" t="b">
            <v>0</v>
          </cell>
          <cell r="J53" t="str">
            <v>матрица</v>
          </cell>
        </row>
        <row r="54">
          <cell r="A54" t="str">
            <v xml:space="preserve"> 318  Сосиски Датские ТМ Зареченские, ВЕС  ПОКОМ</v>
          </cell>
          <cell r="B54" t="str">
            <v>кг</v>
          </cell>
          <cell r="C54">
            <v>4640242180533</v>
          </cell>
          <cell r="D54" t="b">
            <v>0</v>
          </cell>
          <cell r="J54" t="str">
            <v>матрица</v>
          </cell>
        </row>
        <row r="55">
          <cell r="A55" t="str">
            <v xml:space="preserve"> 321  Колбаса Сервелат Пражский ТМ Зареченские, ВЕС ПОКОМ</v>
          </cell>
          <cell r="B55" t="str">
            <v>кг</v>
          </cell>
          <cell r="C55">
            <v>4640242180816</v>
          </cell>
          <cell r="D55" t="b">
            <v>0</v>
          </cell>
          <cell r="J55" t="str">
            <v>матрица</v>
          </cell>
        </row>
        <row r="56">
          <cell r="A56" t="str">
            <v xml:space="preserve"> 322  Колбаса вареная Молокуша 0,45кг ТМ Вязанка  ПОКОМ</v>
          </cell>
          <cell r="B56" t="str">
            <v>шт</v>
          </cell>
          <cell r="C56">
            <v>4680115881303</v>
          </cell>
          <cell r="D56" t="b">
            <v>0</v>
          </cell>
          <cell r="J56" t="str">
            <v>матрица</v>
          </cell>
        </row>
        <row r="57">
          <cell r="A57" t="str">
            <v xml:space="preserve"> 327  Сосиски Сочинки с сыром ТМ Стародворье, ВЕС ПОКОМ</v>
          </cell>
          <cell r="B57" t="str">
            <v>кг</v>
          </cell>
          <cell r="C57">
            <v>4680115880962</v>
          </cell>
          <cell r="D57" t="b">
            <v>0</v>
          </cell>
          <cell r="J57" t="str">
            <v>матрица</v>
          </cell>
        </row>
        <row r="58">
          <cell r="A58" t="str">
            <v xml:space="preserve"> 328  Сардельки Сочинки Стародворье ТМ  0,4 кг ПОКОМ</v>
          </cell>
          <cell r="B58" t="str">
            <v>шт</v>
          </cell>
          <cell r="C58">
            <v>4680115880801</v>
          </cell>
          <cell r="D58" t="b">
            <v>0</v>
          </cell>
          <cell r="J58" t="str">
            <v>матрица</v>
          </cell>
        </row>
        <row r="59">
          <cell r="A59" t="str">
            <v xml:space="preserve"> 329  Сардельки Сочинки с сыром Стародворье ТМ, 0,4 кг. ПОКОМ</v>
          </cell>
          <cell r="B59" t="str">
            <v>шт</v>
          </cell>
          <cell r="C59">
            <v>4680115880818</v>
          </cell>
          <cell r="D59" t="b">
            <v>0</v>
          </cell>
          <cell r="J59" t="str">
            <v>матрица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B60" t="str">
            <v>кг</v>
          </cell>
          <cell r="C60">
            <v>4680115881426</v>
          </cell>
          <cell r="D60" t="b">
            <v>0</v>
          </cell>
          <cell r="J60" t="str">
            <v>матрица</v>
          </cell>
        </row>
        <row r="61">
          <cell r="A61" t="str">
            <v xml:space="preserve"> 335  Колбаса Сливушка ТМ Вязанка. ВЕС.  ПОКОМ </v>
          </cell>
          <cell r="B61" t="str">
            <v>кг</v>
          </cell>
          <cell r="C61">
            <v>4680115882133</v>
          </cell>
          <cell r="D61" t="b">
            <v>0</v>
          </cell>
          <cell r="J61" t="str">
            <v>матрица</v>
          </cell>
        </row>
        <row r="62">
          <cell r="A62" t="str">
            <v xml:space="preserve"> 336  Ветчина Сливушка с индейкой ТМ Вязанка. ВЕС  ПОКОМ</v>
          </cell>
          <cell r="B62" t="str">
            <v>кг</v>
          </cell>
          <cell r="C62">
            <v>4680115881488</v>
          </cell>
          <cell r="D62" t="b">
            <v>0</v>
          </cell>
          <cell r="J62" t="str">
            <v>матрица</v>
          </cell>
        </row>
        <row r="63">
          <cell r="A63" t="str">
            <v xml:space="preserve"> 339  Колбаса вареная Филейская ТМ Вязанка ТС Классическая, 0,40 кг.  ПОКОМ</v>
          </cell>
          <cell r="B63" t="str">
            <v>шт</v>
          </cell>
          <cell r="C63">
            <v>4680115881525</v>
          </cell>
          <cell r="D63" t="b">
            <v>0</v>
          </cell>
          <cell r="J63" t="str">
            <v>матрица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4680115882195</v>
          </cell>
          <cell r="D64" t="b">
            <v>0</v>
          </cell>
          <cell r="J64" t="str">
            <v>матрица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4680115882164</v>
          </cell>
          <cell r="D65" t="b">
            <v>0</v>
          </cell>
          <cell r="J65" t="str">
            <v>матрица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4680115882683</v>
          </cell>
          <cell r="D66" t="b">
            <v>0</v>
          </cell>
          <cell r="J66" t="str">
            <v>матрица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4680115882690</v>
          </cell>
          <cell r="D67" t="b">
            <v>0</v>
          </cell>
          <cell r="J67" t="str">
            <v>матрица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B68" t="str">
            <v>кг</v>
          </cell>
          <cell r="C68">
            <v>4680115882676</v>
          </cell>
          <cell r="D68" t="b">
            <v>0</v>
          </cell>
          <cell r="J68" t="str">
            <v>матрица</v>
          </cell>
        </row>
        <row r="69">
          <cell r="A69" t="str">
            <v xml:space="preserve"> 364  Сардельки Филейские Вязанка ВЕС NDX ТМ Вязанка  ПОКОМ</v>
          </cell>
          <cell r="B69" t="str">
            <v>кг</v>
          </cell>
          <cell r="C69">
            <v>4680115881532</v>
          </cell>
          <cell r="D69" t="b">
            <v>0</v>
          </cell>
          <cell r="J69" t="str">
            <v>матрица</v>
          </cell>
        </row>
        <row r="70">
          <cell r="A70" t="str">
            <v xml:space="preserve"> 376  Колбаса Докторская Дугушка 0,6кг ГОСТ ТМ Стародворье  ПОКОМ </v>
          </cell>
          <cell r="B70" t="str">
            <v>шт</v>
          </cell>
          <cell r="C70">
            <v>4680115880603</v>
          </cell>
          <cell r="D70" t="b">
            <v>0</v>
          </cell>
          <cell r="J70" t="str">
            <v>матрица</v>
          </cell>
        </row>
        <row r="71">
          <cell r="A71" t="str">
            <v xml:space="preserve"> 394 Ветчина Сочинка с сочным окороком ТМ Стародворье полиамид ф/в 0,35 кг  Поком</v>
          </cell>
          <cell r="B71" t="str">
            <v>шт</v>
          </cell>
          <cell r="C71">
            <v>4680115880764</v>
          </cell>
          <cell r="D71" t="b">
            <v>0</v>
          </cell>
          <cell r="J71" t="str">
            <v>матрица</v>
          </cell>
        </row>
        <row r="72">
          <cell r="A72" t="str">
            <v xml:space="preserve"> 395  Колбаса Докторская ГОСТ ТМ Вязанка в оболочке полиамид 0,37 кг. ПОКОМ</v>
          </cell>
          <cell r="B72" t="str">
            <v>шт</v>
          </cell>
          <cell r="C72">
            <v>4680115882539</v>
          </cell>
          <cell r="D72" t="b">
            <v>0</v>
          </cell>
          <cell r="J72" t="str">
            <v>матрица</v>
          </cell>
        </row>
        <row r="73">
          <cell r="A73" t="str">
            <v xml:space="preserve"> 396  Сардельки Филейские Вязанка ТМ Вязанка в оболочке NDX  0,4 кг. ПОКОМ</v>
          </cell>
          <cell r="B73" t="str">
            <v>шт</v>
          </cell>
          <cell r="C73">
            <v>4680115881464</v>
          </cell>
          <cell r="D73" t="b">
            <v>0</v>
          </cell>
          <cell r="J73" t="str">
            <v>матрица</v>
          </cell>
        </row>
        <row r="74">
          <cell r="A74" t="str">
            <v xml:space="preserve"> 397  Ветчина Дугушка ТМ Стародворье ТС Дугушка в полиамидной оболочке 0,6 кг. ПОКОМ</v>
          </cell>
          <cell r="B74" t="str">
            <v>шт</v>
          </cell>
          <cell r="C74">
            <v>4680115880054</v>
          </cell>
          <cell r="D74" t="b">
            <v>0</v>
          </cell>
          <cell r="J74" t="str">
            <v>матрица</v>
          </cell>
        </row>
        <row r="75">
          <cell r="A75" t="str">
            <v xml:space="preserve"> 397 Сосиски Сливочные по-стародворски Бордо Фикс.вес 0,45 П/а мгс Стародворье  Поком</v>
          </cell>
          <cell r="B75" t="str">
            <v>шт</v>
          </cell>
          <cell r="C75">
            <v>4607091387513</v>
          </cell>
          <cell r="D75" t="b">
            <v>0</v>
          </cell>
          <cell r="J75" t="str">
            <v>матрица</v>
          </cell>
        </row>
        <row r="76">
          <cell r="A76" t="str">
            <v xml:space="preserve"> 408  Ветчина Сливушка с индейкой ТМ Вязанка, 0,4кг  ПОКОМ</v>
          </cell>
          <cell r="B76" t="str">
            <v>шт</v>
          </cell>
          <cell r="C76">
            <v>4680115880658</v>
          </cell>
          <cell r="D76" t="b">
            <v>0</v>
          </cell>
          <cell r="J76" t="str">
            <v>матрица</v>
          </cell>
        </row>
        <row r="77">
          <cell r="A77" t="str">
            <v xml:space="preserve"> 419  Колбаса Филейбургская зернистая 0,06 кг нарезка ТМ Баварушка  ПОКОМ</v>
          </cell>
          <cell r="B77" t="str">
            <v>шт</v>
          </cell>
          <cell r="C77">
            <v>4680115884335</v>
          </cell>
          <cell r="D77" t="b">
            <v>0</v>
          </cell>
          <cell r="J77" t="str">
            <v>матрица</v>
          </cell>
        </row>
        <row r="78">
          <cell r="A78" t="str">
            <v xml:space="preserve"> 422  Деликатесы Бекон Балыкбургский ТМ Баварушка  0,15 кг.ПОКОМ</v>
          </cell>
          <cell r="B78" t="str">
            <v>шт</v>
          </cell>
          <cell r="C78">
            <v>4680115884564</v>
          </cell>
          <cell r="D78" t="b">
            <v>0</v>
          </cell>
          <cell r="J78" t="str">
            <v>матрица</v>
          </cell>
        </row>
        <row r="79">
          <cell r="A79" t="str">
            <v xml:space="preserve"> 427  Колбаса Филедворская ТМ Стародворье в оболочке полиамид. ВЕС ПОКОМ</v>
          </cell>
          <cell r="B79" t="str">
            <v>кг</v>
          </cell>
          <cell r="C79">
            <v>4680115884250</v>
          </cell>
          <cell r="D79" t="b">
            <v>0</v>
          </cell>
          <cell r="J79" t="str">
            <v>матрица</v>
          </cell>
        </row>
        <row r="80">
          <cell r="A80" t="str">
            <v xml:space="preserve"> 435  Колбаса Молочная Стародворская  с молоком в оболочке полиамид 0,4 кг.ТМ Стародворье ПОКОМ</v>
          </cell>
          <cell r="B80" t="str">
            <v>шт</v>
          </cell>
          <cell r="C80">
            <v>4680115884144</v>
          </cell>
          <cell r="D80" t="b">
            <v>0</v>
          </cell>
          <cell r="J80" t="str">
            <v>матрица</v>
          </cell>
        </row>
        <row r="81">
          <cell r="A81" t="str">
            <v xml:space="preserve"> 436  Колбаса Молочная стародворская с молоком, ВЕС, ТМ Стародворье  ПОКОМ</v>
          </cell>
          <cell r="B81" t="str">
            <v>кг</v>
          </cell>
          <cell r="C81">
            <v>4680115884137</v>
          </cell>
          <cell r="D81" t="b">
            <v>1</v>
          </cell>
          <cell r="E81" t="str">
            <v>Да</v>
          </cell>
          <cell r="F81" t="str">
            <v/>
          </cell>
          <cell r="G81" t="str">
            <v>Да</v>
          </cell>
          <cell r="H81" t="str">
            <v>Да</v>
          </cell>
          <cell r="I81" t="str">
            <v>старое СКЮ</v>
          </cell>
          <cell r="J81" t="str">
            <v>матрица</v>
          </cell>
        </row>
        <row r="82">
          <cell r="A82" t="str">
            <v xml:space="preserve"> 436 Колбаса Докторская Дугушка ТМ Стародворье ТС Дугушка в оболочке вектор 0,6 кг.  Поком</v>
          </cell>
          <cell r="B82" t="str">
            <v>шт</v>
          </cell>
          <cell r="C82">
            <v>4607091389999</v>
          </cell>
          <cell r="D82" t="b">
            <v>0</v>
          </cell>
          <cell r="J82" t="str">
            <v>матрица</v>
          </cell>
        </row>
        <row r="83">
          <cell r="A83" t="str">
            <v xml:space="preserve"> 440  Колбаса Любительская ТМ Вязанка в оболочке полиамид.ВЕС ПОКОМ </v>
          </cell>
          <cell r="B83" t="str">
            <v>кг</v>
          </cell>
          <cell r="C83">
            <v>4680115883956</v>
          </cell>
          <cell r="D83" t="b">
            <v>0</v>
          </cell>
          <cell r="J83" t="str">
            <v>матрица</v>
          </cell>
        </row>
        <row r="84">
          <cell r="A84" t="str">
            <v xml:space="preserve"> 450  Сосиски Молочные ТМ Вязанка в оболочке целлофан. 0,3 кг ПОКОМ</v>
          </cell>
          <cell r="B84" t="str">
            <v>шт</v>
          </cell>
          <cell r="C84">
            <v>4680115884915</v>
          </cell>
          <cell r="D84" t="b">
            <v>0</v>
          </cell>
          <cell r="J84" t="str">
            <v>матрица</v>
          </cell>
        </row>
        <row r="85">
          <cell r="A85" t="str">
            <v xml:space="preserve"> 451 Сосиски Филейские ТМ Вязанка в оболочке целлофан 0,3 кг. ПОКОМ</v>
          </cell>
          <cell r="B85" t="str">
            <v>шт</v>
          </cell>
          <cell r="C85">
            <v>4680115884311</v>
          </cell>
          <cell r="D85" t="b">
            <v>0</v>
          </cell>
          <cell r="J85" t="str">
            <v>матрица</v>
          </cell>
        </row>
        <row r="86">
          <cell r="A86" t="str">
            <v xml:space="preserve"> 452  Колбаса Со шпиком ВЕС большой батон ТМ Особый рецепт  ПОКОМ</v>
          </cell>
          <cell r="B86" t="str">
            <v>кг</v>
          </cell>
          <cell r="C86">
            <v>4680115884854</v>
          </cell>
          <cell r="D86" t="b">
            <v>1</v>
          </cell>
          <cell r="E86" t="str">
            <v>Да</v>
          </cell>
          <cell r="F86" t="str">
            <v>Да</v>
          </cell>
          <cell r="G86" t="str">
            <v/>
          </cell>
          <cell r="H86" t="str">
            <v>Да</v>
          </cell>
          <cell r="I86" t="str">
            <v>новое СКЮ</v>
          </cell>
          <cell r="J86" t="str">
            <v>матрица / ротация ОР</v>
          </cell>
        </row>
        <row r="87">
          <cell r="A87" t="str">
            <v xml:space="preserve"> 456  Колбаса Филейная ТМ Особый рецепт ВЕС большой батон  ПОКОМ</v>
          </cell>
          <cell r="B87" t="str">
            <v>кг</v>
          </cell>
          <cell r="C87">
            <v>4680115884076</v>
          </cell>
          <cell r="D87" t="b">
            <v>0</v>
          </cell>
          <cell r="J87" t="str">
            <v>матрица</v>
          </cell>
        </row>
        <row r="88">
          <cell r="A88" t="str">
            <v xml:space="preserve"> 457  Колбаса Молочная ТМ Особый рецепт ВЕС большой батон  ПОКОМ</v>
          </cell>
          <cell r="B88" t="str">
            <v>кг</v>
          </cell>
          <cell r="C88">
            <v>4680115884847</v>
          </cell>
          <cell r="D88" t="b">
            <v>1</v>
          </cell>
          <cell r="E88" t="str">
            <v/>
          </cell>
          <cell r="F88" t="str">
            <v>Да</v>
          </cell>
          <cell r="G88" t="str">
            <v/>
          </cell>
          <cell r="H88" t="str">
            <v>Да</v>
          </cell>
          <cell r="I88" t="str">
            <v>новое СКЮ</v>
          </cell>
          <cell r="J88" t="str">
            <v>матрица / ротация ОР</v>
          </cell>
        </row>
        <row r="89">
          <cell r="A89" t="str">
            <v xml:space="preserve"> 415  Колбаса Балыкбургская с мраморным балыком 0,11 кг ТМ Баварушка  ПОКОМ</v>
          </cell>
          <cell r="B89" t="str">
            <v>шт</v>
          </cell>
          <cell r="C89" t="e">
            <v>#N/A</v>
          </cell>
          <cell r="D89" t="b">
            <v>1</v>
          </cell>
          <cell r="J89" t="str">
            <v>матрица</v>
          </cell>
        </row>
        <row r="90">
          <cell r="A90" t="str">
            <v xml:space="preserve"> 480 Колбаса Молочная Стародворская ТМ Стародворье с молоком в оболочке полиамид  Поком</v>
          </cell>
          <cell r="B90" t="str">
            <v>кг</v>
          </cell>
          <cell r="C90">
            <v>4680115884137</v>
          </cell>
          <cell r="D90" t="b">
            <v>1</v>
          </cell>
          <cell r="E90" t="str">
            <v/>
          </cell>
          <cell r="F90" t="str">
            <v>Да</v>
          </cell>
          <cell r="G90" t="str">
            <v/>
          </cell>
          <cell r="H90" t="str">
            <v/>
          </cell>
          <cell r="I90" t="str">
            <v>новое СКЮ</v>
          </cell>
          <cell r="J90" t="str">
            <v>дубль на  436  Колбаса Молочная стародворская с молоком, ВЕС, ТМ Стародворье  ПОКОМ</v>
          </cell>
        </row>
        <row r="91">
          <cell r="A91" t="str">
            <v xml:space="preserve"> 438  Колбаса Филедворская 0,4 кг. ТМ Стародворье  ПОКОМ</v>
          </cell>
          <cell r="B91" t="str">
            <v>шт</v>
          </cell>
          <cell r="C91" t="e">
            <v>#N/A</v>
          </cell>
          <cell r="D91" t="b">
            <v>1</v>
          </cell>
          <cell r="J91" t="str">
            <v>матрица</v>
          </cell>
        </row>
        <row r="92">
          <cell r="A92" t="str">
            <v xml:space="preserve"> 454 Ветчина Балыкбургская ТМ Баварушка с мраморным балыком в в.у 0,1 кг нарезка ПОКОМ</v>
          </cell>
          <cell r="B92" t="str">
            <v>шт</v>
          </cell>
          <cell r="C92" t="e">
            <v>#N/A</v>
          </cell>
          <cell r="D92" t="b">
            <v>1</v>
          </cell>
          <cell r="J92" t="str">
            <v>матрица</v>
          </cell>
        </row>
        <row r="93">
          <cell r="A93" t="str">
            <v xml:space="preserve"> 458  Сосиски Молочные 0,2кг ГОСТ ТМ Вязанка  ПОКОМ</v>
          </cell>
          <cell r="B93" t="str">
            <v>шт</v>
          </cell>
          <cell r="C93" t="e">
            <v>#N/A</v>
          </cell>
          <cell r="D93" t="b">
            <v>1</v>
          </cell>
          <cell r="J93" t="str">
            <v>матрица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9" sqref="U9"/>
    </sheetView>
  </sheetViews>
  <sheetFormatPr defaultRowHeight="15" x14ac:dyDescent="0.25"/>
  <cols>
    <col min="1" max="1" width="60" customWidth="1"/>
    <col min="2" max="2" width="3.42578125" customWidth="1"/>
    <col min="3" max="6" width="6.42578125" customWidth="1"/>
    <col min="7" max="7" width="5.140625" style="8" customWidth="1"/>
    <col min="8" max="8" width="5.140625" customWidth="1"/>
    <col min="9" max="9" width="12.7109375" customWidth="1"/>
    <col min="10" max="20" width="6.42578125" customWidth="1"/>
    <col min="21" max="21" width="21.140625" customWidth="1"/>
    <col min="22" max="23" width="5.28515625" customWidth="1"/>
    <col min="24" max="29" width="6.42578125" customWidth="1"/>
    <col min="30" max="30" width="26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143</v>
      </c>
      <c r="S3" s="3" t="s">
        <v>143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144</v>
      </c>
      <c r="S4" s="1" t="s">
        <v>145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/>
      <c r="AE4" s="1" t="s">
        <v>144</v>
      </c>
      <c r="AF4" s="1" t="s">
        <v>145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67473.513999999996</v>
      </c>
      <c r="F5" s="4">
        <f>SUM(F6:F500)</f>
        <v>13473.4</v>
      </c>
      <c r="G5" s="6"/>
      <c r="H5" s="1"/>
      <c r="I5" s="1"/>
      <c r="J5" s="4">
        <f t="shared" ref="J5:T5" si="0">SUM(J6:J500)</f>
        <v>63206.772000000004</v>
      </c>
      <c r="K5" s="4">
        <f t="shared" si="0"/>
        <v>4266.7420000000002</v>
      </c>
      <c r="L5" s="4">
        <f t="shared" si="0"/>
        <v>26491.377999999997</v>
      </c>
      <c r="M5" s="4">
        <f t="shared" si="0"/>
        <v>40982.136000000006</v>
      </c>
      <c r="N5" s="4">
        <f t="shared" si="0"/>
        <v>9455.2902000000013</v>
      </c>
      <c r="O5" s="4">
        <f t="shared" si="0"/>
        <v>8862.280999999999</v>
      </c>
      <c r="P5" s="4">
        <f t="shared" si="0"/>
        <v>5298.275599999999</v>
      </c>
      <c r="Q5" s="4">
        <f t="shared" si="0"/>
        <v>12578.021400000003</v>
      </c>
      <c r="R5" s="4">
        <f t="shared" si="0"/>
        <v>2300</v>
      </c>
      <c r="S5" s="4">
        <f t="shared" si="0"/>
        <v>10278.0214</v>
      </c>
      <c r="T5" s="4">
        <f t="shared" si="0"/>
        <v>0</v>
      </c>
      <c r="U5" s="1"/>
      <c r="V5" s="1"/>
      <c r="W5" s="1"/>
      <c r="X5" s="4">
        <f t="shared" ref="X5:AC5" si="1">SUM(X6:X500)</f>
        <v>5526.9033999999992</v>
      </c>
      <c r="Y5" s="4">
        <f t="shared" si="1"/>
        <v>5151.9602000000014</v>
      </c>
      <c r="Z5" s="4">
        <f t="shared" si="1"/>
        <v>4546.0724</v>
      </c>
      <c r="AA5" s="4">
        <f t="shared" si="1"/>
        <v>4572.2621999999983</v>
      </c>
      <c r="AB5" s="4">
        <f t="shared" si="1"/>
        <v>3959.4656000000014</v>
      </c>
      <c r="AC5" s="4">
        <f t="shared" si="1"/>
        <v>3730.0146000000004</v>
      </c>
      <c r="AD5" s="1"/>
      <c r="AE5" s="4">
        <f>SUM(AE6:AE500)</f>
        <v>2300</v>
      </c>
      <c r="AF5" s="4">
        <f>SUM(AF6:AF500)</f>
        <v>9136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154.52000000000001</v>
      </c>
      <c r="D6" s="1"/>
      <c r="E6" s="1">
        <v>100.337</v>
      </c>
      <c r="F6" s="1">
        <v>24.972999999999999</v>
      </c>
      <c r="G6" s="6">
        <v>1</v>
      </c>
      <c r="H6" s="1">
        <v>50</v>
      </c>
      <c r="I6" s="1" t="str">
        <f>VLOOKUP(A6,[1]ОБЩАЯ!$A:$J,10,0)</f>
        <v>матрица</v>
      </c>
      <c r="J6" s="1">
        <v>90.5</v>
      </c>
      <c r="K6" s="1">
        <f t="shared" ref="K6" si="2">E6-J6</f>
        <v>9.8370000000000033</v>
      </c>
      <c r="L6" s="1">
        <f>E6-M6</f>
        <v>100.337</v>
      </c>
      <c r="M6" s="1"/>
      <c r="N6" s="1">
        <v>95.326699999999988</v>
      </c>
      <c r="O6" s="1">
        <v>17.110700000000008</v>
      </c>
      <c r="P6" s="1">
        <f t="shared" ref="P6:P37" si="3">L6/5</f>
        <v>20.067399999999999</v>
      </c>
      <c r="Q6" s="5">
        <f>9.6*P6-O6-N6-F6</f>
        <v>55.23663999999998</v>
      </c>
      <c r="R6" s="5"/>
      <c r="S6" s="5">
        <f>Q6-R6</f>
        <v>55.23663999999998</v>
      </c>
      <c r="T6" s="5"/>
      <c r="U6" s="1"/>
      <c r="V6" s="1">
        <f>(F6+N6+O6+Q6)/P6</f>
        <v>9.5999999999999979</v>
      </c>
      <c r="W6" s="1">
        <f>(F6+N6+O6)/P6</f>
        <v>6.8474441133380504</v>
      </c>
      <c r="X6" s="1">
        <v>20.7194</v>
      </c>
      <c r="Y6" s="1">
        <v>21.9574</v>
      </c>
      <c r="Z6" s="1">
        <v>15.006600000000001</v>
      </c>
      <c r="AA6" s="1">
        <v>14.148999999999999</v>
      </c>
      <c r="AB6" s="1">
        <v>25.238399999999999</v>
      </c>
      <c r="AC6" s="1">
        <v>23.712199999999999</v>
      </c>
      <c r="AD6" s="1"/>
      <c r="AE6" s="1">
        <f>ROUND(R6*G6,0)</f>
        <v>0</v>
      </c>
      <c r="AF6" s="1">
        <f>ROUND(S6*G6,0)</f>
        <v>55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7" t="s">
        <v>127</v>
      </c>
      <c r="B7" s="17" t="s">
        <v>33</v>
      </c>
      <c r="C7" s="17"/>
      <c r="D7" s="17"/>
      <c r="E7" s="17"/>
      <c r="F7" s="17"/>
      <c r="G7" s="18">
        <v>0</v>
      </c>
      <c r="H7" s="17" t="e">
        <v>#N/A</v>
      </c>
      <c r="I7" s="17" t="str">
        <f>VLOOKUP(A7,[1]ОБЩАЯ!$A:$J,10,0)</f>
        <v>матрица</v>
      </c>
      <c r="J7" s="17"/>
      <c r="K7" s="17"/>
      <c r="L7" s="17"/>
      <c r="M7" s="17"/>
      <c r="N7" s="17"/>
      <c r="O7" s="17"/>
      <c r="P7" s="17">
        <f t="shared" si="3"/>
        <v>0</v>
      </c>
      <c r="Q7" s="19"/>
      <c r="R7" s="19"/>
      <c r="S7" s="19"/>
      <c r="T7" s="19"/>
      <c r="U7" s="17"/>
      <c r="V7" s="17" t="e">
        <f t="shared" ref="V7:V70" si="4">(F7+N7+O7+Q7)/P7</f>
        <v>#DIV/0!</v>
      </c>
      <c r="W7" s="17" t="e">
        <f t="shared" ref="W7:W70" si="5">(F7+N7+O7)/P7</f>
        <v>#DIV/0!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 t="s">
        <v>39</v>
      </c>
      <c r="AE7" s="17">
        <f t="shared" ref="AE7:AE70" si="6">ROUND(R7*G7,0)</f>
        <v>0</v>
      </c>
      <c r="AF7" s="17">
        <f t="shared" ref="AF7:AF70" si="7">ROUND(S7*G7,0)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33</v>
      </c>
      <c r="C8" s="1">
        <v>355.916</v>
      </c>
      <c r="D8" s="1">
        <v>503.99400000000003</v>
      </c>
      <c r="E8" s="1">
        <v>443.916</v>
      </c>
      <c r="F8" s="1">
        <v>327.63600000000002</v>
      </c>
      <c r="G8" s="6">
        <v>1</v>
      </c>
      <c r="H8" s="1">
        <v>45</v>
      </c>
      <c r="I8" s="1" t="str">
        <f>VLOOKUP(A8,[1]ОБЩАЯ!$A:$J,10,0)</f>
        <v>матрица</v>
      </c>
      <c r="J8" s="1">
        <v>404.42599999999999</v>
      </c>
      <c r="K8" s="1">
        <f t="shared" ref="K8:K39" si="8">E8-J8</f>
        <v>39.490000000000009</v>
      </c>
      <c r="L8" s="1">
        <f t="shared" ref="L8:L39" si="9">E8-M8</f>
        <v>405.89</v>
      </c>
      <c r="M8" s="1">
        <v>38.026000000000003</v>
      </c>
      <c r="N8" s="1">
        <v>120</v>
      </c>
      <c r="O8" s="1">
        <v>158.62440000000001</v>
      </c>
      <c r="P8" s="1">
        <f t="shared" si="3"/>
        <v>81.177999999999997</v>
      </c>
      <c r="Q8" s="5">
        <f t="shared" ref="Q8:Q10" si="10">9.6*P8-O8-N8-F8</f>
        <v>173.04839999999984</v>
      </c>
      <c r="R8" s="5"/>
      <c r="S8" s="5">
        <f t="shared" ref="S8:S10" si="11">Q8-R8</f>
        <v>173.04839999999984</v>
      </c>
      <c r="T8" s="5"/>
      <c r="U8" s="1"/>
      <c r="V8" s="1">
        <f t="shared" si="4"/>
        <v>9.5999999999999979</v>
      </c>
      <c r="W8" s="1">
        <f t="shared" si="5"/>
        <v>7.4682845105816851</v>
      </c>
      <c r="X8" s="1">
        <v>80.904399999999995</v>
      </c>
      <c r="Y8" s="1">
        <v>68.459400000000002</v>
      </c>
      <c r="Z8" s="1">
        <v>93.367199999999997</v>
      </c>
      <c r="AA8" s="1">
        <v>94.305199999999999</v>
      </c>
      <c r="AB8" s="1">
        <v>66.4178</v>
      </c>
      <c r="AC8" s="1">
        <v>67.254199999999997</v>
      </c>
      <c r="AD8" s="1"/>
      <c r="AE8" s="1">
        <f t="shared" si="6"/>
        <v>0</v>
      </c>
      <c r="AF8" s="1">
        <f t="shared" si="7"/>
        <v>173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33</v>
      </c>
      <c r="C9" s="1">
        <v>290.20600000000002</v>
      </c>
      <c r="D9" s="1">
        <v>919.68399999999997</v>
      </c>
      <c r="E9" s="1">
        <v>889.66499999999996</v>
      </c>
      <c r="F9" s="1">
        <v>284.529</v>
      </c>
      <c r="G9" s="6">
        <v>1</v>
      </c>
      <c r="H9" s="1">
        <v>45</v>
      </c>
      <c r="I9" s="1" t="str">
        <f>VLOOKUP(A9,[1]ОБЩАЯ!$A:$J,10,0)</f>
        <v>матрица</v>
      </c>
      <c r="J9" s="1">
        <v>869.93</v>
      </c>
      <c r="K9" s="1">
        <f t="shared" si="8"/>
        <v>19.735000000000014</v>
      </c>
      <c r="L9" s="1">
        <f t="shared" si="9"/>
        <v>534.03499999999997</v>
      </c>
      <c r="M9" s="1">
        <v>355.63</v>
      </c>
      <c r="N9" s="1">
        <v>38.915099999999818</v>
      </c>
      <c r="O9" s="1">
        <v>297.60830000000021</v>
      </c>
      <c r="P9" s="1">
        <f t="shared" si="3"/>
        <v>106.80699999999999</v>
      </c>
      <c r="Q9" s="5">
        <v>400</v>
      </c>
      <c r="R9" s="5"/>
      <c r="S9" s="5">
        <f t="shared" si="11"/>
        <v>400</v>
      </c>
      <c r="T9" s="5"/>
      <c r="U9" s="1"/>
      <c r="V9" s="1">
        <f t="shared" si="4"/>
        <v>9.5597891523963803</v>
      </c>
      <c r="W9" s="1">
        <f t="shared" si="5"/>
        <v>5.8147162639152876</v>
      </c>
      <c r="X9" s="1">
        <v>91.680400000000006</v>
      </c>
      <c r="Y9" s="1">
        <v>81.024199999999993</v>
      </c>
      <c r="Z9" s="1">
        <v>104.95959999999999</v>
      </c>
      <c r="AA9" s="1">
        <v>99.834999999999994</v>
      </c>
      <c r="AB9" s="1">
        <v>54.413799999999988</v>
      </c>
      <c r="AC9" s="1">
        <v>44.065199999999997</v>
      </c>
      <c r="AD9" s="1"/>
      <c r="AE9" s="1">
        <f t="shared" si="6"/>
        <v>0</v>
      </c>
      <c r="AF9" s="1">
        <f t="shared" si="7"/>
        <v>400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33</v>
      </c>
      <c r="C10" s="1">
        <v>234.18199999999999</v>
      </c>
      <c r="D10" s="1">
        <v>118.227</v>
      </c>
      <c r="E10" s="1">
        <v>138.93700000000001</v>
      </c>
      <c r="F10" s="1">
        <v>172.90100000000001</v>
      </c>
      <c r="G10" s="6">
        <v>1</v>
      </c>
      <c r="H10" s="1">
        <v>40</v>
      </c>
      <c r="I10" s="1" t="str">
        <f>VLOOKUP(A10,[1]ОБЩАЯ!$A:$J,10,0)</f>
        <v>матрица</v>
      </c>
      <c r="J10" s="1">
        <v>132.80000000000001</v>
      </c>
      <c r="K10" s="1">
        <f t="shared" si="8"/>
        <v>6.1370000000000005</v>
      </c>
      <c r="L10" s="1">
        <f t="shared" si="9"/>
        <v>138.93700000000001</v>
      </c>
      <c r="M10" s="1"/>
      <c r="N10" s="1">
        <v>0</v>
      </c>
      <c r="O10" s="1">
        <v>34.706199999999967</v>
      </c>
      <c r="P10" s="1">
        <f t="shared" si="3"/>
        <v>27.787400000000002</v>
      </c>
      <c r="Q10" s="5">
        <f t="shared" si="10"/>
        <v>59.15184000000005</v>
      </c>
      <c r="R10" s="5"/>
      <c r="S10" s="5">
        <f t="shared" si="11"/>
        <v>59.15184000000005</v>
      </c>
      <c r="T10" s="5"/>
      <c r="U10" s="1"/>
      <c r="V10" s="1">
        <f t="shared" si="4"/>
        <v>9.6</v>
      </c>
      <c r="W10" s="1">
        <f t="shared" si="5"/>
        <v>7.4712711516730588</v>
      </c>
      <c r="X10" s="1">
        <v>27.437200000000001</v>
      </c>
      <c r="Y10" s="1">
        <v>26.286200000000001</v>
      </c>
      <c r="Z10" s="1">
        <v>35.092399999999998</v>
      </c>
      <c r="AA10" s="1">
        <v>31.662400000000002</v>
      </c>
      <c r="AB10" s="1">
        <v>24.885000000000002</v>
      </c>
      <c r="AC10" s="1">
        <v>24.137</v>
      </c>
      <c r="AD10" s="1"/>
      <c r="AE10" s="1">
        <f t="shared" si="6"/>
        <v>0</v>
      </c>
      <c r="AF10" s="1">
        <f t="shared" si="7"/>
        <v>59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7" t="s">
        <v>37</v>
      </c>
      <c r="B11" s="17" t="s">
        <v>38</v>
      </c>
      <c r="C11" s="17"/>
      <c r="D11" s="17"/>
      <c r="E11" s="17"/>
      <c r="F11" s="17"/>
      <c r="G11" s="18">
        <v>0</v>
      </c>
      <c r="H11" s="17">
        <v>45</v>
      </c>
      <c r="I11" s="17" t="str">
        <f>VLOOKUP(A11,[1]ОБЩАЯ!$A:$J,10,0)</f>
        <v>матрица</v>
      </c>
      <c r="J11" s="17"/>
      <c r="K11" s="17">
        <f t="shared" si="8"/>
        <v>0</v>
      </c>
      <c r="L11" s="17">
        <f t="shared" si="9"/>
        <v>0</v>
      </c>
      <c r="M11" s="17"/>
      <c r="N11" s="17"/>
      <c r="O11" s="17"/>
      <c r="P11" s="17">
        <f t="shared" si="3"/>
        <v>0</v>
      </c>
      <c r="Q11" s="19"/>
      <c r="R11" s="19"/>
      <c r="S11" s="19"/>
      <c r="T11" s="19"/>
      <c r="U11" s="17"/>
      <c r="V11" s="17" t="e">
        <f t="shared" si="4"/>
        <v>#DIV/0!</v>
      </c>
      <c r="W11" s="17" t="e">
        <f t="shared" si="5"/>
        <v>#DIV/0!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 t="s">
        <v>39</v>
      </c>
      <c r="AE11" s="17">
        <f t="shared" si="6"/>
        <v>0</v>
      </c>
      <c r="AF11" s="17">
        <f t="shared" si="7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7" t="s">
        <v>40</v>
      </c>
      <c r="B12" s="17" t="s">
        <v>38</v>
      </c>
      <c r="C12" s="17"/>
      <c r="D12" s="17"/>
      <c r="E12" s="17"/>
      <c r="F12" s="17"/>
      <c r="G12" s="18">
        <v>0</v>
      </c>
      <c r="H12" s="17">
        <v>45</v>
      </c>
      <c r="I12" s="17" t="str">
        <f>VLOOKUP(A12,[1]ОБЩАЯ!$A:$J,10,0)</f>
        <v>матрица</v>
      </c>
      <c r="J12" s="17"/>
      <c r="K12" s="17">
        <f t="shared" si="8"/>
        <v>0</v>
      </c>
      <c r="L12" s="17">
        <f t="shared" si="9"/>
        <v>0</v>
      </c>
      <c r="M12" s="17"/>
      <c r="N12" s="17"/>
      <c r="O12" s="17"/>
      <c r="P12" s="17">
        <f t="shared" si="3"/>
        <v>0</v>
      </c>
      <c r="Q12" s="19"/>
      <c r="R12" s="19"/>
      <c r="S12" s="19"/>
      <c r="T12" s="19"/>
      <c r="U12" s="17"/>
      <c r="V12" s="17" t="e">
        <f t="shared" si="4"/>
        <v>#DIV/0!</v>
      </c>
      <c r="W12" s="17" t="e">
        <f t="shared" si="5"/>
        <v>#DIV/0!</v>
      </c>
      <c r="X12" s="17">
        <v>0</v>
      </c>
      <c r="Y12" s="17">
        <v>0</v>
      </c>
      <c r="Z12" s="17">
        <v>0</v>
      </c>
      <c r="AA12" s="17">
        <v>0</v>
      </c>
      <c r="AB12" s="17">
        <v>-0.2</v>
      </c>
      <c r="AC12" s="17">
        <v>-0.2</v>
      </c>
      <c r="AD12" s="17" t="s">
        <v>39</v>
      </c>
      <c r="AE12" s="17">
        <f t="shared" si="6"/>
        <v>0</v>
      </c>
      <c r="AF12" s="17">
        <f t="shared" si="7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41</v>
      </c>
      <c r="B13" s="17" t="s">
        <v>38</v>
      </c>
      <c r="C13" s="17"/>
      <c r="D13" s="17"/>
      <c r="E13" s="17"/>
      <c r="F13" s="17"/>
      <c r="G13" s="18">
        <v>0</v>
      </c>
      <c r="H13" s="17">
        <v>180</v>
      </c>
      <c r="I13" s="17" t="str">
        <f>VLOOKUP(A13,[1]ОБЩАЯ!$A:$J,10,0)</f>
        <v>матрица</v>
      </c>
      <c r="J13" s="17"/>
      <c r="K13" s="17">
        <f t="shared" si="8"/>
        <v>0</v>
      </c>
      <c r="L13" s="17">
        <f t="shared" si="9"/>
        <v>0</v>
      </c>
      <c r="M13" s="17"/>
      <c r="N13" s="17"/>
      <c r="O13" s="17"/>
      <c r="P13" s="17">
        <f t="shared" si="3"/>
        <v>0</v>
      </c>
      <c r="Q13" s="19"/>
      <c r="R13" s="19"/>
      <c r="S13" s="19"/>
      <c r="T13" s="19"/>
      <c r="U13" s="17"/>
      <c r="V13" s="17" t="e">
        <f t="shared" si="4"/>
        <v>#DIV/0!</v>
      </c>
      <c r="W13" s="17" t="e">
        <f t="shared" si="5"/>
        <v>#DIV/0!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 t="s">
        <v>39</v>
      </c>
      <c r="AE13" s="17">
        <f t="shared" si="6"/>
        <v>0</v>
      </c>
      <c r="AF13" s="17">
        <f t="shared" si="7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42</v>
      </c>
      <c r="B14" s="12" t="s">
        <v>38</v>
      </c>
      <c r="C14" s="12"/>
      <c r="D14" s="12">
        <v>60</v>
      </c>
      <c r="E14" s="16">
        <v>60</v>
      </c>
      <c r="F14" s="12"/>
      <c r="G14" s="13">
        <v>0</v>
      </c>
      <c r="H14" s="12" t="e">
        <v>#N/A</v>
      </c>
      <c r="I14" s="14" t="s">
        <v>52</v>
      </c>
      <c r="J14" s="12">
        <v>60</v>
      </c>
      <c r="K14" s="12">
        <f t="shared" si="8"/>
        <v>0</v>
      </c>
      <c r="L14" s="12">
        <f t="shared" si="9"/>
        <v>0</v>
      </c>
      <c r="M14" s="12">
        <v>60</v>
      </c>
      <c r="N14" s="12"/>
      <c r="O14" s="12"/>
      <c r="P14" s="12">
        <f t="shared" si="3"/>
        <v>0</v>
      </c>
      <c r="Q14" s="15"/>
      <c r="R14" s="15"/>
      <c r="S14" s="15"/>
      <c r="T14" s="15"/>
      <c r="U14" s="12"/>
      <c r="V14" s="12" t="e">
        <f t="shared" si="4"/>
        <v>#DIV/0!</v>
      </c>
      <c r="W14" s="12" t="e">
        <f t="shared" si="5"/>
        <v>#DIV/0!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/>
      <c r="AE14" s="12">
        <f t="shared" si="6"/>
        <v>0</v>
      </c>
      <c r="AF14" s="12">
        <f t="shared" si="7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43</v>
      </c>
      <c r="B15" s="17" t="s">
        <v>38</v>
      </c>
      <c r="C15" s="17"/>
      <c r="D15" s="17"/>
      <c r="E15" s="17"/>
      <c r="F15" s="17"/>
      <c r="G15" s="18">
        <v>0</v>
      </c>
      <c r="H15" s="17">
        <v>40</v>
      </c>
      <c r="I15" s="17" t="str">
        <f>VLOOKUP(A15,[1]ОБЩАЯ!$A:$J,10,0)</f>
        <v>матрица</v>
      </c>
      <c r="J15" s="17"/>
      <c r="K15" s="17">
        <f t="shared" si="8"/>
        <v>0</v>
      </c>
      <c r="L15" s="17">
        <f t="shared" si="9"/>
        <v>0</v>
      </c>
      <c r="M15" s="17"/>
      <c r="N15" s="17"/>
      <c r="O15" s="17"/>
      <c r="P15" s="17">
        <f t="shared" si="3"/>
        <v>0</v>
      </c>
      <c r="Q15" s="19"/>
      <c r="R15" s="19"/>
      <c r="S15" s="19"/>
      <c r="T15" s="19"/>
      <c r="U15" s="17"/>
      <c r="V15" s="17" t="e">
        <f t="shared" si="4"/>
        <v>#DIV/0!</v>
      </c>
      <c r="W15" s="17" t="e">
        <f t="shared" si="5"/>
        <v>#DIV/0!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 t="s">
        <v>39</v>
      </c>
      <c r="AE15" s="17">
        <f t="shared" si="6"/>
        <v>0</v>
      </c>
      <c r="AF15" s="17">
        <f t="shared" si="7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44</v>
      </c>
      <c r="B16" s="17" t="s">
        <v>38</v>
      </c>
      <c r="C16" s="17"/>
      <c r="D16" s="17"/>
      <c r="E16" s="17"/>
      <c r="F16" s="17"/>
      <c r="G16" s="18">
        <v>0</v>
      </c>
      <c r="H16" s="17">
        <v>50</v>
      </c>
      <c r="I16" s="17" t="str">
        <f>VLOOKUP(A16,[1]ОБЩАЯ!$A:$J,10,0)</f>
        <v>матрица</v>
      </c>
      <c r="J16" s="17"/>
      <c r="K16" s="17">
        <f t="shared" si="8"/>
        <v>0</v>
      </c>
      <c r="L16" s="17">
        <f t="shared" si="9"/>
        <v>0</v>
      </c>
      <c r="M16" s="17"/>
      <c r="N16" s="17"/>
      <c r="O16" s="17"/>
      <c r="P16" s="17">
        <f t="shared" si="3"/>
        <v>0</v>
      </c>
      <c r="Q16" s="19"/>
      <c r="R16" s="19"/>
      <c r="S16" s="19"/>
      <c r="T16" s="19"/>
      <c r="U16" s="17"/>
      <c r="V16" s="17" t="e">
        <f t="shared" si="4"/>
        <v>#DIV/0!</v>
      </c>
      <c r="W16" s="17" t="e">
        <f t="shared" si="5"/>
        <v>#DIV/0!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>
        <v>0</v>
      </c>
      <c r="AD16" s="17" t="s">
        <v>39</v>
      </c>
      <c r="AE16" s="17">
        <f t="shared" si="6"/>
        <v>0</v>
      </c>
      <c r="AF16" s="17">
        <f t="shared" si="7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45</v>
      </c>
      <c r="B17" s="1" t="s">
        <v>38</v>
      </c>
      <c r="C17" s="1">
        <v>160</v>
      </c>
      <c r="D17" s="1">
        <v>30</v>
      </c>
      <c r="E17" s="1">
        <v>114</v>
      </c>
      <c r="F17" s="1">
        <v>43</v>
      </c>
      <c r="G17" s="6">
        <v>0.17</v>
      </c>
      <c r="H17" s="1">
        <v>120</v>
      </c>
      <c r="I17" s="1" t="str">
        <f>VLOOKUP(A17,[1]ОБЩАЯ!$A:$J,10,0)</f>
        <v>матрица</v>
      </c>
      <c r="J17" s="1">
        <v>119</v>
      </c>
      <c r="K17" s="1">
        <f t="shared" si="8"/>
        <v>-5</v>
      </c>
      <c r="L17" s="1">
        <f t="shared" si="9"/>
        <v>114</v>
      </c>
      <c r="M17" s="1"/>
      <c r="N17" s="1">
        <v>27.900000000000031</v>
      </c>
      <c r="O17" s="1">
        <v>142.1</v>
      </c>
      <c r="P17" s="1">
        <f t="shared" si="3"/>
        <v>22.8</v>
      </c>
      <c r="Q17" s="5">
        <f>9.6*P17-O17-N17-F17</f>
        <v>5.879999999999967</v>
      </c>
      <c r="R17" s="5"/>
      <c r="S17" s="5">
        <f>Q17-R17</f>
        <v>5.879999999999967</v>
      </c>
      <c r="T17" s="5"/>
      <c r="U17" s="1"/>
      <c r="V17" s="1">
        <f t="shared" si="4"/>
        <v>9.6</v>
      </c>
      <c r="W17" s="1">
        <f t="shared" si="5"/>
        <v>9.3421052631578956</v>
      </c>
      <c r="X17" s="1">
        <v>24</v>
      </c>
      <c r="Y17" s="1">
        <v>16.600000000000001</v>
      </c>
      <c r="Z17" s="1">
        <v>18.399999999999999</v>
      </c>
      <c r="AA17" s="1">
        <v>16.399999999999999</v>
      </c>
      <c r="AB17" s="1">
        <v>12.2</v>
      </c>
      <c r="AC17" s="1">
        <v>9</v>
      </c>
      <c r="AD17" s="1"/>
      <c r="AE17" s="1">
        <f t="shared" si="6"/>
        <v>0</v>
      </c>
      <c r="AF17" s="1">
        <f t="shared" si="7"/>
        <v>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7" t="s">
        <v>46</v>
      </c>
      <c r="B18" s="17" t="s">
        <v>38</v>
      </c>
      <c r="C18" s="17"/>
      <c r="D18" s="17"/>
      <c r="E18" s="17"/>
      <c r="F18" s="17"/>
      <c r="G18" s="18">
        <v>0</v>
      </c>
      <c r="H18" s="17">
        <v>45</v>
      </c>
      <c r="I18" s="17" t="str">
        <f>VLOOKUP(A18,[1]ОБЩАЯ!$A:$J,10,0)</f>
        <v>матрица</v>
      </c>
      <c r="J18" s="17"/>
      <c r="K18" s="17">
        <f t="shared" si="8"/>
        <v>0</v>
      </c>
      <c r="L18" s="17">
        <f t="shared" si="9"/>
        <v>0</v>
      </c>
      <c r="M18" s="17"/>
      <c r="N18" s="17"/>
      <c r="O18" s="17"/>
      <c r="P18" s="17">
        <f t="shared" si="3"/>
        <v>0</v>
      </c>
      <c r="Q18" s="19"/>
      <c r="R18" s="19"/>
      <c r="S18" s="19"/>
      <c r="T18" s="19"/>
      <c r="U18" s="17"/>
      <c r="V18" s="17" t="e">
        <f t="shared" si="4"/>
        <v>#DIV/0!</v>
      </c>
      <c r="W18" s="17" t="e">
        <f t="shared" si="5"/>
        <v>#DIV/0!</v>
      </c>
      <c r="X18" s="17">
        <v>0</v>
      </c>
      <c r="Y18" s="17">
        <v>0</v>
      </c>
      <c r="Z18" s="17">
        <v>0</v>
      </c>
      <c r="AA18" s="17">
        <v>0</v>
      </c>
      <c r="AB18" s="17">
        <v>-0.2</v>
      </c>
      <c r="AC18" s="17">
        <v>-0.2</v>
      </c>
      <c r="AD18" s="17" t="s">
        <v>39</v>
      </c>
      <c r="AE18" s="17">
        <f t="shared" si="6"/>
        <v>0</v>
      </c>
      <c r="AF18" s="17">
        <f t="shared" si="7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47</v>
      </c>
      <c r="B19" s="1" t="s">
        <v>38</v>
      </c>
      <c r="C19" s="1">
        <v>150</v>
      </c>
      <c r="D19" s="1">
        <v>180</v>
      </c>
      <c r="E19" s="1">
        <v>100</v>
      </c>
      <c r="F19" s="1">
        <v>211</v>
      </c>
      <c r="G19" s="6">
        <v>0.35</v>
      </c>
      <c r="H19" s="1">
        <v>45</v>
      </c>
      <c r="I19" s="1" t="str">
        <f>VLOOKUP(A19,[1]ОБЩАЯ!$A:$J,10,0)</f>
        <v>матрица</v>
      </c>
      <c r="J19" s="1">
        <v>144</v>
      </c>
      <c r="K19" s="1">
        <f t="shared" si="8"/>
        <v>-44</v>
      </c>
      <c r="L19" s="1">
        <f t="shared" si="9"/>
        <v>100</v>
      </c>
      <c r="M19" s="1"/>
      <c r="N19" s="1">
        <v>12.799999999999949</v>
      </c>
      <c r="O19" s="1"/>
      <c r="P19" s="1">
        <f t="shared" si="3"/>
        <v>20</v>
      </c>
      <c r="Q19" s="5"/>
      <c r="R19" s="5"/>
      <c r="S19" s="5"/>
      <c r="T19" s="5"/>
      <c r="U19" s="1"/>
      <c r="V19" s="1">
        <f t="shared" si="4"/>
        <v>11.189999999999998</v>
      </c>
      <c r="W19" s="1">
        <f t="shared" si="5"/>
        <v>11.189999999999998</v>
      </c>
      <c r="X19" s="1">
        <v>20.399999999999999</v>
      </c>
      <c r="Y19" s="1">
        <v>31.2</v>
      </c>
      <c r="Z19" s="1">
        <v>37.799999999999997</v>
      </c>
      <c r="AA19" s="1">
        <v>30.4</v>
      </c>
      <c r="AB19" s="1">
        <v>22.8</v>
      </c>
      <c r="AC19" s="1">
        <v>24</v>
      </c>
      <c r="AD19" s="1"/>
      <c r="AE19" s="1">
        <f t="shared" si="6"/>
        <v>0</v>
      </c>
      <c r="AF19" s="1">
        <f t="shared" si="7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48</v>
      </c>
      <c r="B20" s="1" t="s">
        <v>33</v>
      </c>
      <c r="C20" s="1">
        <v>636.51400000000001</v>
      </c>
      <c r="D20" s="1">
        <v>295.76</v>
      </c>
      <c r="E20" s="1">
        <v>632.29100000000005</v>
      </c>
      <c r="F20" s="1">
        <v>222.833</v>
      </c>
      <c r="G20" s="6">
        <v>1</v>
      </c>
      <c r="H20" s="1">
        <v>55</v>
      </c>
      <c r="I20" s="1" t="str">
        <f>VLOOKUP(A20,[1]ОБЩАЯ!$A:$J,10,0)</f>
        <v>матрица</v>
      </c>
      <c r="J20" s="1">
        <v>553.65</v>
      </c>
      <c r="K20" s="1">
        <f t="shared" si="8"/>
        <v>78.641000000000076</v>
      </c>
      <c r="L20" s="1">
        <f t="shared" si="9"/>
        <v>478.89100000000008</v>
      </c>
      <c r="M20" s="1">
        <v>153.4</v>
      </c>
      <c r="N20" s="1">
        <v>60.875799999999799</v>
      </c>
      <c r="O20" s="1">
        <v>191.8772000000001</v>
      </c>
      <c r="P20" s="1">
        <f t="shared" si="3"/>
        <v>95.778200000000012</v>
      </c>
      <c r="Q20" s="5">
        <v>440</v>
      </c>
      <c r="R20" s="5">
        <v>200</v>
      </c>
      <c r="S20" s="5">
        <f t="shared" ref="S20:S22" si="12">Q20-R20</f>
        <v>240</v>
      </c>
      <c r="T20" s="5"/>
      <c r="U20" s="1"/>
      <c r="V20" s="1">
        <f t="shared" si="4"/>
        <v>9.5594404572230403</v>
      </c>
      <c r="W20" s="1">
        <f t="shared" si="5"/>
        <v>4.9654931915613352</v>
      </c>
      <c r="X20" s="1">
        <v>78.391999999999996</v>
      </c>
      <c r="Y20" s="1">
        <v>72.017600000000002</v>
      </c>
      <c r="Z20" s="1">
        <v>90.111000000000004</v>
      </c>
      <c r="AA20" s="1">
        <v>94.092000000000013</v>
      </c>
      <c r="AB20" s="1">
        <v>76.795400000000001</v>
      </c>
      <c r="AC20" s="1">
        <v>75.357600000000005</v>
      </c>
      <c r="AD20" s="1"/>
      <c r="AE20" s="1">
        <f t="shared" si="6"/>
        <v>200</v>
      </c>
      <c r="AF20" s="1">
        <f t="shared" si="7"/>
        <v>240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49</v>
      </c>
      <c r="B21" s="1" t="s">
        <v>33</v>
      </c>
      <c r="C21" s="1">
        <v>2547.58</v>
      </c>
      <c r="D21" s="1">
        <v>6688.5309999999999</v>
      </c>
      <c r="E21" s="1">
        <v>7472.4229999999998</v>
      </c>
      <c r="F21" s="1">
        <v>1183.32</v>
      </c>
      <c r="G21" s="6">
        <v>1</v>
      </c>
      <c r="H21" s="1">
        <v>50</v>
      </c>
      <c r="I21" s="1" t="str">
        <f>VLOOKUP(A21,[1]ОБЩАЯ!$A:$J,10,0)</f>
        <v>матрица</v>
      </c>
      <c r="J21" s="1">
        <v>7455.4570000000003</v>
      </c>
      <c r="K21" s="1">
        <f t="shared" si="8"/>
        <v>16.96599999999944</v>
      </c>
      <c r="L21" s="1">
        <f t="shared" si="9"/>
        <v>2423.4659999999994</v>
      </c>
      <c r="M21" s="1">
        <v>5048.9570000000003</v>
      </c>
      <c r="N21" s="1">
        <v>1000</v>
      </c>
      <c r="O21" s="1">
        <v>800</v>
      </c>
      <c r="P21" s="1">
        <f t="shared" si="3"/>
        <v>484.69319999999988</v>
      </c>
      <c r="Q21" s="5">
        <f t="shared" ref="Q21:Q22" si="13">9.6*P21-O21-N21-F21</f>
        <v>1669.7347199999983</v>
      </c>
      <c r="R21" s="5">
        <v>800</v>
      </c>
      <c r="S21" s="5">
        <f t="shared" si="12"/>
        <v>869.73471999999833</v>
      </c>
      <c r="T21" s="5"/>
      <c r="U21" s="1"/>
      <c r="V21" s="1">
        <f t="shared" si="4"/>
        <v>9.6</v>
      </c>
      <c r="W21" s="1">
        <f t="shared" si="5"/>
        <v>6.1550688146646175</v>
      </c>
      <c r="X21" s="1">
        <v>452.39519999999999</v>
      </c>
      <c r="Y21" s="1">
        <v>432.57639999999992</v>
      </c>
      <c r="Z21" s="1">
        <v>419.7996</v>
      </c>
      <c r="AA21" s="1">
        <v>417.98960000000011</v>
      </c>
      <c r="AB21" s="1">
        <v>476.11599999999999</v>
      </c>
      <c r="AC21" s="1">
        <v>480.63900000000001</v>
      </c>
      <c r="AD21" s="1"/>
      <c r="AE21" s="1">
        <f t="shared" si="6"/>
        <v>800</v>
      </c>
      <c r="AF21" s="1">
        <f t="shared" si="7"/>
        <v>870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50</v>
      </c>
      <c r="B22" s="1" t="s">
        <v>33</v>
      </c>
      <c r="C22" s="1">
        <v>306.55200000000002</v>
      </c>
      <c r="D22" s="1">
        <v>496.71</v>
      </c>
      <c r="E22" s="1">
        <v>586.41200000000003</v>
      </c>
      <c r="F22" s="1">
        <v>114.98</v>
      </c>
      <c r="G22" s="6">
        <v>1</v>
      </c>
      <c r="H22" s="1">
        <v>55</v>
      </c>
      <c r="I22" s="1" t="str">
        <f>VLOOKUP(A22,[1]ОБЩАЯ!$A:$J,10,0)</f>
        <v>матрица</v>
      </c>
      <c r="J22" s="1">
        <v>548.76</v>
      </c>
      <c r="K22" s="1">
        <f t="shared" si="8"/>
        <v>37.652000000000044</v>
      </c>
      <c r="L22" s="1">
        <f t="shared" si="9"/>
        <v>549.46199999999999</v>
      </c>
      <c r="M22" s="1">
        <v>36.950000000000003</v>
      </c>
      <c r="N22" s="1">
        <v>345.81379999999979</v>
      </c>
      <c r="O22" s="1">
        <v>300</v>
      </c>
      <c r="P22" s="1">
        <f t="shared" si="3"/>
        <v>109.89239999999999</v>
      </c>
      <c r="Q22" s="5">
        <f t="shared" si="13"/>
        <v>294.17324000000019</v>
      </c>
      <c r="R22" s="5"/>
      <c r="S22" s="5">
        <f t="shared" si="12"/>
        <v>294.17324000000019</v>
      </c>
      <c r="T22" s="5"/>
      <c r="U22" s="1"/>
      <c r="V22" s="1">
        <f t="shared" si="4"/>
        <v>9.6</v>
      </c>
      <c r="W22" s="1">
        <f t="shared" si="5"/>
        <v>6.9230793030273237</v>
      </c>
      <c r="X22" s="1">
        <v>109.7912</v>
      </c>
      <c r="Y22" s="1">
        <v>95.879599999999982</v>
      </c>
      <c r="Z22" s="1">
        <v>99.2834</v>
      </c>
      <c r="AA22" s="1">
        <v>101.8146</v>
      </c>
      <c r="AB22" s="1">
        <v>76.204999999999998</v>
      </c>
      <c r="AC22" s="1">
        <v>72.128599999999992</v>
      </c>
      <c r="AD22" s="1"/>
      <c r="AE22" s="1">
        <f t="shared" si="6"/>
        <v>0</v>
      </c>
      <c r="AF22" s="1">
        <f t="shared" si="7"/>
        <v>294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7" t="s">
        <v>51</v>
      </c>
      <c r="B23" s="17" t="s">
        <v>33</v>
      </c>
      <c r="C23" s="17"/>
      <c r="D23" s="17"/>
      <c r="E23" s="17"/>
      <c r="F23" s="17"/>
      <c r="G23" s="18">
        <v>0</v>
      </c>
      <c r="H23" s="17">
        <v>60</v>
      </c>
      <c r="I23" s="17" t="str">
        <f>VLOOKUP(A23,[1]ОБЩАЯ!$A:$J,10,0)</f>
        <v>матрица</v>
      </c>
      <c r="J23" s="17"/>
      <c r="K23" s="17">
        <f t="shared" si="8"/>
        <v>0</v>
      </c>
      <c r="L23" s="17">
        <f t="shared" si="9"/>
        <v>0</v>
      </c>
      <c r="M23" s="17"/>
      <c r="N23" s="17"/>
      <c r="O23" s="17"/>
      <c r="P23" s="17">
        <f t="shared" si="3"/>
        <v>0</v>
      </c>
      <c r="Q23" s="19"/>
      <c r="R23" s="19"/>
      <c r="S23" s="19"/>
      <c r="T23" s="19"/>
      <c r="U23" s="17"/>
      <c r="V23" s="17" t="e">
        <f t="shared" si="4"/>
        <v>#DIV/0!</v>
      </c>
      <c r="W23" s="17" t="e">
        <f t="shared" si="5"/>
        <v>#DIV/0!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 t="s">
        <v>39</v>
      </c>
      <c r="AE23" s="17">
        <f t="shared" si="6"/>
        <v>0</v>
      </c>
      <c r="AF23" s="17">
        <f t="shared" si="7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54</v>
      </c>
      <c r="B24" s="17" t="s">
        <v>33</v>
      </c>
      <c r="C24" s="17"/>
      <c r="D24" s="17">
        <v>53.15</v>
      </c>
      <c r="E24" s="17">
        <v>53.15</v>
      </c>
      <c r="F24" s="17"/>
      <c r="G24" s="18">
        <v>0</v>
      </c>
      <c r="H24" s="17">
        <v>50</v>
      </c>
      <c r="I24" s="17" t="str">
        <f>VLOOKUP(A24,[1]ОБЩАЯ!$A:$J,10,0)</f>
        <v>матрица</v>
      </c>
      <c r="J24" s="17">
        <v>53.95</v>
      </c>
      <c r="K24" s="17">
        <f t="shared" si="8"/>
        <v>-0.80000000000000426</v>
      </c>
      <c r="L24" s="17">
        <f t="shared" si="9"/>
        <v>0</v>
      </c>
      <c r="M24" s="17">
        <v>53.15</v>
      </c>
      <c r="N24" s="17"/>
      <c r="O24" s="17"/>
      <c r="P24" s="17">
        <f t="shared" si="3"/>
        <v>0</v>
      </c>
      <c r="Q24" s="19"/>
      <c r="R24" s="19"/>
      <c r="S24" s="19"/>
      <c r="T24" s="19"/>
      <c r="U24" s="17"/>
      <c r="V24" s="17" t="e">
        <f t="shared" si="4"/>
        <v>#DIV/0!</v>
      </c>
      <c r="W24" s="17" t="e">
        <f t="shared" si="5"/>
        <v>#DIV/0!</v>
      </c>
      <c r="X24" s="17">
        <v>-0.53200000000000069</v>
      </c>
      <c r="Y24" s="17">
        <v>-0.33200000000000068</v>
      </c>
      <c r="Z24" s="17">
        <v>0</v>
      </c>
      <c r="AA24" s="17">
        <v>0</v>
      </c>
      <c r="AB24" s="17">
        <v>0</v>
      </c>
      <c r="AC24" s="17">
        <v>0</v>
      </c>
      <c r="AD24" s="17" t="s">
        <v>39</v>
      </c>
      <c r="AE24" s="17">
        <f t="shared" si="6"/>
        <v>0</v>
      </c>
      <c r="AF24" s="17">
        <f t="shared" si="7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33</v>
      </c>
      <c r="C25" s="1">
        <v>293.37</v>
      </c>
      <c r="D25" s="1">
        <v>523.298</v>
      </c>
      <c r="E25" s="1">
        <v>486.38400000000001</v>
      </c>
      <c r="F25" s="1">
        <v>256.47000000000003</v>
      </c>
      <c r="G25" s="6">
        <v>1</v>
      </c>
      <c r="H25" s="1">
        <v>55</v>
      </c>
      <c r="I25" s="1" t="str">
        <f>VLOOKUP(A25,[1]ОБЩАЯ!$A:$J,10,0)</f>
        <v>матрица</v>
      </c>
      <c r="J25" s="1">
        <v>451.65</v>
      </c>
      <c r="K25" s="1">
        <f t="shared" si="8"/>
        <v>34.734000000000037</v>
      </c>
      <c r="L25" s="1">
        <f t="shared" si="9"/>
        <v>486.38400000000001</v>
      </c>
      <c r="M25" s="1"/>
      <c r="N25" s="1">
        <v>182.98480000000001</v>
      </c>
      <c r="O25" s="1">
        <v>256.03399999999988</v>
      </c>
      <c r="P25" s="1">
        <f t="shared" si="3"/>
        <v>97.276800000000009</v>
      </c>
      <c r="Q25" s="5">
        <f>9.6*P25-O25-N25-F25</f>
        <v>238.36848000000015</v>
      </c>
      <c r="R25" s="5"/>
      <c r="S25" s="5">
        <f>Q25-R25</f>
        <v>238.36848000000015</v>
      </c>
      <c r="T25" s="5"/>
      <c r="U25" s="1"/>
      <c r="V25" s="1">
        <f t="shared" si="4"/>
        <v>9.5999999999999979</v>
      </c>
      <c r="W25" s="1">
        <f t="shared" si="5"/>
        <v>7.1495855126813357</v>
      </c>
      <c r="X25" s="1">
        <v>96.520799999999994</v>
      </c>
      <c r="Y25" s="1">
        <v>87.804000000000002</v>
      </c>
      <c r="Z25" s="1">
        <v>99.774000000000001</v>
      </c>
      <c r="AA25" s="1">
        <v>97.77640000000001</v>
      </c>
      <c r="AB25" s="1">
        <v>74.486000000000004</v>
      </c>
      <c r="AC25" s="1">
        <v>80.031199999999998</v>
      </c>
      <c r="AD25" s="1"/>
      <c r="AE25" s="1">
        <f t="shared" si="6"/>
        <v>0</v>
      </c>
      <c r="AF25" s="1">
        <f t="shared" si="7"/>
        <v>238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2" t="s">
        <v>56</v>
      </c>
      <c r="B26" s="12" t="s">
        <v>33</v>
      </c>
      <c r="C26" s="12">
        <v>2284.5430000000001</v>
      </c>
      <c r="D26" s="12">
        <v>94.876000000000005</v>
      </c>
      <c r="E26" s="24">
        <v>1762.6759999999999</v>
      </c>
      <c r="F26" s="24">
        <v>245.49199999999999</v>
      </c>
      <c r="G26" s="13">
        <v>0</v>
      </c>
      <c r="H26" s="12">
        <v>60</v>
      </c>
      <c r="I26" s="12" t="str">
        <f>VLOOKUP(A26,[1]ОБЩАЯ!$A:$J,10,0)</f>
        <v>не в матрице /ротация ОР</v>
      </c>
      <c r="J26" s="12">
        <v>1983.5</v>
      </c>
      <c r="K26" s="12">
        <f t="shared" si="8"/>
        <v>-220.82400000000007</v>
      </c>
      <c r="L26" s="12">
        <f t="shared" si="9"/>
        <v>1762.6759999999999</v>
      </c>
      <c r="M26" s="12"/>
      <c r="N26" s="12"/>
      <c r="O26" s="12"/>
      <c r="P26" s="12">
        <f t="shared" si="3"/>
        <v>352.53519999999997</v>
      </c>
      <c r="Q26" s="15"/>
      <c r="R26" s="15"/>
      <c r="S26" s="15"/>
      <c r="T26" s="15"/>
      <c r="U26" s="12"/>
      <c r="V26" s="12">
        <f t="shared" si="4"/>
        <v>0.69636166828163548</v>
      </c>
      <c r="W26" s="12">
        <f t="shared" si="5"/>
        <v>0.69636166828163548</v>
      </c>
      <c r="X26" s="12">
        <v>535.3288</v>
      </c>
      <c r="Y26" s="12">
        <v>509.52260000000001</v>
      </c>
      <c r="Z26" s="12">
        <v>540.18480000000022</v>
      </c>
      <c r="AA26" s="12">
        <v>547.6442000000003</v>
      </c>
      <c r="AB26" s="12">
        <v>555.49320000000012</v>
      </c>
      <c r="AC26" s="12">
        <v>530.77019999999993</v>
      </c>
      <c r="AD26" s="12" t="s">
        <v>53</v>
      </c>
      <c r="AE26" s="12">
        <f t="shared" si="6"/>
        <v>0</v>
      </c>
      <c r="AF26" s="12">
        <f t="shared" si="7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33</v>
      </c>
      <c r="C27" s="1">
        <v>309.68799999999999</v>
      </c>
      <c r="D27" s="1">
        <v>148.41</v>
      </c>
      <c r="E27" s="1">
        <v>312.74599999999998</v>
      </c>
      <c r="F27" s="1">
        <v>116.316</v>
      </c>
      <c r="G27" s="6">
        <v>1</v>
      </c>
      <c r="H27" s="1">
        <v>60</v>
      </c>
      <c r="I27" s="1" t="str">
        <f>VLOOKUP(A27,[1]ОБЩАЯ!$A:$J,10,0)</f>
        <v>матрица</v>
      </c>
      <c r="J27" s="1">
        <v>290.51</v>
      </c>
      <c r="K27" s="1">
        <f t="shared" si="8"/>
        <v>22.23599999999999</v>
      </c>
      <c r="L27" s="1">
        <f t="shared" si="9"/>
        <v>312.74599999999998</v>
      </c>
      <c r="M27" s="1"/>
      <c r="N27" s="1">
        <v>0</v>
      </c>
      <c r="O27" s="1">
        <v>23.006799999999942</v>
      </c>
      <c r="P27" s="1">
        <f t="shared" si="3"/>
        <v>62.549199999999999</v>
      </c>
      <c r="Q27" s="5">
        <v>330</v>
      </c>
      <c r="R27" s="5"/>
      <c r="S27" s="5">
        <f t="shared" ref="S27:S29" si="14">Q27-R27</f>
        <v>330</v>
      </c>
      <c r="T27" s="5"/>
      <c r="U27" s="1"/>
      <c r="V27" s="1">
        <f t="shared" si="4"/>
        <v>7.5032582351173147</v>
      </c>
      <c r="W27" s="1">
        <f t="shared" si="5"/>
        <v>2.2274113817602776</v>
      </c>
      <c r="X27" s="1">
        <v>36.782799999999988</v>
      </c>
      <c r="Y27" s="1">
        <v>33.796399999999998</v>
      </c>
      <c r="Z27" s="1">
        <v>50.656399999999998</v>
      </c>
      <c r="AA27" s="1">
        <v>50.668400000000013</v>
      </c>
      <c r="AB27" s="1">
        <v>33.215600000000002</v>
      </c>
      <c r="AC27" s="1">
        <v>32.687199999999997</v>
      </c>
      <c r="AD27" s="1"/>
      <c r="AE27" s="1">
        <f t="shared" si="6"/>
        <v>0</v>
      </c>
      <c r="AF27" s="1">
        <f t="shared" si="7"/>
        <v>330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33</v>
      </c>
      <c r="C28" s="1">
        <v>173.15</v>
      </c>
      <c r="D28" s="1">
        <v>117.91200000000001</v>
      </c>
      <c r="E28" s="1">
        <v>248.12</v>
      </c>
      <c r="F28" s="1">
        <v>12.223000000000001</v>
      </c>
      <c r="G28" s="6">
        <v>1</v>
      </c>
      <c r="H28" s="1">
        <v>60</v>
      </c>
      <c r="I28" s="1" t="str">
        <f>VLOOKUP(A28,[1]ОБЩАЯ!$A:$J,10,0)</f>
        <v>матрица</v>
      </c>
      <c r="J28" s="1">
        <v>241.81899999999999</v>
      </c>
      <c r="K28" s="1">
        <f t="shared" si="8"/>
        <v>6.3010000000000161</v>
      </c>
      <c r="L28" s="1">
        <f t="shared" si="9"/>
        <v>184.751</v>
      </c>
      <c r="M28" s="1">
        <v>63.369</v>
      </c>
      <c r="N28" s="1">
        <v>149.13180000000011</v>
      </c>
      <c r="O28" s="1">
        <v>44.46559999999991</v>
      </c>
      <c r="P28" s="1">
        <f t="shared" si="3"/>
        <v>36.950200000000002</v>
      </c>
      <c r="Q28" s="5">
        <f t="shared" ref="Q28" si="15">9.6*P28-O28-N28-F28</f>
        <v>148.90151999999995</v>
      </c>
      <c r="R28" s="5"/>
      <c r="S28" s="5">
        <f t="shared" si="14"/>
        <v>148.90151999999995</v>
      </c>
      <c r="T28" s="5"/>
      <c r="U28" s="1"/>
      <c r="V28" s="1">
        <f t="shared" si="4"/>
        <v>9.5999999999999979</v>
      </c>
      <c r="W28" s="1">
        <f t="shared" si="5"/>
        <v>5.5702107160448397</v>
      </c>
      <c r="X28" s="1">
        <v>33.103400000000001</v>
      </c>
      <c r="Y28" s="1">
        <v>32.559600000000003</v>
      </c>
      <c r="Z28" s="1">
        <v>29.7394</v>
      </c>
      <c r="AA28" s="1">
        <v>30.4358</v>
      </c>
      <c r="AB28" s="1">
        <v>28.884399999999999</v>
      </c>
      <c r="AC28" s="1">
        <v>30.093399999999999</v>
      </c>
      <c r="AD28" s="1"/>
      <c r="AE28" s="1">
        <f t="shared" si="6"/>
        <v>0</v>
      </c>
      <c r="AF28" s="1">
        <f t="shared" si="7"/>
        <v>149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33</v>
      </c>
      <c r="C29" s="1">
        <v>354.71300000000002</v>
      </c>
      <c r="D29" s="1">
        <v>177.76499999999999</v>
      </c>
      <c r="E29" s="1">
        <v>276.08800000000002</v>
      </c>
      <c r="F29" s="1">
        <v>165.697</v>
      </c>
      <c r="G29" s="6">
        <v>1</v>
      </c>
      <c r="H29" s="1">
        <v>60</v>
      </c>
      <c r="I29" s="1" t="str">
        <f>VLOOKUP(A29,[1]ОБЩАЯ!$A:$J,10,0)</f>
        <v>матрица</v>
      </c>
      <c r="J29" s="1">
        <v>263.22500000000002</v>
      </c>
      <c r="K29" s="1">
        <f t="shared" si="8"/>
        <v>12.863</v>
      </c>
      <c r="L29" s="1">
        <f t="shared" si="9"/>
        <v>223.30300000000003</v>
      </c>
      <c r="M29" s="1">
        <v>52.784999999999997</v>
      </c>
      <c r="N29" s="1">
        <v>89.391900000000135</v>
      </c>
      <c r="O29" s="1">
        <v>75.36589999999984</v>
      </c>
      <c r="P29" s="1">
        <f t="shared" si="3"/>
        <v>44.660600000000002</v>
      </c>
      <c r="Q29" s="5">
        <v>90</v>
      </c>
      <c r="R29" s="5"/>
      <c r="S29" s="5">
        <f t="shared" si="14"/>
        <v>90</v>
      </c>
      <c r="T29" s="5"/>
      <c r="U29" s="1"/>
      <c r="V29" s="1">
        <f t="shared" si="4"/>
        <v>9.4144458426442981</v>
      </c>
      <c r="W29" s="1">
        <f t="shared" si="5"/>
        <v>7.3992467633663672</v>
      </c>
      <c r="X29" s="1">
        <v>46.269799999999996</v>
      </c>
      <c r="Y29" s="1">
        <v>45.4026</v>
      </c>
      <c r="Z29" s="1">
        <v>51.660799999999988</v>
      </c>
      <c r="AA29" s="1">
        <v>50.072000000000003</v>
      </c>
      <c r="AB29" s="1">
        <v>47.961599999999997</v>
      </c>
      <c r="AC29" s="1">
        <v>50.230200000000004</v>
      </c>
      <c r="AD29" s="1"/>
      <c r="AE29" s="1">
        <f t="shared" si="6"/>
        <v>0</v>
      </c>
      <c r="AF29" s="1">
        <f t="shared" si="7"/>
        <v>90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33</v>
      </c>
      <c r="C30" s="1">
        <v>34.585999999999999</v>
      </c>
      <c r="D30" s="1">
        <v>230.833</v>
      </c>
      <c r="E30" s="1">
        <v>217.839</v>
      </c>
      <c r="F30" s="1">
        <v>22.536000000000001</v>
      </c>
      <c r="G30" s="6">
        <v>1</v>
      </c>
      <c r="H30" s="1">
        <v>35</v>
      </c>
      <c r="I30" s="1" t="str">
        <f>VLOOKUP(A30,[1]ОБЩАЯ!$A:$J,10,0)</f>
        <v>матрица</v>
      </c>
      <c r="J30" s="1">
        <v>248.86</v>
      </c>
      <c r="K30" s="1">
        <f t="shared" si="8"/>
        <v>-31.021000000000015</v>
      </c>
      <c r="L30" s="1">
        <f t="shared" si="9"/>
        <v>52.878999999999991</v>
      </c>
      <c r="M30" s="1">
        <v>164.96</v>
      </c>
      <c r="N30" s="1">
        <v>93.390000000000015</v>
      </c>
      <c r="O30" s="1">
        <v>10.595999999999989</v>
      </c>
      <c r="P30" s="1">
        <f t="shared" si="3"/>
        <v>10.575799999999997</v>
      </c>
      <c r="Q30" s="5"/>
      <c r="R30" s="5"/>
      <c r="S30" s="5"/>
      <c r="T30" s="5"/>
      <c r="U30" s="1"/>
      <c r="V30" s="1">
        <f t="shared" si="4"/>
        <v>11.963350290285373</v>
      </c>
      <c r="W30" s="1">
        <f t="shared" si="5"/>
        <v>11.963350290285373</v>
      </c>
      <c r="X30" s="1">
        <v>16.986999999999998</v>
      </c>
      <c r="Y30" s="1">
        <v>17.0336</v>
      </c>
      <c r="Z30" s="1">
        <v>13.645</v>
      </c>
      <c r="AA30" s="1">
        <v>12.0168</v>
      </c>
      <c r="AB30" s="1">
        <v>16.726600000000001</v>
      </c>
      <c r="AC30" s="1">
        <v>18.823399999999999</v>
      </c>
      <c r="AD30" s="1"/>
      <c r="AE30" s="1">
        <f t="shared" si="6"/>
        <v>0</v>
      </c>
      <c r="AF30" s="1">
        <f t="shared" si="7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33</v>
      </c>
      <c r="C31" s="1">
        <v>141.52099999999999</v>
      </c>
      <c r="D31" s="1">
        <v>645.49</v>
      </c>
      <c r="E31" s="1">
        <v>647.97</v>
      </c>
      <c r="F31" s="1">
        <v>93.981999999999999</v>
      </c>
      <c r="G31" s="6">
        <v>1</v>
      </c>
      <c r="H31" s="1">
        <v>30</v>
      </c>
      <c r="I31" s="1" t="str">
        <f>VLOOKUP(A31,[1]ОБЩАЯ!$A:$J,10,0)</f>
        <v>матрица</v>
      </c>
      <c r="J31" s="1">
        <v>669.34</v>
      </c>
      <c r="K31" s="1">
        <f t="shared" si="8"/>
        <v>-21.370000000000005</v>
      </c>
      <c r="L31" s="1">
        <f t="shared" si="9"/>
        <v>133.73000000000002</v>
      </c>
      <c r="M31" s="1">
        <v>514.24</v>
      </c>
      <c r="N31" s="1">
        <v>58.134199999999836</v>
      </c>
      <c r="O31" s="1">
        <v>66.43980000000002</v>
      </c>
      <c r="P31" s="1">
        <f t="shared" si="3"/>
        <v>26.746000000000002</v>
      </c>
      <c r="Q31" s="5">
        <f t="shared" ref="Q31:Q33" si="16">9.6*P31-O31-N31-F31</f>
        <v>38.205600000000146</v>
      </c>
      <c r="R31" s="5"/>
      <c r="S31" s="5">
        <f t="shared" ref="S31:S33" si="17">Q31-R31</f>
        <v>38.205600000000146</v>
      </c>
      <c r="T31" s="5"/>
      <c r="U31" s="1"/>
      <c r="V31" s="1">
        <f t="shared" si="4"/>
        <v>9.5999999999999979</v>
      </c>
      <c r="W31" s="1">
        <f t="shared" si="5"/>
        <v>8.1715396694832805</v>
      </c>
      <c r="X31" s="1">
        <v>32.856799999999993</v>
      </c>
      <c r="Y31" s="1">
        <v>29.536999999999999</v>
      </c>
      <c r="Z31" s="1">
        <v>35.172800000000009</v>
      </c>
      <c r="AA31" s="1">
        <v>33.882000000000019</v>
      </c>
      <c r="AB31" s="1">
        <v>16.066600000000001</v>
      </c>
      <c r="AC31" s="1">
        <v>18.1126</v>
      </c>
      <c r="AD31" s="1"/>
      <c r="AE31" s="1">
        <f t="shared" si="6"/>
        <v>0</v>
      </c>
      <c r="AF31" s="1">
        <f t="shared" si="7"/>
        <v>38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33</v>
      </c>
      <c r="C32" s="1">
        <v>226.923</v>
      </c>
      <c r="D32" s="1">
        <v>1237.809</v>
      </c>
      <c r="E32" s="1">
        <v>1414.9839999999999</v>
      </c>
      <c r="F32" s="1"/>
      <c r="G32" s="6">
        <v>1</v>
      </c>
      <c r="H32" s="1">
        <v>30</v>
      </c>
      <c r="I32" s="1" t="str">
        <f>VLOOKUP(A32,[1]ОБЩАЯ!$A:$J,10,0)</f>
        <v>матрица</v>
      </c>
      <c r="J32" s="1">
        <v>1399.154</v>
      </c>
      <c r="K32" s="1">
        <f t="shared" si="8"/>
        <v>15.829999999999927</v>
      </c>
      <c r="L32" s="1">
        <f t="shared" si="9"/>
        <v>350.43099999999981</v>
      </c>
      <c r="M32" s="1">
        <v>1064.5530000000001</v>
      </c>
      <c r="N32" s="1">
        <v>247.57239999999979</v>
      </c>
      <c r="O32" s="1">
        <v>118.32260000000031</v>
      </c>
      <c r="P32" s="1">
        <f t="shared" si="3"/>
        <v>70.086199999999963</v>
      </c>
      <c r="Q32" s="5">
        <v>300</v>
      </c>
      <c r="R32" s="5"/>
      <c r="S32" s="5">
        <f t="shared" si="17"/>
        <v>300</v>
      </c>
      <c r="T32" s="5"/>
      <c r="U32" s="1"/>
      <c r="V32" s="1">
        <f t="shared" si="4"/>
        <v>9.501085805764907</v>
      </c>
      <c r="W32" s="1">
        <f t="shared" si="5"/>
        <v>5.2206425801370351</v>
      </c>
      <c r="X32" s="1">
        <v>64.448600000000013</v>
      </c>
      <c r="Y32" s="1">
        <v>58.510000000000012</v>
      </c>
      <c r="Z32" s="1">
        <v>51.565199999999997</v>
      </c>
      <c r="AA32" s="1">
        <v>52.233600000000003</v>
      </c>
      <c r="AB32" s="1">
        <v>47.110399999999991</v>
      </c>
      <c r="AC32" s="1">
        <v>50.703200000000002</v>
      </c>
      <c r="AD32" s="1"/>
      <c r="AE32" s="1">
        <f t="shared" si="6"/>
        <v>0</v>
      </c>
      <c r="AF32" s="1">
        <f t="shared" si="7"/>
        <v>300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33</v>
      </c>
      <c r="C33" s="1">
        <v>277.24299999999999</v>
      </c>
      <c r="D33" s="1">
        <v>414.97699999999998</v>
      </c>
      <c r="E33" s="1">
        <v>624.577</v>
      </c>
      <c r="F33" s="1">
        <v>6.6840000000000002</v>
      </c>
      <c r="G33" s="6">
        <v>1</v>
      </c>
      <c r="H33" s="1">
        <v>30</v>
      </c>
      <c r="I33" s="1" t="str">
        <f>VLOOKUP(A33,[1]ОБЩАЯ!$A:$J,10,0)</f>
        <v>матрица</v>
      </c>
      <c r="J33" s="1">
        <v>653.553</v>
      </c>
      <c r="K33" s="1">
        <f t="shared" si="8"/>
        <v>-28.975999999999999</v>
      </c>
      <c r="L33" s="1">
        <f t="shared" si="9"/>
        <v>319.62400000000002</v>
      </c>
      <c r="M33" s="1">
        <v>304.95299999999997</v>
      </c>
      <c r="N33" s="1">
        <v>287.81399999999968</v>
      </c>
      <c r="O33" s="1">
        <v>182.57000000000031</v>
      </c>
      <c r="P33" s="1">
        <f t="shared" si="3"/>
        <v>63.924800000000005</v>
      </c>
      <c r="Q33" s="5">
        <f t="shared" si="16"/>
        <v>136.61008000000007</v>
      </c>
      <c r="R33" s="5"/>
      <c r="S33" s="5">
        <f t="shared" si="17"/>
        <v>136.61008000000007</v>
      </c>
      <c r="T33" s="5"/>
      <c r="U33" s="1"/>
      <c r="V33" s="1">
        <f t="shared" si="4"/>
        <v>9.6</v>
      </c>
      <c r="W33" s="1">
        <f t="shared" si="5"/>
        <v>7.4629564738567806</v>
      </c>
      <c r="X33" s="1">
        <v>71.30019999999999</v>
      </c>
      <c r="Y33" s="1">
        <v>61.130999999999993</v>
      </c>
      <c r="Z33" s="1">
        <v>53.631800000000013</v>
      </c>
      <c r="AA33" s="1">
        <v>59.347200000000008</v>
      </c>
      <c r="AB33" s="1">
        <v>62.338199999999993</v>
      </c>
      <c r="AC33" s="1">
        <v>53.623600000000003</v>
      </c>
      <c r="AD33" s="1"/>
      <c r="AE33" s="1">
        <f t="shared" si="6"/>
        <v>0</v>
      </c>
      <c r="AF33" s="1">
        <f t="shared" si="7"/>
        <v>137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64</v>
      </c>
      <c r="B34" s="17" t="s">
        <v>33</v>
      </c>
      <c r="C34" s="17"/>
      <c r="D34" s="17"/>
      <c r="E34" s="17"/>
      <c r="F34" s="17"/>
      <c r="G34" s="18">
        <v>0</v>
      </c>
      <c r="H34" s="17">
        <v>45</v>
      </c>
      <c r="I34" s="17" t="str">
        <f>VLOOKUP(A34,[1]ОБЩАЯ!$A:$J,10,0)</f>
        <v>матрица</v>
      </c>
      <c r="J34" s="17"/>
      <c r="K34" s="17">
        <f t="shared" si="8"/>
        <v>0</v>
      </c>
      <c r="L34" s="17">
        <f t="shared" si="9"/>
        <v>0</v>
      </c>
      <c r="M34" s="17"/>
      <c r="N34" s="17"/>
      <c r="O34" s="17"/>
      <c r="P34" s="17">
        <f t="shared" si="3"/>
        <v>0</v>
      </c>
      <c r="Q34" s="19"/>
      <c r="R34" s="19"/>
      <c r="S34" s="19"/>
      <c r="T34" s="19"/>
      <c r="U34" s="17"/>
      <c r="V34" s="17" t="e">
        <f t="shared" si="4"/>
        <v>#DIV/0!</v>
      </c>
      <c r="W34" s="17" t="e">
        <f t="shared" si="5"/>
        <v>#DIV/0!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 t="s">
        <v>39</v>
      </c>
      <c r="AE34" s="17">
        <f t="shared" si="6"/>
        <v>0</v>
      </c>
      <c r="AF34" s="17">
        <f t="shared" si="7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7" t="s">
        <v>65</v>
      </c>
      <c r="B35" s="17" t="s">
        <v>33</v>
      </c>
      <c r="C35" s="17"/>
      <c r="D35" s="17"/>
      <c r="E35" s="17"/>
      <c r="F35" s="17"/>
      <c r="G35" s="18">
        <v>0</v>
      </c>
      <c r="H35" s="17">
        <v>40</v>
      </c>
      <c r="I35" s="17" t="str">
        <f>VLOOKUP(A35,[1]ОБЩАЯ!$A:$J,10,0)</f>
        <v>матрица</v>
      </c>
      <c r="J35" s="17"/>
      <c r="K35" s="17">
        <f t="shared" si="8"/>
        <v>0</v>
      </c>
      <c r="L35" s="17">
        <f t="shared" si="9"/>
        <v>0</v>
      </c>
      <c r="M35" s="17"/>
      <c r="N35" s="17"/>
      <c r="O35" s="17"/>
      <c r="P35" s="17">
        <f t="shared" si="3"/>
        <v>0</v>
      </c>
      <c r="Q35" s="19"/>
      <c r="R35" s="19"/>
      <c r="S35" s="19"/>
      <c r="T35" s="19"/>
      <c r="U35" s="17"/>
      <c r="V35" s="17" t="e">
        <f t="shared" si="4"/>
        <v>#DIV/0!</v>
      </c>
      <c r="W35" s="17" t="e">
        <f t="shared" si="5"/>
        <v>#DIV/0!</v>
      </c>
      <c r="X35" s="17">
        <v>0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 t="s">
        <v>39</v>
      </c>
      <c r="AE35" s="17">
        <f t="shared" si="6"/>
        <v>0</v>
      </c>
      <c r="AF35" s="17">
        <f t="shared" si="7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66</v>
      </c>
      <c r="B36" s="1" t="s">
        <v>33</v>
      </c>
      <c r="C36" s="1">
        <v>347.19499999999999</v>
      </c>
      <c r="D36" s="1">
        <v>845.75</v>
      </c>
      <c r="E36" s="1">
        <v>838.64300000000003</v>
      </c>
      <c r="F36" s="1">
        <v>249.34299999999999</v>
      </c>
      <c r="G36" s="6">
        <v>1</v>
      </c>
      <c r="H36" s="1">
        <v>40</v>
      </c>
      <c r="I36" s="1" t="str">
        <f>VLOOKUP(A36,[1]ОБЩАЯ!$A:$J,10,0)</f>
        <v>матрица</v>
      </c>
      <c r="J36" s="1">
        <v>797.01</v>
      </c>
      <c r="K36" s="1">
        <f t="shared" si="8"/>
        <v>41.633000000000038</v>
      </c>
      <c r="L36" s="1">
        <f t="shared" si="9"/>
        <v>630.63300000000004</v>
      </c>
      <c r="M36" s="1">
        <v>208.01</v>
      </c>
      <c r="N36" s="1">
        <v>382.71759999999978</v>
      </c>
      <c r="O36" s="1">
        <v>271.65060000000022</v>
      </c>
      <c r="P36" s="1">
        <f t="shared" si="3"/>
        <v>126.12660000000001</v>
      </c>
      <c r="Q36" s="5">
        <f t="shared" ref="Q36:Q37" si="18">9.6*P36-O36-N36-F36</f>
        <v>307.10416000000021</v>
      </c>
      <c r="R36" s="5"/>
      <c r="S36" s="5">
        <f t="shared" ref="S36:S37" si="19">Q36-R36</f>
        <v>307.10416000000021</v>
      </c>
      <c r="T36" s="5"/>
      <c r="U36" s="1"/>
      <c r="V36" s="1">
        <f t="shared" si="4"/>
        <v>9.6</v>
      </c>
      <c r="W36" s="1">
        <f t="shared" si="5"/>
        <v>7.1651118796510795</v>
      </c>
      <c r="X36" s="1">
        <v>126.90219999999999</v>
      </c>
      <c r="Y36" s="1">
        <v>119.2032</v>
      </c>
      <c r="Z36" s="1">
        <v>126.1986</v>
      </c>
      <c r="AA36" s="1">
        <v>126.6752</v>
      </c>
      <c r="AB36" s="1">
        <v>94.541199999999989</v>
      </c>
      <c r="AC36" s="1">
        <v>93.903000000000006</v>
      </c>
      <c r="AD36" s="1"/>
      <c r="AE36" s="1">
        <f t="shared" si="6"/>
        <v>0</v>
      </c>
      <c r="AF36" s="1">
        <f t="shared" si="7"/>
        <v>307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67</v>
      </c>
      <c r="B37" s="1" t="s">
        <v>33</v>
      </c>
      <c r="C37" s="1">
        <v>216.21</v>
      </c>
      <c r="D37" s="1">
        <v>497.14299999999997</v>
      </c>
      <c r="E37" s="1">
        <v>587.29600000000005</v>
      </c>
      <c r="F37" s="1">
        <v>72.272999999999996</v>
      </c>
      <c r="G37" s="6">
        <v>1</v>
      </c>
      <c r="H37" s="1">
        <v>35</v>
      </c>
      <c r="I37" s="1" t="str">
        <f>VLOOKUP(A37,[1]ОБЩАЯ!$A:$J,10,0)</f>
        <v>матрица</v>
      </c>
      <c r="J37" s="1">
        <v>579.63800000000003</v>
      </c>
      <c r="K37" s="1">
        <f t="shared" si="8"/>
        <v>7.6580000000000155</v>
      </c>
      <c r="L37" s="1">
        <f t="shared" si="9"/>
        <v>214.75800000000004</v>
      </c>
      <c r="M37" s="1">
        <v>372.53800000000001</v>
      </c>
      <c r="N37" s="1">
        <v>117.3704000000001</v>
      </c>
      <c r="O37" s="1">
        <v>80.962599999999952</v>
      </c>
      <c r="P37" s="1">
        <f t="shared" si="3"/>
        <v>42.951600000000006</v>
      </c>
      <c r="Q37" s="5">
        <f t="shared" si="18"/>
        <v>141.72935999999999</v>
      </c>
      <c r="R37" s="5"/>
      <c r="S37" s="5">
        <f t="shared" si="19"/>
        <v>141.72935999999999</v>
      </c>
      <c r="T37" s="5"/>
      <c r="U37" s="1"/>
      <c r="V37" s="1">
        <f t="shared" si="4"/>
        <v>9.6</v>
      </c>
      <c r="W37" s="1">
        <f t="shared" si="5"/>
        <v>6.300254239655799</v>
      </c>
      <c r="X37" s="1">
        <v>43.4848</v>
      </c>
      <c r="Y37" s="1">
        <v>39.363199999999999</v>
      </c>
      <c r="Z37" s="1">
        <v>38.712599999999988</v>
      </c>
      <c r="AA37" s="1">
        <v>39.789200000000001</v>
      </c>
      <c r="AB37" s="1">
        <v>18.9056</v>
      </c>
      <c r="AC37" s="1">
        <v>19.088799999999999</v>
      </c>
      <c r="AD37" s="1"/>
      <c r="AE37" s="1">
        <f t="shared" si="6"/>
        <v>0</v>
      </c>
      <c r="AF37" s="1">
        <f t="shared" si="7"/>
        <v>142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68</v>
      </c>
      <c r="B38" s="1" t="s">
        <v>33</v>
      </c>
      <c r="C38" s="1">
        <v>147.40199999999999</v>
      </c>
      <c r="D38" s="1"/>
      <c r="E38" s="1">
        <v>87.417000000000002</v>
      </c>
      <c r="F38" s="1">
        <v>51.343000000000004</v>
      </c>
      <c r="G38" s="6">
        <v>1</v>
      </c>
      <c r="H38" s="1">
        <v>45</v>
      </c>
      <c r="I38" s="1" t="str">
        <f>VLOOKUP(A38,[1]ОБЩАЯ!$A:$J,10,0)</f>
        <v>матрица</v>
      </c>
      <c r="J38" s="1">
        <v>83.8</v>
      </c>
      <c r="K38" s="1">
        <f t="shared" si="8"/>
        <v>3.6170000000000044</v>
      </c>
      <c r="L38" s="1">
        <f t="shared" si="9"/>
        <v>87.417000000000002</v>
      </c>
      <c r="M38" s="1"/>
      <c r="N38" s="1">
        <v>0</v>
      </c>
      <c r="O38" s="1">
        <v>135.18940000000001</v>
      </c>
      <c r="P38" s="1">
        <f t="shared" ref="P38:P69" si="20">L38/5</f>
        <v>17.4834</v>
      </c>
      <c r="Q38" s="5"/>
      <c r="R38" s="5"/>
      <c r="S38" s="5"/>
      <c r="T38" s="5"/>
      <c r="U38" s="1"/>
      <c r="V38" s="1">
        <f t="shared" si="4"/>
        <v>10.669114703089788</v>
      </c>
      <c r="W38" s="1">
        <f t="shared" si="5"/>
        <v>10.669114703089788</v>
      </c>
      <c r="X38" s="1">
        <v>20.2014</v>
      </c>
      <c r="Y38" s="1">
        <v>11.9398</v>
      </c>
      <c r="Z38" s="1">
        <v>13.6836</v>
      </c>
      <c r="AA38" s="1">
        <v>18.704799999999999</v>
      </c>
      <c r="AB38" s="1">
        <v>18.642800000000001</v>
      </c>
      <c r="AC38" s="1">
        <v>14.932399999999999</v>
      </c>
      <c r="AD38" s="1"/>
      <c r="AE38" s="1">
        <f t="shared" si="6"/>
        <v>0</v>
      </c>
      <c r="AF38" s="1">
        <f t="shared" si="7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69</v>
      </c>
      <c r="B39" s="1" t="s">
        <v>33</v>
      </c>
      <c r="C39" s="1">
        <v>199.13</v>
      </c>
      <c r="D39" s="1">
        <v>54.552</v>
      </c>
      <c r="E39" s="1">
        <v>178.7</v>
      </c>
      <c r="F39" s="1">
        <v>48.368000000000002</v>
      </c>
      <c r="G39" s="6">
        <v>1</v>
      </c>
      <c r="H39" s="1">
        <v>30</v>
      </c>
      <c r="I39" s="1" t="str">
        <f>VLOOKUP(A39,[1]ОБЩАЯ!$A:$J,10,0)</f>
        <v>матрица</v>
      </c>
      <c r="J39" s="1">
        <v>178.452</v>
      </c>
      <c r="K39" s="1">
        <f t="shared" si="8"/>
        <v>0.24799999999999045</v>
      </c>
      <c r="L39" s="1">
        <f t="shared" si="9"/>
        <v>124.148</v>
      </c>
      <c r="M39" s="1">
        <v>54.552</v>
      </c>
      <c r="N39" s="1">
        <v>25.041</v>
      </c>
      <c r="O39" s="1">
        <v>39.47</v>
      </c>
      <c r="P39" s="1">
        <f t="shared" si="20"/>
        <v>24.829599999999999</v>
      </c>
      <c r="Q39" s="5">
        <f t="shared" ref="Q39:Q41" si="21">9.6*P39-O39-N39-F39</f>
        <v>125.48515999999998</v>
      </c>
      <c r="R39" s="5"/>
      <c r="S39" s="5">
        <f t="shared" ref="S39:S42" si="22">Q39-R39</f>
        <v>125.48515999999998</v>
      </c>
      <c r="T39" s="5"/>
      <c r="U39" s="1"/>
      <c r="V39" s="1">
        <f t="shared" si="4"/>
        <v>9.6</v>
      </c>
      <c r="W39" s="1">
        <f t="shared" si="5"/>
        <v>4.5461465347810677</v>
      </c>
      <c r="X39" s="1">
        <v>21.937799999999999</v>
      </c>
      <c r="Y39" s="1">
        <v>20.3582</v>
      </c>
      <c r="Z39" s="1">
        <v>8.8056000000000001</v>
      </c>
      <c r="AA39" s="1">
        <v>9.6140000000000008</v>
      </c>
      <c r="AB39" s="1">
        <v>29.739599999999999</v>
      </c>
      <c r="AC39" s="1">
        <v>26.586400000000001</v>
      </c>
      <c r="AD39" s="1"/>
      <c r="AE39" s="1">
        <f t="shared" si="6"/>
        <v>0</v>
      </c>
      <c r="AF39" s="1">
        <f t="shared" si="7"/>
        <v>125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70</v>
      </c>
      <c r="B40" s="1" t="s">
        <v>33</v>
      </c>
      <c r="C40" s="1">
        <v>539.12099999999998</v>
      </c>
      <c r="D40" s="1">
        <v>291.52100000000002</v>
      </c>
      <c r="E40" s="1">
        <v>510.34</v>
      </c>
      <c r="F40" s="1">
        <v>233.20699999999999</v>
      </c>
      <c r="G40" s="6">
        <v>1</v>
      </c>
      <c r="H40" s="1">
        <v>45</v>
      </c>
      <c r="I40" s="1" t="str">
        <f>VLOOKUP(A40,[1]ОБЩАЯ!$A:$J,10,0)</f>
        <v>матрица</v>
      </c>
      <c r="J40" s="1">
        <v>512.71400000000006</v>
      </c>
      <c r="K40" s="1">
        <f t="shared" ref="K40:K71" si="23">E40-J40</f>
        <v>-2.3740000000000805</v>
      </c>
      <c r="L40" s="1">
        <f t="shared" ref="L40:L71" si="24">E40-M40</f>
        <v>409.38599999999997</v>
      </c>
      <c r="M40" s="1">
        <v>100.95399999999999</v>
      </c>
      <c r="N40" s="1">
        <v>189.55390000000031</v>
      </c>
      <c r="O40" s="1">
        <v>112.8608999999997</v>
      </c>
      <c r="P40" s="1">
        <f t="shared" si="20"/>
        <v>81.877199999999988</v>
      </c>
      <c r="Q40" s="5">
        <f t="shared" si="21"/>
        <v>250.39931999999988</v>
      </c>
      <c r="R40" s="5"/>
      <c r="S40" s="5">
        <f t="shared" si="22"/>
        <v>250.39931999999988</v>
      </c>
      <c r="T40" s="5"/>
      <c r="U40" s="1"/>
      <c r="V40" s="1">
        <f t="shared" si="4"/>
        <v>9.6</v>
      </c>
      <c r="W40" s="1">
        <f t="shared" si="5"/>
        <v>6.541769870000441</v>
      </c>
      <c r="X40" s="1">
        <v>80.096800000000002</v>
      </c>
      <c r="Y40" s="1">
        <v>79.368200000000002</v>
      </c>
      <c r="Z40" s="1">
        <v>87.660200000000003</v>
      </c>
      <c r="AA40" s="1">
        <v>88.278199999999998</v>
      </c>
      <c r="AB40" s="1">
        <v>83.214200000000005</v>
      </c>
      <c r="AC40" s="1">
        <v>80.136400000000009</v>
      </c>
      <c r="AD40" s="1"/>
      <c r="AE40" s="1">
        <f t="shared" si="6"/>
        <v>0</v>
      </c>
      <c r="AF40" s="1">
        <f t="shared" si="7"/>
        <v>250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71</v>
      </c>
      <c r="B41" s="1" t="s">
        <v>33</v>
      </c>
      <c r="C41" s="1">
        <v>264.29000000000002</v>
      </c>
      <c r="D41" s="1">
        <v>116.10899999999999</v>
      </c>
      <c r="E41" s="1">
        <v>331.113</v>
      </c>
      <c r="F41" s="1">
        <v>-18.100000000000001</v>
      </c>
      <c r="G41" s="6">
        <v>1</v>
      </c>
      <c r="H41" s="1">
        <v>45</v>
      </c>
      <c r="I41" s="1" t="str">
        <f>VLOOKUP(A41,[1]ОБЩАЯ!$A:$J,10,0)</f>
        <v>матрица</v>
      </c>
      <c r="J41" s="1">
        <v>336.24</v>
      </c>
      <c r="K41" s="1">
        <f t="shared" si="23"/>
        <v>-5.1270000000000095</v>
      </c>
      <c r="L41" s="1">
        <f t="shared" si="24"/>
        <v>279.57299999999998</v>
      </c>
      <c r="M41" s="1">
        <v>51.54</v>
      </c>
      <c r="N41" s="1">
        <v>300.36770000000013</v>
      </c>
      <c r="O41" s="1">
        <v>172.49769999999981</v>
      </c>
      <c r="P41" s="1">
        <f t="shared" si="20"/>
        <v>55.914599999999993</v>
      </c>
      <c r="Q41" s="5">
        <f t="shared" si="21"/>
        <v>82.014759999999995</v>
      </c>
      <c r="R41" s="5"/>
      <c r="S41" s="5">
        <f t="shared" si="22"/>
        <v>82.014759999999995</v>
      </c>
      <c r="T41" s="5"/>
      <c r="U41" s="1"/>
      <c r="V41" s="1">
        <f t="shared" si="4"/>
        <v>9.6</v>
      </c>
      <c r="W41" s="1">
        <f t="shared" si="5"/>
        <v>8.1332138654304948</v>
      </c>
      <c r="X41" s="1">
        <v>60.502400000000002</v>
      </c>
      <c r="Y41" s="1">
        <v>53.528200000000012</v>
      </c>
      <c r="Z41" s="1">
        <v>46.220199999999998</v>
      </c>
      <c r="AA41" s="1">
        <v>49.007599999999996</v>
      </c>
      <c r="AB41" s="1">
        <v>55.565800000000003</v>
      </c>
      <c r="AC41" s="1">
        <v>54.492199999999997</v>
      </c>
      <c r="AD41" s="1"/>
      <c r="AE41" s="1">
        <f t="shared" si="6"/>
        <v>0</v>
      </c>
      <c r="AF41" s="1">
        <f t="shared" si="7"/>
        <v>82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72</v>
      </c>
      <c r="B42" s="1" t="s">
        <v>33</v>
      </c>
      <c r="C42" s="1">
        <v>121.974</v>
      </c>
      <c r="D42" s="1">
        <v>104.536</v>
      </c>
      <c r="E42" s="1">
        <v>196.88499999999999</v>
      </c>
      <c r="F42" s="1"/>
      <c r="G42" s="6">
        <v>1</v>
      </c>
      <c r="H42" s="1">
        <v>45</v>
      </c>
      <c r="I42" s="1" t="str">
        <f>VLOOKUP(A42,[1]ОБЩАЯ!$A:$J,10,0)</f>
        <v>матрица</v>
      </c>
      <c r="J42" s="1">
        <v>253.18600000000001</v>
      </c>
      <c r="K42" s="1">
        <f t="shared" si="23"/>
        <v>-56.301000000000016</v>
      </c>
      <c r="L42" s="1">
        <f t="shared" si="24"/>
        <v>93.298999999999992</v>
      </c>
      <c r="M42" s="1">
        <v>103.586</v>
      </c>
      <c r="N42" s="1">
        <v>284.97399999999999</v>
      </c>
      <c r="O42" s="1">
        <v>75.529000000000011</v>
      </c>
      <c r="P42" s="1">
        <f t="shared" si="20"/>
        <v>18.659799999999997</v>
      </c>
      <c r="Q42" s="5">
        <v>30</v>
      </c>
      <c r="R42" s="5"/>
      <c r="S42" s="5">
        <f t="shared" si="22"/>
        <v>30</v>
      </c>
      <c r="T42" s="5"/>
      <c r="U42" s="1"/>
      <c r="V42" s="1">
        <f t="shared" si="4"/>
        <v>20.92750190248556</v>
      </c>
      <c r="W42" s="1">
        <f t="shared" si="5"/>
        <v>19.319767628806314</v>
      </c>
      <c r="X42" s="1">
        <v>38.993000000000002</v>
      </c>
      <c r="Y42" s="1">
        <v>38.092399999999998</v>
      </c>
      <c r="Z42" s="1">
        <v>24.0748</v>
      </c>
      <c r="AA42" s="1">
        <v>28.714600000000001</v>
      </c>
      <c r="AB42" s="1">
        <v>31.313600000000001</v>
      </c>
      <c r="AC42" s="1">
        <v>26.949000000000002</v>
      </c>
      <c r="AD42" s="1"/>
      <c r="AE42" s="1">
        <f t="shared" si="6"/>
        <v>0</v>
      </c>
      <c r="AF42" s="1">
        <f t="shared" si="7"/>
        <v>30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2" t="s">
        <v>73</v>
      </c>
      <c r="B43" s="12" t="s">
        <v>33</v>
      </c>
      <c r="C43" s="12"/>
      <c r="D43" s="12">
        <v>337.07100000000003</v>
      </c>
      <c r="E43" s="12">
        <v>337.07100000000003</v>
      </c>
      <c r="F43" s="12"/>
      <c r="G43" s="13">
        <v>0</v>
      </c>
      <c r="H43" s="12" t="e">
        <v>#N/A</v>
      </c>
      <c r="I43" s="14" t="s">
        <v>52</v>
      </c>
      <c r="J43" s="12">
        <v>337.07100000000003</v>
      </c>
      <c r="K43" s="12">
        <f t="shared" si="23"/>
        <v>0</v>
      </c>
      <c r="L43" s="12">
        <f t="shared" si="24"/>
        <v>0</v>
      </c>
      <c r="M43" s="12">
        <v>337.07100000000003</v>
      </c>
      <c r="N43" s="12"/>
      <c r="O43" s="12"/>
      <c r="P43" s="12">
        <f t="shared" si="20"/>
        <v>0</v>
      </c>
      <c r="Q43" s="15"/>
      <c r="R43" s="15"/>
      <c r="S43" s="15"/>
      <c r="T43" s="15"/>
      <c r="U43" s="12"/>
      <c r="V43" s="12" t="e">
        <f t="shared" si="4"/>
        <v>#DIV/0!</v>
      </c>
      <c r="W43" s="12" t="e">
        <f t="shared" si="5"/>
        <v>#DIV/0!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 t="s">
        <v>74</v>
      </c>
      <c r="AE43" s="12">
        <f t="shared" si="6"/>
        <v>0</v>
      </c>
      <c r="AF43" s="12">
        <f t="shared" si="7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2" t="s">
        <v>75</v>
      </c>
      <c r="B44" s="12" t="s">
        <v>33</v>
      </c>
      <c r="C44" s="12"/>
      <c r="D44" s="12">
        <v>52.45</v>
      </c>
      <c r="E44" s="12">
        <v>52.45</v>
      </c>
      <c r="F44" s="12"/>
      <c r="G44" s="13">
        <v>0</v>
      </c>
      <c r="H44" s="12" t="e">
        <v>#N/A</v>
      </c>
      <c r="I44" s="14" t="s">
        <v>52</v>
      </c>
      <c r="J44" s="12">
        <v>52.45</v>
      </c>
      <c r="K44" s="12">
        <f t="shared" si="23"/>
        <v>0</v>
      </c>
      <c r="L44" s="12">
        <f t="shared" si="24"/>
        <v>0</v>
      </c>
      <c r="M44" s="12">
        <v>52.45</v>
      </c>
      <c r="N44" s="12"/>
      <c r="O44" s="12"/>
      <c r="P44" s="12">
        <f t="shared" si="20"/>
        <v>0</v>
      </c>
      <c r="Q44" s="15"/>
      <c r="R44" s="15"/>
      <c r="S44" s="15"/>
      <c r="T44" s="15"/>
      <c r="U44" s="12"/>
      <c r="V44" s="12" t="e">
        <f t="shared" si="4"/>
        <v>#DIV/0!</v>
      </c>
      <c r="W44" s="12" t="e">
        <f t="shared" si="5"/>
        <v>#DIV/0!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/>
      <c r="AE44" s="12">
        <f t="shared" si="6"/>
        <v>0</v>
      </c>
      <c r="AF44" s="12">
        <f t="shared" si="7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76</v>
      </c>
      <c r="B45" s="1" t="s">
        <v>38</v>
      </c>
      <c r="C45" s="1">
        <v>448</v>
      </c>
      <c r="D45" s="1">
        <v>540</v>
      </c>
      <c r="E45" s="1">
        <v>592</v>
      </c>
      <c r="F45" s="1">
        <v>280</v>
      </c>
      <c r="G45" s="6">
        <v>0.4</v>
      </c>
      <c r="H45" s="1">
        <v>45</v>
      </c>
      <c r="I45" s="1" t="str">
        <f>VLOOKUP(A45,[1]ОБЩАЯ!$A:$J,10,0)</f>
        <v>матрица</v>
      </c>
      <c r="J45" s="1">
        <v>595</v>
      </c>
      <c r="K45" s="1">
        <f t="shared" si="23"/>
        <v>-3</v>
      </c>
      <c r="L45" s="1">
        <f t="shared" si="24"/>
        <v>412</v>
      </c>
      <c r="M45" s="1">
        <v>180</v>
      </c>
      <c r="N45" s="1">
        <v>215.09999999999991</v>
      </c>
      <c r="O45" s="1">
        <v>126.3000000000002</v>
      </c>
      <c r="P45" s="1">
        <f t="shared" si="20"/>
        <v>82.4</v>
      </c>
      <c r="Q45" s="5">
        <f>9.6*P45-O45-N45-F45</f>
        <v>169.64</v>
      </c>
      <c r="R45" s="5"/>
      <c r="S45" s="5">
        <f>Q45-R45</f>
        <v>169.64</v>
      </c>
      <c r="T45" s="5"/>
      <c r="U45" s="1"/>
      <c r="V45" s="1">
        <f t="shared" si="4"/>
        <v>9.6</v>
      </c>
      <c r="W45" s="1">
        <f t="shared" si="5"/>
        <v>7.5412621359223309</v>
      </c>
      <c r="X45" s="1">
        <v>84.4</v>
      </c>
      <c r="Y45" s="1">
        <v>86.6</v>
      </c>
      <c r="Z45" s="1">
        <v>93</v>
      </c>
      <c r="AA45" s="1">
        <v>80.2</v>
      </c>
      <c r="AB45" s="1">
        <v>61.8</v>
      </c>
      <c r="AC45" s="1">
        <v>53.8</v>
      </c>
      <c r="AD45" s="1"/>
      <c r="AE45" s="1">
        <f t="shared" si="6"/>
        <v>0</v>
      </c>
      <c r="AF45" s="1">
        <f t="shared" si="7"/>
        <v>68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7" t="s">
        <v>77</v>
      </c>
      <c r="B46" s="17" t="s">
        <v>38</v>
      </c>
      <c r="C46" s="17"/>
      <c r="D46" s="17"/>
      <c r="E46" s="17"/>
      <c r="F46" s="17"/>
      <c r="G46" s="18">
        <v>0</v>
      </c>
      <c r="H46" s="17">
        <v>50</v>
      </c>
      <c r="I46" s="17" t="str">
        <f>VLOOKUP(A46,[1]ОБЩАЯ!$A:$J,10,0)</f>
        <v>матрица</v>
      </c>
      <c r="J46" s="17"/>
      <c r="K46" s="17">
        <f t="shared" si="23"/>
        <v>0</v>
      </c>
      <c r="L46" s="17">
        <f t="shared" si="24"/>
        <v>0</v>
      </c>
      <c r="M46" s="17"/>
      <c r="N46" s="17"/>
      <c r="O46" s="17"/>
      <c r="P46" s="17">
        <f t="shared" si="20"/>
        <v>0</v>
      </c>
      <c r="Q46" s="19"/>
      <c r="R46" s="19"/>
      <c r="S46" s="19"/>
      <c r="T46" s="19"/>
      <c r="U46" s="17"/>
      <c r="V46" s="17" t="e">
        <f t="shared" si="4"/>
        <v>#DIV/0!</v>
      </c>
      <c r="W46" s="17" t="e">
        <f t="shared" si="5"/>
        <v>#DIV/0!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 t="s">
        <v>39</v>
      </c>
      <c r="AE46" s="17">
        <f t="shared" si="6"/>
        <v>0</v>
      </c>
      <c r="AF46" s="17">
        <f t="shared" si="7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78</v>
      </c>
      <c r="B47" s="1" t="s">
        <v>38</v>
      </c>
      <c r="C47" s="1">
        <v>607</v>
      </c>
      <c r="D47" s="1">
        <v>965</v>
      </c>
      <c r="E47" s="1">
        <v>1116</v>
      </c>
      <c r="F47" s="1">
        <v>344</v>
      </c>
      <c r="G47" s="6">
        <v>0.4</v>
      </c>
      <c r="H47" s="1">
        <v>45</v>
      </c>
      <c r="I47" s="1" t="str">
        <f>VLOOKUP(A47,[1]ОБЩАЯ!$A:$J,10,0)</f>
        <v>матрица</v>
      </c>
      <c r="J47" s="1">
        <v>1106</v>
      </c>
      <c r="K47" s="1">
        <f t="shared" si="23"/>
        <v>10</v>
      </c>
      <c r="L47" s="1">
        <f t="shared" si="24"/>
        <v>456</v>
      </c>
      <c r="M47" s="1">
        <v>660</v>
      </c>
      <c r="N47" s="1">
        <v>126.4999999999999</v>
      </c>
      <c r="O47" s="1">
        <v>205.50000000000011</v>
      </c>
      <c r="P47" s="1">
        <f t="shared" si="20"/>
        <v>91.2</v>
      </c>
      <c r="Q47" s="5">
        <f>9.6*P47-O47-N47-F47</f>
        <v>199.51999999999998</v>
      </c>
      <c r="R47" s="5"/>
      <c r="S47" s="5">
        <f>Q47-R47</f>
        <v>199.51999999999998</v>
      </c>
      <c r="T47" s="5"/>
      <c r="U47" s="1"/>
      <c r="V47" s="1">
        <f t="shared" si="4"/>
        <v>9.6</v>
      </c>
      <c r="W47" s="1">
        <f t="shared" si="5"/>
        <v>7.4122807017543861</v>
      </c>
      <c r="X47" s="1">
        <v>94</v>
      </c>
      <c r="Y47" s="1">
        <v>87.8</v>
      </c>
      <c r="Z47" s="1">
        <v>106.4</v>
      </c>
      <c r="AA47" s="1">
        <v>108.6</v>
      </c>
      <c r="AB47" s="1">
        <v>76</v>
      </c>
      <c r="AC47" s="1">
        <v>63</v>
      </c>
      <c r="AD47" s="1"/>
      <c r="AE47" s="1">
        <f t="shared" si="6"/>
        <v>0</v>
      </c>
      <c r="AF47" s="1">
        <f t="shared" si="7"/>
        <v>80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79</v>
      </c>
      <c r="B48" s="12" t="s">
        <v>38</v>
      </c>
      <c r="C48" s="12"/>
      <c r="D48" s="12">
        <v>96</v>
      </c>
      <c r="E48" s="12">
        <v>96</v>
      </c>
      <c r="F48" s="12"/>
      <c r="G48" s="13">
        <v>0</v>
      </c>
      <c r="H48" s="12" t="e">
        <v>#N/A</v>
      </c>
      <c r="I48" s="14" t="s">
        <v>52</v>
      </c>
      <c r="J48" s="12">
        <v>96</v>
      </c>
      <c r="K48" s="12">
        <f t="shared" si="23"/>
        <v>0</v>
      </c>
      <c r="L48" s="12">
        <f t="shared" si="24"/>
        <v>0</v>
      </c>
      <c r="M48" s="12">
        <v>96</v>
      </c>
      <c r="N48" s="12"/>
      <c r="O48" s="12"/>
      <c r="P48" s="12">
        <f t="shared" si="20"/>
        <v>0</v>
      </c>
      <c r="Q48" s="15"/>
      <c r="R48" s="15"/>
      <c r="S48" s="15"/>
      <c r="T48" s="15"/>
      <c r="U48" s="12"/>
      <c r="V48" s="12" t="e">
        <f t="shared" si="4"/>
        <v>#DIV/0!</v>
      </c>
      <c r="W48" s="12" t="e">
        <f t="shared" si="5"/>
        <v>#DIV/0!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/>
      <c r="AE48" s="12">
        <f t="shared" si="6"/>
        <v>0</v>
      </c>
      <c r="AF48" s="12">
        <f t="shared" si="7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7" t="s">
        <v>80</v>
      </c>
      <c r="B49" s="17" t="s">
        <v>33</v>
      </c>
      <c r="C49" s="17"/>
      <c r="D49" s="17">
        <v>243.35900000000001</v>
      </c>
      <c r="E49" s="17">
        <v>243.35900000000001</v>
      </c>
      <c r="F49" s="17"/>
      <c r="G49" s="18">
        <v>0</v>
      </c>
      <c r="H49" s="17">
        <v>45</v>
      </c>
      <c r="I49" s="17" t="str">
        <f>VLOOKUP(A49,[1]ОБЩАЯ!$A:$J,10,0)</f>
        <v>матрица</v>
      </c>
      <c r="J49" s="17">
        <v>243.35900000000001</v>
      </c>
      <c r="K49" s="17">
        <f t="shared" si="23"/>
        <v>0</v>
      </c>
      <c r="L49" s="17">
        <f t="shared" si="24"/>
        <v>0</v>
      </c>
      <c r="M49" s="17">
        <v>243.35900000000001</v>
      </c>
      <c r="N49" s="17"/>
      <c r="O49" s="17"/>
      <c r="P49" s="17">
        <f t="shared" si="20"/>
        <v>0</v>
      </c>
      <c r="Q49" s="19"/>
      <c r="R49" s="19"/>
      <c r="S49" s="19"/>
      <c r="T49" s="19"/>
      <c r="U49" s="17"/>
      <c r="V49" s="17" t="e">
        <f t="shared" si="4"/>
        <v>#DIV/0!</v>
      </c>
      <c r="W49" s="17" t="e">
        <f t="shared" si="5"/>
        <v>#DIV/0!</v>
      </c>
      <c r="X49" s="17">
        <v>0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 t="s">
        <v>39</v>
      </c>
      <c r="AE49" s="17">
        <f t="shared" si="6"/>
        <v>0</v>
      </c>
      <c r="AF49" s="17">
        <f t="shared" si="7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7" t="s">
        <v>128</v>
      </c>
      <c r="B50" s="17" t="s">
        <v>38</v>
      </c>
      <c r="C50" s="17"/>
      <c r="D50" s="17"/>
      <c r="E50" s="17"/>
      <c r="F50" s="17"/>
      <c r="G50" s="18">
        <v>0</v>
      </c>
      <c r="H50" s="17">
        <v>45</v>
      </c>
      <c r="I50" s="17" t="str">
        <f>VLOOKUP(A50,[1]ОБЩАЯ!$A:$J,10,0)</f>
        <v>матрица</v>
      </c>
      <c r="J50" s="17"/>
      <c r="K50" s="17">
        <f t="shared" si="23"/>
        <v>0</v>
      </c>
      <c r="L50" s="17">
        <f t="shared" si="24"/>
        <v>0</v>
      </c>
      <c r="M50" s="17"/>
      <c r="N50" s="17"/>
      <c r="O50" s="17"/>
      <c r="P50" s="17">
        <f t="shared" si="20"/>
        <v>0</v>
      </c>
      <c r="Q50" s="19"/>
      <c r="R50" s="19"/>
      <c r="S50" s="19"/>
      <c r="T50" s="19"/>
      <c r="U50" s="17"/>
      <c r="V50" s="17" t="e">
        <f t="shared" si="4"/>
        <v>#DIV/0!</v>
      </c>
      <c r="W50" s="17" t="e">
        <f t="shared" si="5"/>
        <v>#DIV/0!</v>
      </c>
      <c r="X50" s="17">
        <v>0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 t="s">
        <v>39</v>
      </c>
      <c r="AE50" s="17">
        <f t="shared" si="6"/>
        <v>0</v>
      </c>
      <c r="AF50" s="17">
        <f t="shared" si="7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7" t="s">
        <v>81</v>
      </c>
      <c r="B51" s="17" t="s">
        <v>38</v>
      </c>
      <c r="C51" s="17"/>
      <c r="D51" s="17"/>
      <c r="E51" s="17"/>
      <c r="F51" s="17"/>
      <c r="G51" s="18">
        <v>0</v>
      </c>
      <c r="H51" s="17">
        <v>40</v>
      </c>
      <c r="I51" s="17" t="str">
        <f>VLOOKUP(A51,[1]ОБЩАЯ!$A:$J,10,0)</f>
        <v>матрица</v>
      </c>
      <c r="J51" s="17"/>
      <c r="K51" s="17">
        <f t="shared" si="23"/>
        <v>0</v>
      </c>
      <c r="L51" s="17">
        <f t="shared" si="24"/>
        <v>0</v>
      </c>
      <c r="M51" s="17"/>
      <c r="N51" s="17"/>
      <c r="O51" s="17"/>
      <c r="P51" s="17">
        <f t="shared" si="20"/>
        <v>0</v>
      </c>
      <c r="Q51" s="19"/>
      <c r="R51" s="19"/>
      <c r="S51" s="19"/>
      <c r="T51" s="19"/>
      <c r="U51" s="17"/>
      <c r="V51" s="17" t="e">
        <f t="shared" si="4"/>
        <v>#DIV/0!</v>
      </c>
      <c r="W51" s="17" t="e">
        <f t="shared" si="5"/>
        <v>#DIV/0!</v>
      </c>
      <c r="X51" s="17">
        <v>0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 t="s">
        <v>39</v>
      </c>
      <c r="AE51" s="17">
        <f t="shared" si="6"/>
        <v>0</v>
      </c>
      <c r="AF51" s="17">
        <f t="shared" si="7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82</v>
      </c>
      <c r="B52" s="1" t="s">
        <v>33</v>
      </c>
      <c r="C52" s="1">
        <v>181.19399999999999</v>
      </c>
      <c r="D52" s="1">
        <v>110.098</v>
      </c>
      <c r="E52" s="1">
        <v>226.23500000000001</v>
      </c>
      <c r="F52" s="1">
        <v>40.468000000000004</v>
      </c>
      <c r="G52" s="6">
        <v>1</v>
      </c>
      <c r="H52" s="1">
        <v>40</v>
      </c>
      <c r="I52" s="1" t="str">
        <f>VLOOKUP(A52,[1]ОБЩАЯ!$A:$J,10,0)</f>
        <v>матрица</v>
      </c>
      <c r="J52" s="1">
        <v>231.87</v>
      </c>
      <c r="K52" s="1">
        <f t="shared" si="23"/>
        <v>-5.6349999999999909</v>
      </c>
      <c r="L52" s="1">
        <f t="shared" si="24"/>
        <v>174.82500000000002</v>
      </c>
      <c r="M52" s="1">
        <v>51.41</v>
      </c>
      <c r="N52" s="1">
        <v>146.23689999999991</v>
      </c>
      <c r="O52" s="1">
        <v>54.484100000000069</v>
      </c>
      <c r="P52" s="1">
        <f t="shared" si="20"/>
        <v>34.965000000000003</v>
      </c>
      <c r="Q52" s="5">
        <f t="shared" ref="Q52:Q53" si="25">9.6*P52-O52-N52-F52</f>
        <v>94.475000000000065</v>
      </c>
      <c r="R52" s="5"/>
      <c r="S52" s="5">
        <f t="shared" ref="S52:S53" si="26">Q52-R52</f>
        <v>94.475000000000065</v>
      </c>
      <c r="T52" s="5"/>
      <c r="U52" s="1"/>
      <c r="V52" s="1">
        <f t="shared" si="4"/>
        <v>9.6</v>
      </c>
      <c r="W52" s="1">
        <f t="shared" si="5"/>
        <v>6.8980122980122962</v>
      </c>
      <c r="X52" s="1">
        <v>34.959000000000003</v>
      </c>
      <c r="Y52" s="1">
        <v>34.077399999999997</v>
      </c>
      <c r="Z52" s="1">
        <v>33.551600000000001</v>
      </c>
      <c r="AA52" s="1">
        <v>35.013399999999997</v>
      </c>
      <c r="AB52" s="1">
        <v>41.129800000000003</v>
      </c>
      <c r="AC52" s="1">
        <v>41.5306</v>
      </c>
      <c r="AD52" s="1"/>
      <c r="AE52" s="1">
        <f t="shared" si="6"/>
        <v>0</v>
      </c>
      <c r="AF52" s="1">
        <f t="shared" si="7"/>
        <v>94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83</v>
      </c>
      <c r="B53" s="1" t="s">
        <v>38</v>
      </c>
      <c r="C53" s="1">
        <v>399</v>
      </c>
      <c r="D53" s="1">
        <v>558</v>
      </c>
      <c r="E53" s="1">
        <v>553</v>
      </c>
      <c r="F53" s="1">
        <v>311</v>
      </c>
      <c r="G53" s="6">
        <v>0.4</v>
      </c>
      <c r="H53" s="1">
        <v>40</v>
      </c>
      <c r="I53" s="1" t="str">
        <f>VLOOKUP(A53,[1]ОБЩАЯ!$A:$J,10,0)</f>
        <v>матрица</v>
      </c>
      <c r="J53" s="1">
        <v>619</v>
      </c>
      <c r="K53" s="1">
        <f t="shared" si="23"/>
        <v>-66</v>
      </c>
      <c r="L53" s="1">
        <f t="shared" si="24"/>
        <v>313</v>
      </c>
      <c r="M53" s="1">
        <v>240</v>
      </c>
      <c r="N53" s="1">
        <v>40.500000000000057</v>
      </c>
      <c r="O53" s="1">
        <v>148.09999999999991</v>
      </c>
      <c r="P53" s="1">
        <f t="shared" si="20"/>
        <v>62.6</v>
      </c>
      <c r="Q53" s="5">
        <f t="shared" si="25"/>
        <v>101.36000000000007</v>
      </c>
      <c r="R53" s="5"/>
      <c r="S53" s="5">
        <f t="shared" si="26"/>
        <v>101.36000000000007</v>
      </c>
      <c r="T53" s="5"/>
      <c r="U53" s="1"/>
      <c r="V53" s="1">
        <f t="shared" si="4"/>
        <v>9.6</v>
      </c>
      <c r="W53" s="1">
        <f t="shared" si="5"/>
        <v>7.9808306709265171</v>
      </c>
      <c r="X53" s="1">
        <v>64.599999999999994</v>
      </c>
      <c r="Y53" s="1">
        <v>63.4</v>
      </c>
      <c r="Z53" s="1">
        <v>76</v>
      </c>
      <c r="AA53" s="1">
        <v>64.400000000000006</v>
      </c>
      <c r="AB53" s="1">
        <v>63.6</v>
      </c>
      <c r="AC53" s="1">
        <v>61</v>
      </c>
      <c r="AD53" s="1"/>
      <c r="AE53" s="1">
        <f t="shared" si="6"/>
        <v>0</v>
      </c>
      <c r="AF53" s="1">
        <f t="shared" si="7"/>
        <v>41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84</v>
      </c>
      <c r="B54" s="1" t="s">
        <v>38</v>
      </c>
      <c r="C54" s="1">
        <v>366</v>
      </c>
      <c r="D54" s="1">
        <v>558</v>
      </c>
      <c r="E54" s="1">
        <v>641</v>
      </c>
      <c r="F54" s="1">
        <v>188</v>
      </c>
      <c r="G54" s="6">
        <v>0.4</v>
      </c>
      <c r="H54" s="1">
        <v>45</v>
      </c>
      <c r="I54" s="1" t="str">
        <f>VLOOKUP(A54,[1]ОБЩАЯ!$A:$J,10,0)</f>
        <v>матрица</v>
      </c>
      <c r="J54" s="1">
        <v>648</v>
      </c>
      <c r="K54" s="1">
        <f t="shared" si="23"/>
        <v>-7</v>
      </c>
      <c r="L54" s="1">
        <f t="shared" si="24"/>
        <v>425</v>
      </c>
      <c r="M54" s="1">
        <v>216</v>
      </c>
      <c r="N54" s="1">
        <v>277.5</v>
      </c>
      <c r="O54" s="1">
        <v>402.90000000000009</v>
      </c>
      <c r="P54" s="1">
        <f t="shared" si="20"/>
        <v>85</v>
      </c>
      <c r="Q54" s="5"/>
      <c r="R54" s="5"/>
      <c r="S54" s="5"/>
      <c r="T54" s="5"/>
      <c r="U54" s="1"/>
      <c r="V54" s="1">
        <f t="shared" si="4"/>
        <v>10.216470588235294</v>
      </c>
      <c r="W54" s="1">
        <f t="shared" si="5"/>
        <v>10.216470588235294</v>
      </c>
      <c r="X54" s="1">
        <v>100.4</v>
      </c>
      <c r="Y54" s="1">
        <v>85</v>
      </c>
      <c r="Z54" s="1">
        <v>85</v>
      </c>
      <c r="AA54" s="1">
        <v>71.8</v>
      </c>
      <c r="AB54" s="1">
        <v>51.8</v>
      </c>
      <c r="AC54" s="1">
        <v>52.4</v>
      </c>
      <c r="AD54" s="1"/>
      <c r="AE54" s="1">
        <f t="shared" si="6"/>
        <v>0</v>
      </c>
      <c r="AF54" s="1">
        <f t="shared" si="7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2" t="s">
        <v>85</v>
      </c>
      <c r="B55" s="12" t="s">
        <v>33</v>
      </c>
      <c r="C55" s="12"/>
      <c r="D55" s="12">
        <v>34.662999999999997</v>
      </c>
      <c r="E55" s="12">
        <v>34.662999999999997</v>
      </c>
      <c r="F55" s="12"/>
      <c r="G55" s="13">
        <v>0</v>
      </c>
      <c r="H55" s="12" t="e">
        <v>#N/A</v>
      </c>
      <c r="I55" s="14" t="s">
        <v>52</v>
      </c>
      <c r="J55" s="12">
        <v>34.662999999999997</v>
      </c>
      <c r="K55" s="12">
        <f t="shared" si="23"/>
        <v>0</v>
      </c>
      <c r="L55" s="12">
        <f t="shared" si="24"/>
        <v>0</v>
      </c>
      <c r="M55" s="12">
        <v>34.662999999999997</v>
      </c>
      <c r="N55" s="12"/>
      <c r="O55" s="12"/>
      <c r="P55" s="12">
        <f t="shared" si="20"/>
        <v>0</v>
      </c>
      <c r="Q55" s="15"/>
      <c r="R55" s="15"/>
      <c r="S55" s="15"/>
      <c r="T55" s="15"/>
      <c r="U55" s="12"/>
      <c r="V55" s="12" t="e">
        <f t="shared" si="4"/>
        <v>#DIV/0!</v>
      </c>
      <c r="W55" s="12" t="e">
        <f t="shared" si="5"/>
        <v>#DIV/0!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/>
      <c r="AE55" s="12">
        <f t="shared" si="6"/>
        <v>0</v>
      </c>
      <c r="AF55" s="12">
        <f t="shared" si="7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7" t="s">
        <v>86</v>
      </c>
      <c r="B56" s="17" t="s">
        <v>33</v>
      </c>
      <c r="C56" s="17"/>
      <c r="D56" s="17">
        <v>21.45</v>
      </c>
      <c r="E56" s="17">
        <v>21.45</v>
      </c>
      <c r="F56" s="17"/>
      <c r="G56" s="18">
        <v>0</v>
      </c>
      <c r="H56" s="17" t="e">
        <v>#N/A</v>
      </c>
      <c r="I56" s="17" t="str">
        <f>VLOOKUP(A56,[1]ОБЩАЯ!$A:$J,10,0)</f>
        <v>матрица</v>
      </c>
      <c r="J56" s="17">
        <v>21.45</v>
      </c>
      <c r="K56" s="17">
        <f t="shared" si="23"/>
        <v>0</v>
      </c>
      <c r="L56" s="17">
        <f t="shared" si="24"/>
        <v>0</v>
      </c>
      <c r="M56" s="17">
        <v>21.45</v>
      </c>
      <c r="N56" s="17"/>
      <c r="O56" s="17"/>
      <c r="P56" s="17">
        <f t="shared" si="20"/>
        <v>0</v>
      </c>
      <c r="Q56" s="19"/>
      <c r="R56" s="19"/>
      <c r="S56" s="19"/>
      <c r="T56" s="19"/>
      <c r="U56" s="17"/>
      <c r="V56" s="17" t="e">
        <f t="shared" si="4"/>
        <v>#DIV/0!</v>
      </c>
      <c r="W56" s="17" t="e">
        <f t="shared" si="5"/>
        <v>#DIV/0!</v>
      </c>
      <c r="X56" s="17">
        <v>0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 t="s">
        <v>39</v>
      </c>
      <c r="AE56" s="17">
        <f t="shared" si="6"/>
        <v>0</v>
      </c>
      <c r="AF56" s="17">
        <f t="shared" si="7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7" t="s">
        <v>87</v>
      </c>
      <c r="B57" s="17" t="s">
        <v>38</v>
      </c>
      <c r="C57" s="17"/>
      <c r="D57" s="17"/>
      <c r="E57" s="17"/>
      <c r="F57" s="17"/>
      <c r="G57" s="18">
        <v>0</v>
      </c>
      <c r="H57" s="17">
        <v>40</v>
      </c>
      <c r="I57" s="17" t="str">
        <f>VLOOKUP(A57,[1]ОБЩАЯ!$A:$J,10,0)</f>
        <v>матрица</v>
      </c>
      <c r="J57" s="17"/>
      <c r="K57" s="17">
        <f t="shared" si="23"/>
        <v>0</v>
      </c>
      <c r="L57" s="17">
        <f t="shared" si="24"/>
        <v>0</v>
      </c>
      <c r="M57" s="17"/>
      <c r="N57" s="17"/>
      <c r="O57" s="17"/>
      <c r="P57" s="17">
        <f t="shared" si="20"/>
        <v>0</v>
      </c>
      <c r="Q57" s="19"/>
      <c r="R57" s="19"/>
      <c r="S57" s="19"/>
      <c r="T57" s="19"/>
      <c r="U57" s="17"/>
      <c r="V57" s="17" t="e">
        <f t="shared" si="4"/>
        <v>#DIV/0!</v>
      </c>
      <c r="W57" s="17" t="e">
        <f t="shared" si="5"/>
        <v>#DIV/0!</v>
      </c>
      <c r="X57" s="17">
        <v>0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 t="s">
        <v>39</v>
      </c>
      <c r="AE57" s="17">
        <f t="shared" si="6"/>
        <v>0</v>
      </c>
      <c r="AF57" s="17">
        <f t="shared" si="7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38</v>
      </c>
      <c r="C58" s="1">
        <v>714</v>
      </c>
      <c r="D58" s="1">
        <v>1080</v>
      </c>
      <c r="E58" s="1">
        <v>1155</v>
      </c>
      <c r="F58" s="1">
        <v>532</v>
      </c>
      <c r="G58" s="6">
        <v>0.4</v>
      </c>
      <c r="H58" s="1">
        <v>40</v>
      </c>
      <c r="I58" s="1" t="str">
        <f>VLOOKUP(A58,[1]ОБЩАЯ!$A:$J,10,0)</f>
        <v>матрица</v>
      </c>
      <c r="J58" s="1">
        <v>1152</v>
      </c>
      <c r="K58" s="1">
        <f t="shared" si="23"/>
        <v>3</v>
      </c>
      <c r="L58" s="1">
        <f t="shared" si="24"/>
        <v>555</v>
      </c>
      <c r="M58" s="1">
        <v>600</v>
      </c>
      <c r="N58" s="1">
        <v>0</v>
      </c>
      <c r="O58" s="1">
        <v>211</v>
      </c>
      <c r="P58" s="1">
        <f t="shared" si="20"/>
        <v>111</v>
      </c>
      <c r="Q58" s="5">
        <f t="shared" ref="Q58:Q59" si="27">9.6*P58-O58-N58-F58</f>
        <v>322.59999999999991</v>
      </c>
      <c r="R58" s="5"/>
      <c r="S58" s="5">
        <f t="shared" ref="S58:S59" si="28">Q58-R58</f>
        <v>322.59999999999991</v>
      </c>
      <c r="T58" s="5"/>
      <c r="U58" s="1"/>
      <c r="V58" s="1">
        <f t="shared" si="4"/>
        <v>9.6</v>
      </c>
      <c r="W58" s="1">
        <f t="shared" si="5"/>
        <v>6.6936936936936933</v>
      </c>
      <c r="X58" s="1">
        <v>104</v>
      </c>
      <c r="Y58" s="1">
        <v>98.6</v>
      </c>
      <c r="Z58" s="1">
        <v>133.4</v>
      </c>
      <c r="AA58" s="1">
        <v>131</v>
      </c>
      <c r="AB58" s="1">
        <v>84.8</v>
      </c>
      <c r="AC58" s="1">
        <v>72.400000000000006</v>
      </c>
      <c r="AD58" s="1"/>
      <c r="AE58" s="1">
        <f t="shared" si="6"/>
        <v>0</v>
      </c>
      <c r="AF58" s="1">
        <f t="shared" si="7"/>
        <v>129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0" t="s">
        <v>89</v>
      </c>
      <c r="B59" s="1" t="s">
        <v>33</v>
      </c>
      <c r="C59" s="1">
        <v>227.167</v>
      </c>
      <c r="D59" s="1"/>
      <c r="E59" s="1">
        <v>115.419</v>
      </c>
      <c r="F59" s="1">
        <v>105.014</v>
      </c>
      <c r="G59" s="6">
        <v>1</v>
      </c>
      <c r="H59" s="1">
        <v>50</v>
      </c>
      <c r="I59" s="1" t="str">
        <f>VLOOKUP(A59,[1]ОБЩАЯ!$A:$J,10,0)</f>
        <v>матрица</v>
      </c>
      <c r="J59" s="1">
        <v>109.8</v>
      </c>
      <c r="K59" s="1">
        <f t="shared" si="23"/>
        <v>5.6189999999999998</v>
      </c>
      <c r="L59" s="1">
        <f t="shared" si="24"/>
        <v>115.419</v>
      </c>
      <c r="M59" s="1"/>
      <c r="N59" s="1">
        <v>40</v>
      </c>
      <c r="O59" s="1"/>
      <c r="P59" s="1">
        <f t="shared" si="20"/>
        <v>23.0838</v>
      </c>
      <c r="Q59" s="5">
        <f t="shared" si="27"/>
        <v>76.590479999999999</v>
      </c>
      <c r="R59" s="5"/>
      <c r="S59" s="5">
        <f t="shared" si="28"/>
        <v>76.590479999999999</v>
      </c>
      <c r="T59" s="5"/>
      <c r="U59" s="1"/>
      <c r="V59" s="1">
        <f t="shared" si="4"/>
        <v>9.6000000000000014</v>
      </c>
      <c r="W59" s="1">
        <f t="shared" si="5"/>
        <v>6.2820679437527618</v>
      </c>
      <c r="X59" s="1">
        <v>9.9439999999999991</v>
      </c>
      <c r="Y59" s="1">
        <v>7.7968000000000002</v>
      </c>
      <c r="Z59" s="1">
        <v>20.379200000000001</v>
      </c>
      <c r="AA59" s="1">
        <v>23.405999999999999</v>
      </c>
      <c r="AB59" s="1">
        <v>18.6784</v>
      </c>
      <c r="AC59" s="1">
        <v>13.2308</v>
      </c>
      <c r="AD59" s="1"/>
      <c r="AE59" s="1">
        <f t="shared" si="6"/>
        <v>0</v>
      </c>
      <c r="AF59" s="1">
        <f t="shared" si="7"/>
        <v>77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33</v>
      </c>
      <c r="C60" s="1">
        <v>121.236</v>
      </c>
      <c r="D60" s="1"/>
      <c r="E60" s="1">
        <v>99.251000000000005</v>
      </c>
      <c r="F60" s="1">
        <v>10.968</v>
      </c>
      <c r="G60" s="6">
        <v>1</v>
      </c>
      <c r="H60" s="1">
        <v>50</v>
      </c>
      <c r="I60" s="1" t="str">
        <f>VLOOKUP(A60,[1]ОБЩАЯ!$A:$J,10,0)</f>
        <v>матрица</v>
      </c>
      <c r="J60" s="1">
        <v>95.05</v>
      </c>
      <c r="K60" s="1">
        <f t="shared" si="23"/>
        <v>4.2010000000000076</v>
      </c>
      <c r="L60" s="1">
        <f t="shared" si="24"/>
        <v>99.251000000000005</v>
      </c>
      <c r="M60" s="1"/>
      <c r="N60" s="1">
        <v>146.01349999999999</v>
      </c>
      <c r="O60" s="1">
        <v>62.676700000000032</v>
      </c>
      <c r="P60" s="1">
        <f t="shared" si="20"/>
        <v>19.850200000000001</v>
      </c>
      <c r="Q60" s="5"/>
      <c r="R60" s="5"/>
      <c r="S60" s="5"/>
      <c r="T60" s="5"/>
      <c r="U60" s="1"/>
      <c r="V60" s="1">
        <f t="shared" si="4"/>
        <v>11.065792787981986</v>
      </c>
      <c r="W60" s="1">
        <f t="shared" si="5"/>
        <v>11.065792787981986</v>
      </c>
      <c r="X60" s="1">
        <v>27.031199999999998</v>
      </c>
      <c r="Y60" s="1">
        <v>24.550999999999998</v>
      </c>
      <c r="Z60" s="1">
        <v>16.318999999999999</v>
      </c>
      <c r="AA60" s="1">
        <v>19.328600000000002</v>
      </c>
      <c r="AB60" s="1">
        <v>26.788599999999999</v>
      </c>
      <c r="AC60" s="1">
        <v>27.02</v>
      </c>
      <c r="AD60" s="1"/>
      <c r="AE60" s="1">
        <f t="shared" si="6"/>
        <v>0</v>
      </c>
      <c r="AF60" s="1">
        <f t="shared" si="7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33</v>
      </c>
      <c r="C61" s="1">
        <v>159.91999999999999</v>
      </c>
      <c r="D61" s="1">
        <v>239.70699999999999</v>
      </c>
      <c r="E61" s="1">
        <v>314.71800000000002</v>
      </c>
      <c r="F61" s="1">
        <v>52.734999999999999</v>
      </c>
      <c r="G61" s="6">
        <v>1</v>
      </c>
      <c r="H61" s="1">
        <v>40</v>
      </c>
      <c r="I61" s="1" t="str">
        <f>VLOOKUP(A61,[1]ОБЩАЯ!$A:$J,10,0)</f>
        <v>матрица</v>
      </c>
      <c r="J61" s="1">
        <v>318.80900000000003</v>
      </c>
      <c r="K61" s="1">
        <f t="shared" si="23"/>
        <v>-4.0910000000000082</v>
      </c>
      <c r="L61" s="1">
        <f t="shared" si="24"/>
        <v>111.20900000000003</v>
      </c>
      <c r="M61" s="1">
        <v>203.50899999999999</v>
      </c>
      <c r="N61" s="1">
        <v>82.094399999999922</v>
      </c>
      <c r="O61" s="1"/>
      <c r="P61" s="1">
        <f t="shared" si="20"/>
        <v>22.241800000000005</v>
      </c>
      <c r="Q61" s="5">
        <f t="shared" ref="Q61:Q62" si="29">9.6*P61-O61-N61-F61</f>
        <v>78.691880000000126</v>
      </c>
      <c r="R61" s="5"/>
      <c r="S61" s="5">
        <f t="shared" ref="S61:S63" si="30">Q61-R61</f>
        <v>78.691880000000126</v>
      </c>
      <c r="T61" s="5"/>
      <c r="U61" s="1"/>
      <c r="V61" s="1">
        <f t="shared" si="4"/>
        <v>9.6</v>
      </c>
      <c r="W61" s="1">
        <f t="shared" si="5"/>
        <v>6.0619823935113111</v>
      </c>
      <c r="X61" s="1">
        <v>22.084399999999999</v>
      </c>
      <c r="Y61" s="1">
        <v>23.498799999999999</v>
      </c>
      <c r="Z61" s="1">
        <v>23.6934</v>
      </c>
      <c r="AA61" s="1">
        <v>24.610600000000002</v>
      </c>
      <c r="AB61" s="1">
        <v>21.2804</v>
      </c>
      <c r="AC61" s="1">
        <v>19.846800000000002</v>
      </c>
      <c r="AD61" s="1"/>
      <c r="AE61" s="1">
        <f t="shared" si="6"/>
        <v>0</v>
      </c>
      <c r="AF61" s="1">
        <f t="shared" si="7"/>
        <v>79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33</v>
      </c>
      <c r="C62" s="1">
        <v>459.08100000000002</v>
      </c>
      <c r="D62" s="1">
        <v>3373.4789999999998</v>
      </c>
      <c r="E62" s="1">
        <v>3707.2739999999999</v>
      </c>
      <c r="F62" s="1">
        <v>1.212</v>
      </c>
      <c r="G62" s="6">
        <v>1</v>
      </c>
      <c r="H62" s="1">
        <v>40</v>
      </c>
      <c r="I62" s="1" t="str">
        <f>VLOOKUP(A62,[1]ОБЩАЯ!$A:$J,10,0)</f>
        <v>матрица</v>
      </c>
      <c r="J62" s="1">
        <v>3786.9609999999998</v>
      </c>
      <c r="K62" s="1">
        <f t="shared" si="23"/>
        <v>-79.686999999999898</v>
      </c>
      <c r="L62" s="1">
        <f t="shared" si="24"/>
        <v>592.01299999999992</v>
      </c>
      <c r="M62" s="1">
        <v>3115.261</v>
      </c>
      <c r="N62" s="1">
        <v>641.64170000000013</v>
      </c>
      <c r="O62" s="1">
        <v>250</v>
      </c>
      <c r="P62" s="1">
        <f t="shared" si="20"/>
        <v>118.40259999999998</v>
      </c>
      <c r="Q62" s="5">
        <f t="shared" si="29"/>
        <v>243.81125999999972</v>
      </c>
      <c r="R62" s="5"/>
      <c r="S62" s="5">
        <f t="shared" si="30"/>
        <v>243.81125999999972</v>
      </c>
      <c r="T62" s="5"/>
      <c r="U62" s="1"/>
      <c r="V62" s="1">
        <f t="shared" si="4"/>
        <v>9.6</v>
      </c>
      <c r="W62" s="1">
        <f t="shared" si="5"/>
        <v>7.5408284953202065</v>
      </c>
      <c r="X62" s="1">
        <v>124.3146</v>
      </c>
      <c r="Y62" s="1">
        <v>117.01139999999999</v>
      </c>
      <c r="Z62" s="1">
        <v>103.81699999999999</v>
      </c>
      <c r="AA62" s="1">
        <v>96.14700000000002</v>
      </c>
      <c r="AB62" s="1">
        <v>113.6986</v>
      </c>
      <c r="AC62" s="1">
        <v>101.2508</v>
      </c>
      <c r="AD62" s="1"/>
      <c r="AE62" s="1">
        <f t="shared" si="6"/>
        <v>0</v>
      </c>
      <c r="AF62" s="1">
        <f t="shared" si="7"/>
        <v>244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33</v>
      </c>
      <c r="C63" s="1">
        <v>127.776</v>
      </c>
      <c r="D63" s="1">
        <v>27.405999999999999</v>
      </c>
      <c r="E63" s="1">
        <v>126.13</v>
      </c>
      <c r="F63" s="1">
        <v>4.8280000000000003</v>
      </c>
      <c r="G63" s="6">
        <v>1</v>
      </c>
      <c r="H63" s="1">
        <v>40</v>
      </c>
      <c r="I63" s="1" t="str">
        <f>VLOOKUP(A63,[1]ОБЩАЯ!$A:$J,10,0)</f>
        <v>матрица</v>
      </c>
      <c r="J63" s="1">
        <v>119</v>
      </c>
      <c r="K63" s="1">
        <f t="shared" si="23"/>
        <v>7.1299999999999955</v>
      </c>
      <c r="L63" s="1">
        <f t="shared" si="24"/>
        <v>126.13</v>
      </c>
      <c r="M63" s="1"/>
      <c r="N63" s="1">
        <v>54.479500000000037</v>
      </c>
      <c r="O63" s="1">
        <v>15.906900000000009</v>
      </c>
      <c r="P63" s="1">
        <f t="shared" si="20"/>
        <v>25.225999999999999</v>
      </c>
      <c r="Q63" s="5">
        <v>130</v>
      </c>
      <c r="R63" s="5"/>
      <c r="S63" s="5">
        <f t="shared" si="30"/>
        <v>130</v>
      </c>
      <c r="T63" s="5"/>
      <c r="U63" s="1"/>
      <c r="V63" s="1">
        <f t="shared" si="4"/>
        <v>8.1350352810592277</v>
      </c>
      <c r="W63" s="1">
        <f t="shared" si="5"/>
        <v>2.9816221358915427</v>
      </c>
      <c r="X63" s="1">
        <v>16.907399999999999</v>
      </c>
      <c r="Y63" s="1">
        <v>17.079000000000001</v>
      </c>
      <c r="Z63" s="1">
        <v>18.055399999999999</v>
      </c>
      <c r="AA63" s="1">
        <v>18.808800000000002</v>
      </c>
      <c r="AB63" s="1">
        <v>24.135999999999999</v>
      </c>
      <c r="AC63" s="1">
        <v>24.401399999999999</v>
      </c>
      <c r="AD63" s="1"/>
      <c r="AE63" s="1">
        <f t="shared" si="6"/>
        <v>0</v>
      </c>
      <c r="AF63" s="1">
        <f t="shared" si="7"/>
        <v>130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7" t="s">
        <v>129</v>
      </c>
      <c r="B64" s="17" t="s">
        <v>38</v>
      </c>
      <c r="C64" s="17"/>
      <c r="D64" s="17"/>
      <c r="E64" s="17"/>
      <c r="F64" s="17"/>
      <c r="G64" s="18">
        <v>0</v>
      </c>
      <c r="H64" s="17">
        <v>50</v>
      </c>
      <c r="I64" s="17" t="str">
        <f>VLOOKUP(A64,[1]ОБЩАЯ!$A:$J,10,0)</f>
        <v>матрица</v>
      </c>
      <c r="J64" s="17"/>
      <c r="K64" s="17">
        <f t="shared" si="23"/>
        <v>0</v>
      </c>
      <c r="L64" s="17">
        <f t="shared" si="24"/>
        <v>0</v>
      </c>
      <c r="M64" s="17"/>
      <c r="N64" s="17"/>
      <c r="O64" s="17"/>
      <c r="P64" s="17">
        <f t="shared" si="20"/>
        <v>0</v>
      </c>
      <c r="Q64" s="19"/>
      <c r="R64" s="19"/>
      <c r="S64" s="19"/>
      <c r="T64" s="19"/>
      <c r="U64" s="17"/>
      <c r="V64" s="17" t="e">
        <f t="shared" si="4"/>
        <v>#DIV/0!</v>
      </c>
      <c r="W64" s="17" t="e">
        <f t="shared" si="5"/>
        <v>#DIV/0!</v>
      </c>
      <c r="X64" s="17">
        <v>0</v>
      </c>
      <c r="Y64" s="17">
        <v>0</v>
      </c>
      <c r="Z64" s="17">
        <v>0</v>
      </c>
      <c r="AA64" s="17">
        <v>0</v>
      </c>
      <c r="AB64" s="17">
        <v>0</v>
      </c>
      <c r="AC64" s="17">
        <v>0</v>
      </c>
      <c r="AD64" s="17" t="s">
        <v>39</v>
      </c>
      <c r="AE64" s="17">
        <f t="shared" si="6"/>
        <v>0</v>
      </c>
      <c r="AF64" s="17">
        <f t="shared" si="7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94</v>
      </c>
      <c r="B65" s="1" t="s">
        <v>33</v>
      </c>
      <c r="C65" s="1">
        <v>220.619</v>
      </c>
      <c r="D65" s="1">
        <v>332.98899999999998</v>
      </c>
      <c r="E65" s="1">
        <v>443.44099999999997</v>
      </c>
      <c r="F65" s="1">
        <v>95.106999999999999</v>
      </c>
      <c r="G65" s="6">
        <v>1</v>
      </c>
      <c r="H65" s="1">
        <v>40</v>
      </c>
      <c r="I65" s="1" t="str">
        <f>VLOOKUP(A65,[1]ОБЩАЯ!$A:$J,10,0)</f>
        <v>матрица</v>
      </c>
      <c r="J65" s="1">
        <v>430.74400000000003</v>
      </c>
      <c r="K65" s="1">
        <f t="shared" si="23"/>
        <v>12.696999999999946</v>
      </c>
      <c r="L65" s="1">
        <f t="shared" si="24"/>
        <v>237.19699999999997</v>
      </c>
      <c r="M65" s="1">
        <v>206.244</v>
      </c>
      <c r="N65" s="1">
        <v>105.5735000000001</v>
      </c>
      <c r="O65" s="1">
        <v>88.431899999999985</v>
      </c>
      <c r="P65" s="1">
        <f t="shared" si="20"/>
        <v>47.439399999999992</v>
      </c>
      <c r="Q65" s="5">
        <f t="shared" ref="Q65:Q67" si="31">9.6*P65-O65-N65-F65</f>
        <v>166.30583999999985</v>
      </c>
      <c r="R65" s="5"/>
      <c r="S65" s="5">
        <f t="shared" ref="S65:S67" si="32">Q65-R65</f>
        <v>166.30583999999985</v>
      </c>
      <c r="T65" s="5"/>
      <c r="U65" s="1"/>
      <c r="V65" s="1">
        <f t="shared" si="4"/>
        <v>9.6000000000000014</v>
      </c>
      <c r="W65" s="1">
        <f t="shared" si="5"/>
        <v>6.0943519521747778</v>
      </c>
      <c r="X65" s="1">
        <v>43.812399999999997</v>
      </c>
      <c r="Y65" s="1">
        <v>41.413400000000003</v>
      </c>
      <c r="Z65" s="1">
        <v>45.109200000000001</v>
      </c>
      <c r="AA65" s="1">
        <v>42.101199999999992</v>
      </c>
      <c r="AB65" s="1">
        <v>32.537400000000012</v>
      </c>
      <c r="AC65" s="1">
        <v>33.637199999999993</v>
      </c>
      <c r="AD65" s="1"/>
      <c r="AE65" s="1">
        <f t="shared" si="6"/>
        <v>0</v>
      </c>
      <c r="AF65" s="1">
        <f t="shared" si="7"/>
        <v>166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95</v>
      </c>
      <c r="B66" s="1" t="s">
        <v>38</v>
      </c>
      <c r="C66" s="1">
        <v>507</v>
      </c>
      <c r="D66" s="1">
        <v>425</v>
      </c>
      <c r="E66" s="1">
        <v>508</v>
      </c>
      <c r="F66" s="1">
        <v>318</v>
      </c>
      <c r="G66" s="6">
        <v>0.4</v>
      </c>
      <c r="H66" s="1">
        <v>40</v>
      </c>
      <c r="I66" s="1" t="str">
        <f>VLOOKUP(A66,[1]ОБЩАЯ!$A:$J,10,0)</f>
        <v>матрица</v>
      </c>
      <c r="J66" s="1">
        <v>518</v>
      </c>
      <c r="K66" s="1">
        <f t="shared" si="23"/>
        <v>-10</v>
      </c>
      <c r="L66" s="1">
        <f t="shared" si="24"/>
        <v>388</v>
      </c>
      <c r="M66" s="1">
        <v>120</v>
      </c>
      <c r="N66" s="1">
        <v>113.7</v>
      </c>
      <c r="O66" s="1">
        <v>193.5</v>
      </c>
      <c r="P66" s="1">
        <f t="shared" si="20"/>
        <v>77.599999999999994</v>
      </c>
      <c r="Q66" s="5">
        <f t="shared" si="31"/>
        <v>119.75999999999993</v>
      </c>
      <c r="R66" s="5"/>
      <c r="S66" s="5">
        <f t="shared" si="32"/>
        <v>119.75999999999993</v>
      </c>
      <c r="T66" s="5"/>
      <c r="U66" s="1"/>
      <c r="V66" s="1">
        <f t="shared" si="4"/>
        <v>9.6000000000000014</v>
      </c>
      <c r="W66" s="1">
        <f t="shared" si="5"/>
        <v>8.0567010309278366</v>
      </c>
      <c r="X66" s="1">
        <v>81.2</v>
      </c>
      <c r="Y66" s="1">
        <v>77.400000000000006</v>
      </c>
      <c r="Z66" s="1">
        <v>91</v>
      </c>
      <c r="AA66" s="1">
        <v>83.2</v>
      </c>
      <c r="AB66" s="1">
        <v>49.8</v>
      </c>
      <c r="AC66" s="1">
        <v>37.200000000000003</v>
      </c>
      <c r="AD66" s="1"/>
      <c r="AE66" s="1">
        <f t="shared" si="6"/>
        <v>0</v>
      </c>
      <c r="AF66" s="1">
        <f t="shared" si="7"/>
        <v>48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96</v>
      </c>
      <c r="B67" s="1" t="s">
        <v>38</v>
      </c>
      <c r="C67" s="1">
        <v>534</v>
      </c>
      <c r="D67" s="1">
        <v>606</v>
      </c>
      <c r="E67" s="1">
        <v>619</v>
      </c>
      <c r="F67" s="1">
        <v>470</v>
      </c>
      <c r="G67" s="6">
        <v>0.4</v>
      </c>
      <c r="H67" s="1">
        <v>40</v>
      </c>
      <c r="I67" s="1" t="str">
        <f>VLOOKUP(A67,[1]ОБЩАЯ!$A:$J,10,0)</f>
        <v>матрица</v>
      </c>
      <c r="J67" s="1">
        <v>629</v>
      </c>
      <c r="K67" s="1">
        <f t="shared" si="23"/>
        <v>-10</v>
      </c>
      <c r="L67" s="1">
        <f t="shared" si="24"/>
        <v>343</v>
      </c>
      <c r="M67" s="1">
        <v>276</v>
      </c>
      <c r="N67" s="1">
        <v>100</v>
      </c>
      <c r="O67" s="1"/>
      <c r="P67" s="1">
        <f t="shared" si="20"/>
        <v>68.599999999999994</v>
      </c>
      <c r="Q67" s="5">
        <f t="shared" si="31"/>
        <v>88.559999999999945</v>
      </c>
      <c r="R67" s="5"/>
      <c r="S67" s="5">
        <f t="shared" si="32"/>
        <v>88.559999999999945</v>
      </c>
      <c r="T67" s="5"/>
      <c r="U67" s="1"/>
      <c r="V67" s="1">
        <f t="shared" si="4"/>
        <v>9.6</v>
      </c>
      <c r="W67" s="1">
        <f t="shared" si="5"/>
        <v>8.3090379008746371</v>
      </c>
      <c r="X67" s="1">
        <v>63.2</v>
      </c>
      <c r="Y67" s="1">
        <v>60.4</v>
      </c>
      <c r="Z67" s="1">
        <v>96.6</v>
      </c>
      <c r="AA67" s="1">
        <v>92.4</v>
      </c>
      <c r="AB67" s="1">
        <v>51.4</v>
      </c>
      <c r="AC67" s="1">
        <v>52</v>
      </c>
      <c r="AD67" s="1"/>
      <c r="AE67" s="1">
        <f t="shared" si="6"/>
        <v>0</v>
      </c>
      <c r="AF67" s="1">
        <f t="shared" si="7"/>
        <v>35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0" t="s">
        <v>130</v>
      </c>
      <c r="B68" s="20" t="s">
        <v>33</v>
      </c>
      <c r="C68" s="17"/>
      <c r="D68" s="17"/>
      <c r="E68" s="17"/>
      <c r="F68" s="17"/>
      <c r="G68" s="18">
        <v>0</v>
      </c>
      <c r="H68" s="17">
        <v>55</v>
      </c>
      <c r="I68" s="17" t="str">
        <f>VLOOKUP(A68,[1]ОБЩАЯ!$A:$J,10,0)</f>
        <v>матрица</v>
      </c>
      <c r="J68" s="17"/>
      <c r="K68" s="17">
        <f t="shared" si="23"/>
        <v>0</v>
      </c>
      <c r="L68" s="17">
        <f t="shared" si="24"/>
        <v>0</v>
      </c>
      <c r="M68" s="17"/>
      <c r="N68" s="17"/>
      <c r="O68" s="17"/>
      <c r="P68" s="17">
        <f t="shared" si="20"/>
        <v>0</v>
      </c>
      <c r="Q68" s="19"/>
      <c r="R68" s="19"/>
      <c r="S68" s="19"/>
      <c r="T68" s="19"/>
      <c r="U68" s="17"/>
      <c r="V68" s="17" t="e">
        <f t="shared" si="4"/>
        <v>#DIV/0!</v>
      </c>
      <c r="W68" s="17" t="e">
        <f t="shared" si="5"/>
        <v>#DIV/0!</v>
      </c>
      <c r="X68" s="17">
        <v>0</v>
      </c>
      <c r="Y68" s="17">
        <v>0</v>
      </c>
      <c r="Z68" s="17">
        <v>0</v>
      </c>
      <c r="AA68" s="17">
        <v>0</v>
      </c>
      <c r="AB68" s="17">
        <v>0</v>
      </c>
      <c r="AC68" s="17">
        <v>0</v>
      </c>
      <c r="AD68" s="17" t="s">
        <v>39</v>
      </c>
      <c r="AE68" s="17">
        <f t="shared" si="6"/>
        <v>0</v>
      </c>
      <c r="AF68" s="17">
        <f t="shared" si="7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97</v>
      </c>
      <c r="B69" s="1" t="s">
        <v>33</v>
      </c>
      <c r="C69" s="1">
        <v>156.947</v>
      </c>
      <c r="D69" s="1">
        <v>71.680999999999997</v>
      </c>
      <c r="E69" s="1">
        <v>166.29599999999999</v>
      </c>
      <c r="F69" s="1">
        <v>38.183999999999997</v>
      </c>
      <c r="G69" s="6">
        <v>1</v>
      </c>
      <c r="H69" s="1">
        <v>50</v>
      </c>
      <c r="I69" s="1" t="str">
        <f>VLOOKUP(A69,[1]ОБЩАЯ!$A:$J,10,0)</f>
        <v>матрица</v>
      </c>
      <c r="J69" s="1">
        <v>144.5</v>
      </c>
      <c r="K69" s="1">
        <f t="shared" si="23"/>
        <v>21.795999999999992</v>
      </c>
      <c r="L69" s="1">
        <f t="shared" si="24"/>
        <v>166.29599999999999</v>
      </c>
      <c r="M69" s="1"/>
      <c r="N69" s="1">
        <v>59.367000000000019</v>
      </c>
      <c r="O69" s="1">
        <v>23.807600000000011</v>
      </c>
      <c r="P69" s="1">
        <f t="shared" si="20"/>
        <v>33.2592</v>
      </c>
      <c r="Q69" s="5">
        <f>9.6*P69-O69-N69-F69</f>
        <v>197.92971999999995</v>
      </c>
      <c r="R69" s="5"/>
      <c r="S69" s="5">
        <f>Q69-R69</f>
        <v>197.92971999999995</v>
      </c>
      <c r="T69" s="5"/>
      <c r="U69" s="1"/>
      <c r="V69" s="1">
        <f t="shared" si="4"/>
        <v>9.6</v>
      </c>
      <c r="W69" s="1">
        <f t="shared" si="5"/>
        <v>3.6488730937605243</v>
      </c>
      <c r="X69" s="1">
        <v>23.7376</v>
      </c>
      <c r="Y69" s="1">
        <v>24.238800000000001</v>
      </c>
      <c r="Z69" s="1">
        <v>25.521999999999998</v>
      </c>
      <c r="AA69" s="1">
        <v>25.185400000000001</v>
      </c>
      <c r="AB69" s="1">
        <v>22.364599999999999</v>
      </c>
      <c r="AC69" s="1">
        <v>23.316400000000002</v>
      </c>
      <c r="AD69" s="1"/>
      <c r="AE69" s="1">
        <f t="shared" si="6"/>
        <v>0</v>
      </c>
      <c r="AF69" s="1">
        <f t="shared" si="7"/>
        <v>198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20" t="s">
        <v>131</v>
      </c>
      <c r="B70" s="20" t="s">
        <v>33</v>
      </c>
      <c r="C70" s="17"/>
      <c r="D70" s="17"/>
      <c r="E70" s="17"/>
      <c r="F70" s="17"/>
      <c r="G70" s="18">
        <v>0</v>
      </c>
      <c r="H70" s="17">
        <v>50</v>
      </c>
      <c r="I70" s="17" t="str">
        <f>VLOOKUP(A70,[1]ОБЩАЯ!$A:$J,10,0)</f>
        <v>матрица</v>
      </c>
      <c r="J70" s="17"/>
      <c r="K70" s="17">
        <f t="shared" si="23"/>
        <v>0</v>
      </c>
      <c r="L70" s="17">
        <f t="shared" si="24"/>
        <v>0</v>
      </c>
      <c r="M70" s="17"/>
      <c r="N70" s="17"/>
      <c r="O70" s="17"/>
      <c r="P70" s="17">
        <f t="shared" ref="P70:P103" si="33">L70/5</f>
        <v>0</v>
      </c>
      <c r="Q70" s="19"/>
      <c r="R70" s="19"/>
      <c r="S70" s="19"/>
      <c r="T70" s="19"/>
      <c r="U70" s="17"/>
      <c r="V70" s="17" t="e">
        <f t="shared" si="4"/>
        <v>#DIV/0!</v>
      </c>
      <c r="W70" s="17" t="e">
        <f t="shared" si="5"/>
        <v>#DIV/0!</v>
      </c>
      <c r="X70" s="17">
        <v>0</v>
      </c>
      <c r="Y70" s="17">
        <v>0</v>
      </c>
      <c r="Z70" s="17">
        <v>0</v>
      </c>
      <c r="AA70" s="17">
        <v>0</v>
      </c>
      <c r="AB70" s="17">
        <v>0</v>
      </c>
      <c r="AC70" s="17">
        <v>0</v>
      </c>
      <c r="AD70" s="17" t="s">
        <v>39</v>
      </c>
      <c r="AE70" s="17">
        <f t="shared" si="6"/>
        <v>0</v>
      </c>
      <c r="AF70" s="17">
        <f t="shared" si="7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98</v>
      </c>
      <c r="B71" s="17" t="s">
        <v>38</v>
      </c>
      <c r="C71" s="17"/>
      <c r="D71" s="17"/>
      <c r="E71" s="17"/>
      <c r="F71" s="17"/>
      <c r="G71" s="18">
        <v>0</v>
      </c>
      <c r="H71" s="17">
        <v>50</v>
      </c>
      <c r="I71" s="17" t="str">
        <f>VLOOKUP(A71,[1]ОБЩАЯ!$A:$J,10,0)</f>
        <v>матрица</v>
      </c>
      <c r="J71" s="17"/>
      <c r="K71" s="17">
        <f t="shared" si="23"/>
        <v>0</v>
      </c>
      <c r="L71" s="17">
        <f t="shared" si="24"/>
        <v>0</v>
      </c>
      <c r="M71" s="17"/>
      <c r="N71" s="17"/>
      <c r="O71" s="17"/>
      <c r="P71" s="17">
        <f t="shared" si="33"/>
        <v>0</v>
      </c>
      <c r="Q71" s="19"/>
      <c r="R71" s="19"/>
      <c r="S71" s="19"/>
      <c r="T71" s="19"/>
      <c r="U71" s="17"/>
      <c r="V71" s="17" t="e">
        <f t="shared" ref="V71:V108" si="34">(F71+N71+O71+Q71)/P71</f>
        <v>#DIV/0!</v>
      </c>
      <c r="W71" s="17" t="e">
        <f t="shared" ref="W71:W108" si="35">(F71+N71+O71)/P71</f>
        <v>#DIV/0!</v>
      </c>
      <c r="X71" s="17">
        <v>0</v>
      </c>
      <c r="Y71" s="17">
        <v>0</v>
      </c>
      <c r="Z71" s="17">
        <v>0</v>
      </c>
      <c r="AA71" s="17">
        <v>0</v>
      </c>
      <c r="AB71" s="17">
        <v>0</v>
      </c>
      <c r="AC71" s="17">
        <v>0</v>
      </c>
      <c r="AD71" s="17" t="s">
        <v>39</v>
      </c>
      <c r="AE71" s="17">
        <f t="shared" ref="AE71:AE107" si="36">ROUND(R71*G71,0)</f>
        <v>0</v>
      </c>
      <c r="AF71" s="17">
        <f t="shared" ref="AF71:AF107" si="37">ROUND(S71*G71,0)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2" t="s">
        <v>99</v>
      </c>
      <c r="B72" s="12" t="s">
        <v>33</v>
      </c>
      <c r="C72" s="12"/>
      <c r="D72" s="12">
        <v>58.783000000000001</v>
      </c>
      <c r="E72" s="12">
        <v>58.783000000000001</v>
      </c>
      <c r="F72" s="12"/>
      <c r="G72" s="13">
        <v>0</v>
      </c>
      <c r="H72" s="12" t="e">
        <v>#N/A</v>
      </c>
      <c r="I72" s="14" t="s">
        <v>52</v>
      </c>
      <c r="J72" s="12">
        <v>58.783000000000001</v>
      </c>
      <c r="K72" s="12">
        <f t="shared" ref="K72:K81" si="38">E72-J72</f>
        <v>0</v>
      </c>
      <c r="L72" s="12">
        <f t="shared" ref="L72:L81" si="39">E72-M72</f>
        <v>0</v>
      </c>
      <c r="M72" s="12">
        <v>58.783000000000001</v>
      </c>
      <c r="N72" s="12"/>
      <c r="O72" s="12"/>
      <c r="P72" s="12">
        <f t="shared" si="33"/>
        <v>0</v>
      </c>
      <c r="Q72" s="15"/>
      <c r="R72" s="15"/>
      <c r="S72" s="15"/>
      <c r="T72" s="15"/>
      <c r="U72" s="12"/>
      <c r="V72" s="12" t="e">
        <f t="shared" si="34"/>
        <v>#DIV/0!</v>
      </c>
      <c r="W72" s="12" t="e">
        <f t="shared" si="35"/>
        <v>#DIV/0!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/>
      <c r="AE72" s="12">
        <f t="shared" si="36"/>
        <v>0</v>
      </c>
      <c r="AF72" s="12">
        <f t="shared" si="3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100</v>
      </c>
      <c r="B73" s="1" t="s">
        <v>38</v>
      </c>
      <c r="C73" s="1">
        <v>447</v>
      </c>
      <c r="D73" s="1">
        <v>1579</v>
      </c>
      <c r="E73" s="1">
        <v>1381</v>
      </c>
      <c r="F73" s="1">
        <v>518</v>
      </c>
      <c r="G73" s="6">
        <v>0.4</v>
      </c>
      <c r="H73" s="1">
        <v>40</v>
      </c>
      <c r="I73" s="1" t="str">
        <f>VLOOKUP(A73,[1]ОБЩАЯ!$A:$J,10,0)</f>
        <v>матрица</v>
      </c>
      <c r="J73" s="1">
        <v>1370</v>
      </c>
      <c r="K73" s="1">
        <f t="shared" si="38"/>
        <v>11</v>
      </c>
      <c r="L73" s="1">
        <f t="shared" si="39"/>
        <v>721</v>
      </c>
      <c r="M73" s="1">
        <v>660</v>
      </c>
      <c r="N73" s="1">
        <v>0</v>
      </c>
      <c r="O73" s="1">
        <v>313.8</v>
      </c>
      <c r="P73" s="1">
        <f t="shared" si="33"/>
        <v>144.19999999999999</v>
      </c>
      <c r="Q73" s="5">
        <f t="shared" ref="Q73:Q76" si="40">9.6*P73-O73-N73-F73</f>
        <v>552.52</v>
      </c>
      <c r="R73" s="5"/>
      <c r="S73" s="5">
        <f t="shared" ref="S73:S76" si="41">Q73-R73</f>
        <v>552.52</v>
      </c>
      <c r="T73" s="5"/>
      <c r="U73" s="1"/>
      <c r="V73" s="1">
        <f t="shared" si="34"/>
        <v>9.6</v>
      </c>
      <c r="W73" s="1">
        <f t="shared" si="35"/>
        <v>5.7683772538141476</v>
      </c>
      <c r="X73" s="1">
        <v>119.8</v>
      </c>
      <c r="Y73" s="1">
        <v>104.8</v>
      </c>
      <c r="Z73" s="1">
        <v>145.6</v>
      </c>
      <c r="AA73" s="1">
        <v>140.19999999999999</v>
      </c>
      <c r="AB73" s="1">
        <v>102</v>
      </c>
      <c r="AC73" s="1">
        <v>75</v>
      </c>
      <c r="AD73" s="1"/>
      <c r="AE73" s="1">
        <f t="shared" si="36"/>
        <v>0</v>
      </c>
      <c r="AF73" s="1">
        <f t="shared" si="37"/>
        <v>221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101</v>
      </c>
      <c r="B74" s="1" t="s">
        <v>38</v>
      </c>
      <c r="C74" s="1">
        <v>656</v>
      </c>
      <c r="D74" s="1">
        <v>1124</v>
      </c>
      <c r="E74" s="1">
        <v>1156</v>
      </c>
      <c r="F74" s="1">
        <v>521</v>
      </c>
      <c r="G74" s="6">
        <v>0.4</v>
      </c>
      <c r="H74" s="1">
        <v>40</v>
      </c>
      <c r="I74" s="1" t="str">
        <f>VLOOKUP(A74,[1]ОБЩАЯ!$A:$J,10,0)</f>
        <v>матрица</v>
      </c>
      <c r="J74" s="1">
        <v>1155</v>
      </c>
      <c r="K74" s="1">
        <f t="shared" si="38"/>
        <v>1</v>
      </c>
      <c r="L74" s="1">
        <f t="shared" si="39"/>
        <v>496</v>
      </c>
      <c r="M74" s="1">
        <v>660</v>
      </c>
      <c r="N74" s="1">
        <v>26.199999999999822</v>
      </c>
      <c r="O74" s="1">
        <v>241.60000000000011</v>
      </c>
      <c r="P74" s="1">
        <f t="shared" si="33"/>
        <v>99.2</v>
      </c>
      <c r="Q74" s="5">
        <f t="shared" si="40"/>
        <v>163.51999999999998</v>
      </c>
      <c r="R74" s="5"/>
      <c r="S74" s="5">
        <f t="shared" si="41"/>
        <v>163.51999999999998</v>
      </c>
      <c r="T74" s="5"/>
      <c r="U74" s="1"/>
      <c r="V74" s="1">
        <f t="shared" si="34"/>
        <v>9.6</v>
      </c>
      <c r="W74" s="1">
        <f t="shared" si="35"/>
        <v>7.9516129032258061</v>
      </c>
      <c r="X74" s="1">
        <v>102.8</v>
      </c>
      <c r="Y74" s="1">
        <v>98.8</v>
      </c>
      <c r="Z74" s="1">
        <v>126.2</v>
      </c>
      <c r="AA74" s="1">
        <v>122.2</v>
      </c>
      <c r="AB74" s="1">
        <v>77.400000000000006</v>
      </c>
      <c r="AC74" s="1">
        <v>77</v>
      </c>
      <c r="AD74" s="1"/>
      <c r="AE74" s="1">
        <f t="shared" si="36"/>
        <v>0</v>
      </c>
      <c r="AF74" s="1">
        <f t="shared" si="37"/>
        <v>65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102</v>
      </c>
      <c r="B75" s="1" t="s">
        <v>33</v>
      </c>
      <c r="C75" s="1">
        <v>208.626</v>
      </c>
      <c r="D75" s="1">
        <v>274.66300000000001</v>
      </c>
      <c r="E75" s="1">
        <v>405.00299999999999</v>
      </c>
      <c r="F75" s="1">
        <v>33.481000000000002</v>
      </c>
      <c r="G75" s="6">
        <v>1</v>
      </c>
      <c r="H75" s="1">
        <v>40</v>
      </c>
      <c r="I75" s="1" t="str">
        <f>VLOOKUP(A75,[1]ОБЩАЯ!$A:$J,10,0)</f>
        <v>матрица</v>
      </c>
      <c r="J75" s="1">
        <v>389.57</v>
      </c>
      <c r="K75" s="1">
        <f t="shared" si="38"/>
        <v>15.432999999999993</v>
      </c>
      <c r="L75" s="1">
        <f t="shared" si="39"/>
        <v>179.53299999999999</v>
      </c>
      <c r="M75" s="1">
        <v>225.47</v>
      </c>
      <c r="N75" s="1">
        <v>158.94759999999991</v>
      </c>
      <c r="O75" s="1">
        <v>91.665800000000132</v>
      </c>
      <c r="P75" s="1">
        <f t="shared" si="33"/>
        <v>35.906599999999997</v>
      </c>
      <c r="Q75" s="5">
        <f t="shared" si="40"/>
        <v>60.608959999999932</v>
      </c>
      <c r="R75" s="5"/>
      <c r="S75" s="5">
        <f t="shared" si="41"/>
        <v>60.608959999999932</v>
      </c>
      <c r="T75" s="5"/>
      <c r="U75" s="1"/>
      <c r="V75" s="1">
        <f t="shared" si="34"/>
        <v>9.6</v>
      </c>
      <c r="W75" s="1">
        <f t="shared" si="35"/>
        <v>7.9120384553257646</v>
      </c>
      <c r="X75" s="1">
        <v>39.031399999999998</v>
      </c>
      <c r="Y75" s="1">
        <v>35.274399999999993</v>
      </c>
      <c r="Z75" s="1">
        <v>32.373800000000003</v>
      </c>
      <c r="AA75" s="1">
        <v>33.656999999999996</v>
      </c>
      <c r="AB75" s="1">
        <v>37.381399999999999</v>
      </c>
      <c r="AC75" s="1">
        <v>35.431199999999997</v>
      </c>
      <c r="AD75" s="1"/>
      <c r="AE75" s="1">
        <f t="shared" si="36"/>
        <v>0</v>
      </c>
      <c r="AF75" s="1">
        <f t="shared" si="37"/>
        <v>61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103</v>
      </c>
      <c r="B76" s="1" t="s">
        <v>33</v>
      </c>
      <c r="C76" s="1">
        <v>148.559</v>
      </c>
      <c r="D76" s="1">
        <v>198.518</v>
      </c>
      <c r="E76" s="1">
        <v>319.14699999999999</v>
      </c>
      <c r="F76" s="1"/>
      <c r="G76" s="6">
        <v>1</v>
      </c>
      <c r="H76" s="1">
        <v>40</v>
      </c>
      <c r="I76" s="1" t="str">
        <f>VLOOKUP(A76,[1]ОБЩАЯ!$A:$J,10,0)</f>
        <v>матрица</v>
      </c>
      <c r="J76" s="1">
        <v>306.34500000000003</v>
      </c>
      <c r="K76" s="1">
        <f t="shared" si="38"/>
        <v>12.801999999999964</v>
      </c>
      <c r="L76" s="1">
        <f t="shared" si="39"/>
        <v>164.602</v>
      </c>
      <c r="M76" s="1">
        <v>154.54499999999999</v>
      </c>
      <c r="N76" s="1">
        <v>150.52810000000011</v>
      </c>
      <c r="O76" s="1">
        <v>68.502099999999956</v>
      </c>
      <c r="P76" s="1">
        <f t="shared" si="33"/>
        <v>32.920400000000001</v>
      </c>
      <c r="Q76" s="5">
        <f t="shared" si="40"/>
        <v>97.005639999999943</v>
      </c>
      <c r="R76" s="5"/>
      <c r="S76" s="5">
        <f t="shared" si="41"/>
        <v>97.005639999999943</v>
      </c>
      <c r="T76" s="5"/>
      <c r="U76" s="1"/>
      <c r="V76" s="1">
        <f t="shared" si="34"/>
        <v>9.6</v>
      </c>
      <c r="W76" s="1">
        <f t="shared" si="35"/>
        <v>6.6533274200799521</v>
      </c>
      <c r="X76" s="1">
        <v>32.358199999999997</v>
      </c>
      <c r="Y76" s="1">
        <v>29.928999999999998</v>
      </c>
      <c r="Z76" s="1">
        <v>26.157</v>
      </c>
      <c r="AA76" s="1">
        <v>27.00719999999999</v>
      </c>
      <c r="AB76" s="1">
        <v>27.674399999999999</v>
      </c>
      <c r="AC76" s="1">
        <v>26.4938</v>
      </c>
      <c r="AD76" s="1"/>
      <c r="AE76" s="1">
        <f t="shared" si="36"/>
        <v>0</v>
      </c>
      <c r="AF76" s="1">
        <f t="shared" si="37"/>
        <v>97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2" t="s">
        <v>104</v>
      </c>
      <c r="B77" s="12" t="s">
        <v>33</v>
      </c>
      <c r="C77" s="12"/>
      <c r="D77" s="12">
        <v>254.39400000000001</v>
      </c>
      <c r="E77" s="12">
        <v>254.39400000000001</v>
      </c>
      <c r="F77" s="12"/>
      <c r="G77" s="13">
        <v>0</v>
      </c>
      <c r="H77" s="12" t="e">
        <v>#N/A</v>
      </c>
      <c r="I77" s="14" t="s">
        <v>52</v>
      </c>
      <c r="J77" s="12">
        <v>254.39400000000001</v>
      </c>
      <c r="K77" s="12">
        <f t="shared" si="38"/>
        <v>0</v>
      </c>
      <c r="L77" s="12">
        <f t="shared" si="39"/>
        <v>0</v>
      </c>
      <c r="M77" s="12">
        <v>254.39400000000001</v>
      </c>
      <c r="N77" s="12"/>
      <c r="O77" s="12"/>
      <c r="P77" s="12">
        <f t="shared" si="33"/>
        <v>0</v>
      </c>
      <c r="Q77" s="15"/>
      <c r="R77" s="15"/>
      <c r="S77" s="15"/>
      <c r="T77" s="15"/>
      <c r="U77" s="12"/>
      <c r="V77" s="12" t="e">
        <f t="shared" si="34"/>
        <v>#DIV/0!</v>
      </c>
      <c r="W77" s="12" t="e">
        <f t="shared" si="35"/>
        <v>#DIV/0!</v>
      </c>
      <c r="X77" s="12">
        <v>0</v>
      </c>
      <c r="Y77" s="12">
        <v>0</v>
      </c>
      <c r="Z77" s="12">
        <v>0</v>
      </c>
      <c r="AA77" s="12">
        <v>0</v>
      </c>
      <c r="AB77" s="12">
        <v>0</v>
      </c>
      <c r="AC77" s="12">
        <v>0</v>
      </c>
      <c r="AD77" s="12"/>
      <c r="AE77" s="12">
        <f t="shared" si="36"/>
        <v>0</v>
      </c>
      <c r="AF77" s="12">
        <f t="shared" si="37"/>
        <v>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7" t="s">
        <v>105</v>
      </c>
      <c r="B78" s="17" t="s">
        <v>33</v>
      </c>
      <c r="C78" s="17"/>
      <c r="D78" s="17">
        <v>183.98599999999999</v>
      </c>
      <c r="E78" s="17">
        <v>183.98599999999999</v>
      </c>
      <c r="F78" s="17"/>
      <c r="G78" s="18">
        <v>0</v>
      </c>
      <c r="H78" s="17">
        <v>40</v>
      </c>
      <c r="I78" s="17" t="str">
        <f>VLOOKUP(A78,[1]ОБЩАЯ!$A:$J,10,0)</f>
        <v>матрица</v>
      </c>
      <c r="J78" s="17">
        <v>183.98599999999999</v>
      </c>
      <c r="K78" s="17">
        <f t="shared" si="38"/>
        <v>0</v>
      </c>
      <c r="L78" s="17">
        <f t="shared" si="39"/>
        <v>0</v>
      </c>
      <c r="M78" s="17">
        <v>183.98599999999999</v>
      </c>
      <c r="N78" s="17"/>
      <c r="O78" s="17"/>
      <c r="P78" s="17">
        <f t="shared" si="33"/>
        <v>0</v>
      </c>
      <c r="Q78" s="19"/>
      <c r="R78" s="19"/>
      <c r="S78" s="19"/>
      <c r="T78" s="19"/>
      <c r="U78" s="17"/>
      <c r="V78" s="17" t="e">
        <f t="shared" si="34"/>
        <v>#DIV/0!</v>
      </c>
      <c r="W78" s="17" t="e">
        <f t="shared" si="35"/>
        <v>#DIV/0!</v>
      </c>
      <c r="X78" s="17">
        <v>0</v>
      </c>
      <c r="Y78" s="17">
        <v>0</v>
      </c>
      <c r="Z78" s="17">
        <v>0</v>
      </c>
      <c r="AA78" s="17">
        <v>0</v>
      </c>
      <c r="AB78" s="17">
        <v>0</v>
      </c>
      <c r="AC78" s="17">
        <v>0</v>
      </c>
      <c r="AD78" s="17" t="s">
        <v>39</v>
      </c>
      <c r="AE78" s="17">
        <f t="shared" si="36"/>
        <v>0</v>
      </c>
      <c r="AF78" s="17">
        <f t="shared" si="3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7" t="s">
        <v>132</v>
      </c>
      <c r="B79" s="17" t="s">
        <v>38</v>
      </c>
      <c r="C79" s="17"/>
      <c r="D79" s="17"/>
      <c r="E79" s="17"/>
      <c r="F79" s="17"/>
      <c r="G79" s="18">
        <v>0</v>
      </c>
      <c r="H79" s="17">
        <v>55</v>
      </c>
      <c r="I79" s="17" t="str">
        <f>VLOOKUP(A79,[1]ОБЩАЯ!$A:$J,10,0)</f>
        <v>матрица</v>
      </c>
      <c r="J79" s="17"/>
      <c r="K79" s="17">
        <f t="shared" si="38"/>
        <v>0</v>
      </c>
      <c r="L79" s="17">
        <f t="shared" si="39"/>
        <v>0</v>
      </c>
      <c r="M79" s="17"/>
      <c r="N79" s="17"/>
      <c r="O79" s="17"/>
      <c r="P79" s="17">
        <f t="shared" si="33"/>
        <v>0</v>
      </c>
      <c r="Q79" s="19"/>
      <c r="R79" s="19"/>
      <c r="S79" s="19"/>
      <c r="T79" s="19"/>
      <c r="U79" s="17"/>
      <c r="V79" s="17" t="e">
        <f t="shared" si="34"/>
        <v>#DIV/0!</v>
      </c>
      <c r="W79" s="17" t="e">
        <f t="shared" si="35"/>
        <v>#DIV/0!</v>
      </c>
      <c r="X79" s="17">
        <v>0</v>
      </c>
      <c r="Y79" s="17">
        <v>0</v>
      </c>
      <c r="Z79" s="17">
        <v>0</v>
      </c>
      <c r="AA79" s="17">
        <v>0</v>
      </c>
      <c r="AB79" s="17">
        <v>0</v>
      </c>
      <c r="AC79" s="17">
        <v>0</v>
      </c>
      <c r="AD79" s="17" t="s">
        <v>39</v>
      </c>
      <c r="AE79" s="17">
        <f t="shared" si="36"/>
        <v>0</v>
      </c>
      <c r="AF79" s="17">
        <f t="shared" si="3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2" t="s">
        <v>107</v>
      </c>
      <c r="B80" s="12" t="s">
        <v>33</v>
      </c>
      <c r="C80" s="12"/>
      <c r="D80" s="12">
        <v>21.667999999999999</v>
      </c>
      <c r="E80" s="12">
        <v>21.667999999999999</v>
      </c>
      <c r="F80" s="12"/>
      <c r="G80" s="13">
        <v>0</v>
      </c>
      <c r="H80" s="12" t="e">
        <v>#N/A</v>
      </c>
      <c r="I80" s="14" t="s">
        <v>52</v>
      </c>
      <c r="J80" s="12">
        <v>21.667999999999999</v>
      </c>
      <c r="K80" s="12">
        <f t="shared" si="38"/>
        <v>0</v>
      </c>
      <c r="L80" s="12">
        <f t="shared" si="39"/>
        <v>0</v>
      </c>
      <c r="M80" s="12">
        <v>21.667999999999999</v>
      </c>
      <c r="N80" s="12"/>
      <c r="O80" s="12"/>
      <c r="P80" s="12">
        <f t="shared" si="33"/>
        <v>0</v>
      </c>
      <c r="Q80" s="15"/>
      <c r="R80" s="15"/>
      <c r="S80" s="15"/>
      <c r="T80" s="15"/>
      <c r="U80" s="12"/>
      <c r="V80" s="12" t="e">
        <f t="shared" si="34"/>
        <v>#DIV/0!</v>
      </c>
      <c r="W80" s="12" t="e">
        <f t="shared" si="35"/>
        <v>#DIV/0!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/>
      <c r="AE80" s="12">
        <f t="shared" si="36"/>
        <v>0</v>
      </c>
      <c r="AF80" s="12">
        <f t="shared" si="3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108</v>
      </c>
      <c r="B81" s="1" t="s">
        <v>33</v>
      </c>
      <c r="C81" s="1">
        <v>141.18899999999999</v>
      </c>
      <c r="D81" s="1">
        <v>68.992999999999995</v>
      </c>
      <c r="E81" s="1">
        <v>159.66900000000001</v>
      </c>
      <c r="F81" s="1">
        <v>44.061</v>
      </c>
      <c r="G81" s="6">
        <v>1</v>
      </c>
      <c r="H81" s="1">
        <v>30</v>
      </c>
      <c r="I81" s="1" t="str">
        <f>VLOOKUP(A81,[1]ОБЩАЯ!$A:$J,10,0)</f>
        <v>матрица</v>
      </c>
      <c r="J81" s="1">
        <v>160</v>
      </c>
      <c r="K81" s="1">
        <f t="shared" si="38"/>
        <v>-0.33099999999998886</v>
      </c>
      <c r="L81" s="1">
        <f t="shared" si="39"/>
        <v>159.66900000000001</v>
      </c>
      <c r="M81" s="1"/>
      <c r="N81" s="1">
        <v>50</v>
      </c>
      <c r="O81" s="1">
        <v>14.28399999999999</v>
      </c>
      <c r="P81" s="1">
        <f t="shared" si="33"/>
        <v>31.933800000000002</v>
      </c>
      <c r="Q81" s="5">
        <v>150</v>
      </c>
      <c r="R81" s="5"/>
      <c r="S81" s="5">
        <f>Q81-R81</f>
        <v>150</v>
      </c>
      <c r="T81" s="5"/>
      <c r="U81" s="1"/>
      <c r="V81" s="1">
        <f t="shared" si="34"/>
        <v>8.0900174736486115</v>
      </c>
      <c r="W81" s="1">
        <f t="shared" si="35"/>
        <v>3.3928001052176691</v>
      </c>
      <c r="X81" s="1">
        <v>23.306999999999999</v>
      </c>
      <c r="Y81" s="1">
        <v>18.434200000000001</v>
      </c>
      <c r="Z81" s="1">
        <v>24.964400000000001</v>
      </c>
      <c r="AA81" s="1">
        <v>28.514800000000001</v>
      </c>
      <c r="AB81" s="1">
        <v>9.9310000000000009</v>
      </c>
      <c r="AC81" s="1">
        <v>7.6562000000000001</v>
      </c>
      <c r="AD81" s="1"/>
      <c r="AE81" s="1">
        <f t="shared" si="36"/>
        <v>0</v>
      </c>
      <c r="AF81" s="1">
        <f t="shared" si="37"/>
        <v>150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7" t="s">
        <v>133</v>
      </c>
      <c r="B82" s="17" t="s">
        <v>38</v>
      </c>
      <c r="C82" s="17"/>
      <c r="D82" s="17"/>
      <c r="E82" s="17"/>
      <c r="F82" s="17"/>
      <c r="G82" s="18">
        <v>0</v>
      </c>
      <c r="H82" s="17" t="e">
        <v>#N/A</v>
      </c>
      <c r="I82" s="17" t="str">
        <f>VLOOKUP(A82,[1]ОБЩАЯ!$A:$J,10,0)</f>
        <v>матрица</v>
      </c>
      <c r="J82" s="17"/>
      <c r="K82" s="17"/>
      <c r="L82" s="17"/>
      <c r="M82" s="17"/>
      <c r="N82" s="17"/>
      <c r="O82" s="17"/>
      <c r="P82" s="17">
        <f t="shared" si="33"/>
        <v>0</v>
      </c>
      <c r="Q82" s="19"/>
      <c r="R82" s="19"/>
      <c r="S82" s="19"/>
      <c r="T82" s="19"/>
      <c r="U82" s="17"/>
      <c r="V82" s="17" t="e">
        <f t="shared" si="34"/>
        <v>#DIV/0!</v>
      </c>
      <c r="W82" s="17" t="e">
        <f t="shared" si="35"/>
        <v>#DIV/0!</v>
      </c>
      <c r="X82" s="17">
        <v>0</v>
      </c>
      <c r="Y82" s="17">
        <v>0</v>
      </c>
      <c r="Z82" s="17">
        <v>0</v>
      </c>
      <c r="AA82" s="17">
        <v>0</v>
      </c>
      <c r="AB82" s="17">
        <v>0</v>
      </c>
      <c r="AC82" s="17">
        <v>0</v>
      </c>
      <c r="AD82" s="17" t="s">
        <v>39</v>
      </c>
      <c r="AE82" s="17">
        <f t="shared" si="36"/>
        <v>0</v>
      </c>
      <c r="AF82" s="17">
        <f t="shared" si="37"/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7" t="s">
        <v>134</v>
      </c>
      <c r="B83" s="17" t="s">
        <v>38</v>
      </c>
      <c r="C83" s="17"/>
      <c r="D83" s="17"/>
      <c r="E83" s="17"/>
      <c r="F83" s="17"/>
      <c r="G83" s="18">
        <v>0</v>
      </c>
      <c r="H83" s="17">
        <v>50</v>
      </c>
      <c r="I83" s="17" t="str">
        <f>VLOOKUP(A83,[1]ОБЩАЯ!$A:$J,10,0)</f>
        <v>матрица</v>
      </c>
      <c r="J83" s="17"/>
      <c r="K83" s="17">
        <f>E83-J83</f>
        <v>0</v>
      </c>
      <c r="L83" s="17">
        <f>E83-M83</f>
        <v>0</v>
      </c>
      <c r="M83" s="17"/>
      <c r="N83" s="17"/>
      <c r="O83" s="17"/>
      <c r="P83" s="17">
        <f t="shared" si="33"/>
        <v>0</v>
      </c>
      <c r="Q83" s="19"/>
      <c r="R83" s="19"/>
      <c r="S83" s="19"/>
      <c r="T83" s="19"/>
      <c r="U83" s="17"/>
      <c r="V83" s="17" t="e">
        <f t="shared" si="34"/>
        <v>#DIV/0!</v>
      </c>
      <c r="W83" s="17" t="e">
        <f t="shared" si="35"/>
        <v>#DIV/0!</v>
      </c>
      <c r="X83" s="17">
        <v>0</v>
      </c>
      <c r="Y83" s="17">
        <v>0</v>
      </c>
      <c r="Z83" s="17">
        <v>0</v>
      </c>
      <c r="AA83" s="17">
        <v>0</v>
      </c>
      <c r="AB83" s="17">
        <v>0</v>
      </c>
      <c r="AC83" s="17">
        <v>0</v>
      </c>
      <c r="AD83" s="17" t="s">
        <v>39</v>
      </c>
      <c r="AE83" s="17">
        <f t="shared" si="36"/>
        <v>0</v>
      </c>
      <c r="AF83" s="17">
        <f t="shared" si="3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21" t="s">
        <v>135</v>
      </c>
      <c r="B84" s="17" t="s">
        <v>38</v>
      </c>
      <c r="C84" s="17"/>
      <c r="D84" s="17"/>
      <c r="E84" s="17"/>
      <c r="F84" s="17"/>
      <c r="G84" s="18">
        <v>0</v>
      </c>
      <c r="H84" s="17">
        <v>30</v>
      </c>
      <c r="I84" s="17" t="str">
        <f>VLOOKUP(A84,[1]ОБЩАЯ!$A:$J,10,0)</f>
        <v>матрица</v>
      </c>
      <c r="J84" s="17"/>
      <c r="K84" s="17">
        <f>E84-J84</f>
        <v>0</v>
      </c>
      <c r="L84" s="17">
        <f>E84-M84</f>
        <v>0</v>
      </c>
      <c r="M84" s="17"/>
      <c r="N84" s="17"/>
      <c r="O84" s="17"/>
      <c r="P84" s="17">
        <f t="shared" si="33"/>
        <v>0</v>
      </c>
      <c r="Q84" s="19"/>
      <c r="R84" s="19"/>
      <c r="S84" s="19"/>
      <c r="T84" s="19"/>
      <c r="U84" s="17"/>
      <c r="V84" s="17" t="e">
        <f t="shared" si="34"/>
        <v>#DIV/0!</v>
      </c>
      <c r="W84" s="17" t="e">
        <f t="shared" si="35"/>
        <v>#DIV/0!</v>
      </c>
      <c r="X84" s="17">
        <v>0</v>
      </c>
      <c r="Y84" s="17">
        <v>0</v>
      </c>
      <c r="Z84" s="17">
        <v>0</v>
      </c>
      <c r="AA84" s="17">
        <v>0</v>
      </c>
      <c r="AB84" s="17">
        <v>0</v>
      </c>
      <c r="AC84" s="17">
        <v>0</v>
      </c>
      <c r="AD84" s="17" t="s">
        <v>39</v>
      </c>
      <c r="AE84" s="17">
        <f t="shared" si="36"/>
        <v>0</v>
      </c>
      <c r="AF84" s="17">
        <f t="shared" si="37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21" t="s">
        <v>136</v>
      </c>
      <c r="B85" s="17" t="s">
        <v>38</v>
      </c>
      <c r="C85" s="17"/>
      <c r="D85" s="17"/>
      <c r="E85" s="17"/>
      <c r="F85" s="17"/>
      <c r="G85" s="18">
        <v>0</v>
      </c>
      <c r="H85" s="17">
        <v>55</v>
      </c>
      <c r="I85" s="17" t="str">
        <f>VLOOKUP(A85,[1]ОБЩАЯ!$A:$J,10,0)</f>
        <v>матрица</v>
      </c>
      <c r="J85" s="17"/>
      <c r="K85" s="17">
        <f>E85-J85</f>
        <v>0</v>
      </c>
      <c r="L85" s="17">
        <f>E85-M85</f>
        <v>0</v>
      </c>
      <c r="M85" s="17"/>
      <c r="N85" s="17"/>
      <c r="O85" s="17"/>
      <c r="P85" s="17">
        <f t="shared" si="33"/>
        <v>0</v>
      </c>
      <c r="Q85" s="19"/>
      <c r="R85" s="19"/>
      <c r="S85" s="19"/>
      <c r="T85" s="19"/>
      <c r="U85" s="17"/>
      <c r="V85" s="17" t="e">
        <f t="shared" si="34"/>
        <v>#DIV/0!</v>
      </c>
      <c r="W85" s="17" t="e">
        <f t="shared" si="35"/>
        <v>#DIV/0!</v>
      </c>
      <c r="X85" s="17">
        <v>0</v>
      </c>
      <c r="Y85" s="17">
        <v>0</v>
      </c>
      <c r="Z85" s="17">
        <v>0</v>
      </c>
      <c r="AA85" s="17">
        <v>0</v>
      </c>
      <c r="AB85" s="17">
        <v>0</v>
      </c>
      <c r="AC85" s="17">
        <v>0</v>
      </c>
      <c r="AD85" s="17" t="s">
        <v>39</v>
      </c>
      <c r="AE85" s="17">
        <f t="shared" si="36"/>
        <v>0</v>
      </c>
      <c r="AF85" s="17">
        <f t="shared" si="3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7" t="s">
        <v>109</v>
      </c>
      <c r="B86" s="17" t="s">
        <v>38</v>
      </c>
      <c r="C86" s="17"/>
      <c r="D86" s="17"/>
      <c r="E86" s="17"/>
      <c r="F86" s="17"/>
      <c r="G86" s="18">
        <v>0</v>
      </c>
      <c r="H86" s="17">
        <v>40</v>
      </c>
      <c r="I86" s="17" t="str">
        <f>VLOOKUP(A86,[1]ОБЩАЯ!$A:$J,10,0)</f>
        <v>матрица</v>
      </c>
      <c r="J86" s="17"/>
      <c r="K86" s="17">
        <f>E86-J86</f>
        <v>0</v>
      </c>
      <c r="L86" s="17">
        <f>E86-M86</f>
        <v>0</v>
      </c>
      <c r="M86" s="17"/>
      <c r="N86" s="17"/>
      <c r="O86" s="17"/>
      <c r="P86" s="17">
        <f t="shared" si="33"/>
        <v>0</v>
      </c>
      <c r="Q86" s="19"/>
      <c r="R86" s="19"/>
      <c r="S86" s="19"/>
      <c r="T86" s="19"/>
      <c r="U86" s="17"/>
      <c r="V86" s="17" t="e">
        <f t="shared" si="34"/>
        <v>#DIV/0!</v>
      </c>
      <c r="W86" s="17" t="e">
        <f t="shared" si="35"/>
        <v>#DIV/0!</v>
      </c>
      <c r="X86" s="17">
        <v>0</v>
      </c>
      <c r="Y86" s="17">
        <v>0</v>
      </c>
      <c r="Z86" s="17">
        <v>0</v>
      </c>
      <c r="AA86" s="17">
        <v>0</v>
      </c>
      <c r="AB86" s="17">
        <v>0</v>
      </c>
      <c r="AC86" s="17">
        <v>0</v>
      </c>
      <c r="AD86" s="17" t="s">
        <v>39</v>
      </c>
      <c r="AE86" s="17">
        <f t="shared" si="36"/>
        <v>0</v>
      </c>
      <c r="AF86" s="17">
        <f t="shared" si="3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7" t="s">
        <v>137</v>
      </c>
      <c r="B87" s="17" t="s">
        <v>38</v>
      </c>
      <c r="C87" s="17"/>
      <c r="D87" s="17"/>
      <c r="E87" s="17"/>
      <c r="F87" s="17"/>
      <c r="G87" s="18">
        <v>0</v>
      </c>
      <c r="H87" s="17">
        <v>50</v>
      </c>
      <c r="I87" s="17" t="str">
        <f>VLOOKUP(A87,[1]ОБЩАЯ!$A:$J,10,0)</f>
        <v>матрица</v>
      </c>
      <c r="J87" s="17"/>
      <c r="K87" s="17">
        <f>E87-J87</f>
        <v>0</v>
      </c>
      <c r="L87" s="17">
        <f>E87-M87</f>
        <v>0</v>
      </c>
      <c r="M87" s="17"/>
      <c r="N87" s="17"/>
      <c r="O87" s="17"/>
      <c r="P87" s="17">
        <f t="shared" si="33"/>
        <v>0</v>
      </c>
      <c r="Q87" s="19"/>
      <c r="R87" s="19"/>
      <c r="S87" s="19"/>
      <c r="T87" s="19"/>
      <c r="U87" s="17"/>
      <c r="V87" s="17" t="e">
        <f t="shared" si="34"/>
        <v>#DIV/0!</v>
      </c>
      <c r="W87" s="17" t="e">
        <f t="shared" si="35"/>
        <v>#DIV/0!</v>
      </c>
      <c r="X87" s="17">
        <v>0</v>
      </c>
      <c r="Y87" s="17">
        <v>0</v>
      </c>
      <c r="Z87" s="17">
        <v>0</v>
      </c>
      <c r="AA87" s="17">
        <v>0</v>
      </c>
      <c r="AB87" s="17">
        <v>0</v>
      </c>
      <c r="AC87" s="17">
        <v>0</v>
      </c>
      <c r="AD87" s="17" t="s">
        <v>39</v>
      </c>
      <c r="AE87" s="17">
        <f t="shared" si="36"/>
        <v>0</v>
      </c>
      <c r="AF87" s="17">
        <f t="shared" si="3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s="11" customFormat="1" x14ac:dyDescent="0.25">
      <c r="A88" s="22" t="s">
        <v>140</v>
      </c>
      <c r="B88" s="22" t="s">
        <v>38</v>
      </c>
      <c r="C88" s="17"/>
      <c r="D88" s="17"/>
      <c r="E88" s="17"/>
      <c r="F88" s="17"/>
      <c r="G88" s="18">
        <v>0</v>
      </c>
      <c r="H88" s="17" t="e">
        <v>#N/A</v>
      </c>
      <c r="I88" s="17" t="str">
        <f>VLOOKUP(A88,[1]ОБЩАЯ!$A:$J,10,0)</f>
        <v>матрица</v>
      </c>
      <c r="J88" s="17"/>
      <c r="K88" s="17"/>
      <c r="L88" s="17"/>
      <c r="M88" s="17"/>
      <c r="N88" s="17"/>
      <c r="O88" s="17"/>
      <c r="P88" s="17">
        <f t="shared" si="33"/>
        <v>0</v>
      </c>
      <c r="Q88" s="19"/>
      <c r="R88" s="19"/>
      <c r="S88" s="19"/>
      <c r="T88" s="19"/>
      <c r="U88" s="17"/>
      <c r="V88" s="17" t="e">
        <f t="shared" si="34"/>
        <v>#DIV/0!</v>
      </c>
      <c r="W88" s="17" t="e">
        <f t="shared" si="35"/>
        <v>#DIV/0!</v>
      </c>
      <c r="X88" s="17">
        <v>0</v>
      </c>
      <c r="Y88" s="17">
        <v>0</v>
      </c>
      <c r="Z88" s="17">
        <v>0</v>
      </c>
      <c r="AA88" s="17">
        <v>0</v>
      </c>
      <c r="AB88" s="17">
        <v>0</v>
      </c>
      <c r="AC88" s="17">
        <v>0</v>
      </c>
      <c r="AD88" s="17" t="s">
        <v>39</v>
      </c>
      <c r="AE88" s="17">
        <f t="shared" si="36"/>
        <v>0</v>
      </c>
      <c r="AF88" s="17">
        <f t="shared" si="37"/>
        <v>0</v>
      </c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</row>
    <row r="89" spans="1:51" x14ac:dyDescent="0.25">
      <c r="A89" s="12" t="s">
        <v>110</v>
      </c>
      <c r="B89" s="12" t="s">
        <v>38</v>
      </c>
      <c r="C89" s="12"/>
      <c r="D89" s="12">
        <v>36</v>
      </c>
      <c r="E89" s="12">
        <v>36</v>
      </c>
      <c r="F89" s="12"/>
      <c r="G89" s="13">
        <v>0</v>
      </c>
      <c r="H89" s="12" t="e">
        <v>#N/A</v>
      </c>
      <c r="I89" s="14" t="s">
        <v>52</v>
      </c>
      <c r="J89" s="12">
        <v>36</v>
      </c>
      <c r="K89" s="12">
        <f t="shared" ref="K89:K99" si="42">E89-J89</f>
        <v>0</v>
      </c>
      <c r="L89" s="12">
        <f t="shared" ref="L89:L99" si="43">E89-M89</f>
        <v>0</v>
      </c>
      <c r="M89" s="12">
        <v>36</v>
      </c>
      <c r="N89" s="12"/>
      <c r="O89" s="12"/>
      <c r="P89" s="12">
        <f t="shared" si="33"/>
        <v>0</v>
      </c>
      <c r="Q89" s="15"/>
      <c r="R89" s="15"/>
      <c r="S89" s="15"/>
      <c r="T89" s="15"/>
      <c r="U89" s="12"/>
      <c r="V89" s="12" t="e">
        <f t="shared" si="34"/>
        <v>#DIV/0!</v>
      </c>
      <c r="W89" s="12" t="e">
        <f t="shared" si="35"/>
        <v>#DIV/0!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 t="s">
        <v>74</v>
      </c>
      <c r="AE89" s="12">
        <f t="shared" si="36"/>
        <v>0</v>
      </c>
      <c r="AF89" s="12">
        <f t="shared" si="3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2" t="s">
        <v>111</v>
      </c>
      <c r="B90" s="12" t="s">
        <v>38</v>
      </c>
      <c r="C90" s="12"/>
      <c r="D90" s="12">
        <v>36</v>
      </c>
      <c r="E90" s="12">
        <v>36</v>
      </c>
      <c r="F90" s="12"/>
      <c r="G90" s="13">
        <v>0</v>
      </c>
      <c r="H90" s="12" t="e">
        <v>#N/A</v>
      </c>
      <c r="I90" s="14" t="s">
        <v>52</v>
      </c>
      <c r="J90" s="12">
        <v>36</v>
      </c>
      <c r="K90" s="12">
        <f t="shared" si="42"/>
        <v>0</v>
      </c>
      <c r="L90" s="12">
        <f t="shared" si="43"/>
        <v>0</v>
      </c>
      <c r="M90" s="12">
        <v>36</v>
      </c>
      <c r="N90" s="12"/>
      <c r="O90" s="12"/>
      <c r="P90" s="12">
        <f t="shared" si="33"/>
        <v>0</v>
      </c>
      <c r="Q90" s="15"/>
      <c r="R90" s="15"/>
      <c r="S90" s="15"/>
      <c r="T90" s="15"/>
      <c r="U90" s="12"/>
      <c r="V90" s="12" t="e">
        <f t="shared" si="34"/>
        <v>#DIV/0!</v>
      </c>
      <c r="W90" s="12" t="e">
        <f t="shared" si="35"/>
        <v>#DIV/0!</v>
      </c>
      <c r="X90" s="12">
        <v>0</v>
      </c>
      <c r="Y90" s="12">
        <v>0</v>
      </c>
      <c r="Z90" s="12">
        <v>-0.4</v>
      </c>
      <c r="AA90" s="12">
        <v>-0.4</v>
      </c>
      <c r="AB90" s="12">
        <v>0</v>
      </c>
      <c r="AC90" s="12">
        <v>-0.2</v>
      </c>
      <c r="AD90" s="12" t="s">
        <v>74</v>
      </c>
      <c r="AE90" s="12">
        <f t="shared" si="36"/>
        <v>0</v>
      </c>
      <c r="AF90" s="12">
        <f t="shared" si="3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23" t="s">
        <v>138</v>
      </c>
      <c r="B91" s="23" t="s">
        <v>38</v>
      </c>
      <c r="C91" s="17"/>
      <c r="D91" s="17"/>
      <c r="E91" s="17"/>
      <c r="F91" s="17"/>
      <c r="G91" s="18">
        <v>0</v>
      </c>
      <c r="H91" s="17" t="e">
        <v>#N/A</v>
      </c>
      <c r="I91" s="17" t="str">
        <f>VLOOKUP(A91,[1]ОБЩАЯ!$A:$J,10,0)</f>
        <v>матрица</v>
      </c>
      <c r="J91" s="17"/>
      <c r="K91" s="17">
        <f t="shared" si="42"/>
        <v>0</v>
      </c>
      <c r="L91" s="17">
        <f t="shared" si="43"/>
        <v>0</v>
      </c>
      <c r="M91" s="17"/>
      <c r="N91" s="17"/>
      <c r="O91" s="17"/>
      <c r="P91" s="17">
        <f t="shared" si="33"/>
        <v>0</v>
      </c>
      <c r="Q91" s="19"/>
      <c r="R91" s="19"/>
      <c r="S91" s="19"/>
      <c r="T91" s="19"/>
      <c r="U91" s="17"/>
      <c r="V91" s="17" t="e">
        <f t="shared" si="34"/>
        <v>#DIV/0!</v>
      </c>
      <c r="W91" s="17" t="e">
        <f t="shared" si="35"/>
        <v>#DIV/0!</v>
      </c>
      <c r="X91" s="17">
        <v>0</v>
      </c>
      <c r="Y91" s="17">
        <v>0</v>
      </c>
      <c r="Z91" s="17">
        <v>0</v>
      </c>
      <c r="AA91" s="17">
        <v>0</v>
      </c>
      <c r="AB91" s="17">
        <v>0</v>
      </c>
      <c r="AC91" s="17">
        <v>0</v>
      </c>
      <c r="AD91" s="17" t="s">
        <v>39</v>
      </c>
      <c r="AE91" s="17">
        <f t="shared" si="36"/>
        <v>0</v>
      </c>
      <c r="AF91" s="17">
        <f t="shared" si="3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112</v>
      </c>
      <c r="B92" s="1" t="s">
        <v>38</v>
      </c>
      <c r="C92" s="1">
        <v>122</v>
      </c>
      <c r="D92" s="1"/>
      <c r="E92" s="1">
        <v>40</v>
      </c>
      <c r="F92" s="1">
        <v>69</v>
      </c>
      <c r="G92" s="6">
        <v>0.06</v>
      </c>
      <c r="H92" s="1">
        <v>60</v>
      </c>
      <c r="I92" s="1" t="str">
        <f>VLOOKUP(A92,[1]ОБЩАЯ!$A:$J,10,0)</f>
        <v>матрица</v>
      </c>
      <c r="J92" s="1">
        <v>40</v>
      </c>
      <c r="K92" s="1">
        <f t="shared" si="42"/>
        <v>0</v>
      </c>
      <c r="L92" s="1">
        <f t="shared" si="43"/>
        <v>40</v>
      </c>
      <c r="M92" s="1"/>
      <c r="N92" s="1">
        <v>0</v>
      </c>
      <c r="O92" s="1">
        <v>37.400000000000013</v>
      </c>
      <c r="P92" s="1">
        <f t="shared" si="33"/>
        <v>8</v>
      </c>
      <c r="Q92" s="5"/>
      <c r="R92" s="5"/>
      <c r="S92" s="5"/>
      <c r="T92" s="5"/>
      <c r="U92" s="1"/>
      <c r="V92" s="1">
        <f t="shared" si="34"/>
        <v>13.3</v>
      </c>
      <c r="W92" s="1">
        <f t="shared" si="35"/>
        <v>13.3</v>
      </c>
      <c r="X92" s="1">
        <v>12.4</v>
      </c>
      <c r="Y92" s="1">
        <v>12</v>
      </c>
      <c r="Z92" s="1">
        <v>15.8</v>
      </c>
      <c r="AA92" s="1">
        <v>15.2</v>
      </c>
      <c r="AB92" s="1">
        <v>1.4</v>
      </c>
      <c r="AC92" s="1">
        <v>3</v>
      </c>
      <c r="AD92" s="1"/>
      <c r="AE92" s="1">
        <f t="shared" si="36"/>
        <v>0</v>
      </c>
      <c r="AF92" s="1">
        <f t="shared" si="3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113</v>
      </c>
      <c r="B93" s="1" t="s">
        <v>38</v>
      </c>
      <c r="C93" s="1">
        <v>126</v>
      </c>
      <c r="D93" s="1">
        <v>20</v>
      </c>
      <c r="E93" s="1">
        <v>40</v>
      </c>
      <c r="F93" s="1">
        <v>88</v>
      </c>
      <c r="G93" s="6">
        <v>0.15</v>
      </c>
      <c r="H93" s="1">
        <v>60</v>
      </c>
      <c r="I93" s="1" t="str">
        <f>VLOOKUP(A93,[1]ОБЩАЯ!$A:$J,10,0)</f>
        <v>матрица</v>
      </c>
      <c r="J93" s="1">
        <v>42</v>
      </c>
      <c r="K93" s="1">
        <f t="shared" si="42"/>
        <v>-2</v>
      </c>
      <c r="L93" s="1">
        <f t="shared" si="43"/>
        <v>40</v>
      </c>
      <c r="M93" s="1"/>
      <c r="N93" s="1">
        <v>12.5</v>
      </c>
      <c r="O93" s="1">
        <v>19.099999999999991</v>
      </c>
      <c r="P93" s="1">
        <f t="shared" si="33"/>
        <v>8</v>
      </c>
      <c r="Q93" s="5"/>
      <c r="R93" s="5"/>
      <c r="S93" s="5"/>
      <c r="T93" s="5"/>
      <c r="U93" s="1"/>
      <c r="V93" s="1">
        <f t="shared" si="34"/>
        <v>14.95</v>
      </c>
      <c r="W93" s="1">
        <f t="shared" si="35"/>
        <v>14.95</v>
      </c>
      <c r="X93" s="1">
        <v>13.6</v>
      </c>
      <c r="Y93" s="1">
        <v>13</v>
      </c>
      <c r="Z93" s="1">
        <v>17</v>
      </c>
      <c r="AA93" s="1">
        <v>19.2</v>
      </c>
      <c r="AB93" s="1">
        <v>4.2</v>
      </c>
      <c r="AC93" s="1">
        <v>-0.2</v>
      </c>
      <c r="AD93" s="1"/>
      <c r="AE93" s="1">
        <f t="shared" si="36"/>
        <v>0</v>
      </c>
      <c r="AF93" s="1">
        <f t="shared" si="37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114</v>
      </c>
      <c r="B94" s="1" t="s">
        <v>33</v>
      </c>
      <c r="C94" s="1">
        <v>98.47</v>
      </c>
      <c r="D94" s="1"/>
      <c r="E94" s="1">
        <v>83.756</v>
      </c>
      <c r="F94" s="1">
        <v>10.394</v>
      </c>
      <c r="G94" s="6">
        <v>1</v>
      </c>
      <c r="H94" s="1">
        <v>55</v>
      </c>
      <c r="I94" s="1" t="str">
        <f>VLOOKUP(A94,[1]ОБЩАЯ!$A:$J,10,0)</f>
        <v>матрица</v>
      </c>
      <c r="J94" s="1">
        <v>77.7</v>
      </c>
      <c r="K94" s="1">
        <f t="shared" si="42"/>
        <v>6.0559999999999974</v>
      </c>
      <c r="L94" s="1">
        <f t="shared" si="43"/>
        <v>83.756</v>
      </c>
      <c r="M94" s="1"/>
      <c r="N94" s="1">
        <v>29.913799999999991</v>
      </c>
      <c r="O94" s="1">
        <v>55</v>
      </c>
      <c r="P94" s="1">
        <f t="shared" si="33"/>
        <v>16.751200000000001</v>
      </c>
      <c r="Q94" s="5">
        <f t="shared" ref="Q94:Q96" si="44">9.6*P94-O94-N94-F94</f>
        <v>65.503720000000001</v>
      </c>
      <c r="R94" s="5"/>
      <c r="S94" s="5">
        <f t="shared" ref="S94:S96" si="45">Q94-R94</f>
        <v>65.503720000000001</v>
      </c>
      <c r="T94" s="5"/>
      <c r="U94" s="1"/>
      <c r="V94" s="1">
        <f t="shared" si="34"/>
        <v>9.5999999999999979</v>
      </c>
      <c r="W94" s="1">
        <f t="shared" si="35"/>
        <v>5.6896102965757667</v>
      </c>
      <c r="X94" s="1">
        <v>14.116400000000001</v>
      </c>
      <c r="Y94" s="1">
        <v>11.8156</v>
      </c>
      <c r="Z94" s="1">
        <v>10.45</v>
      </c>
      <c r="AA94" s="1">
        <v>11.054</v>
      </c>
      <c r="AB94" s="1">
        <v>16.526399999999999</v>
      </c>
      <c r="AC94" s="1">
        <v>16.205200000000001</v>
      </c>
      <c r="AD94" s="1"/>
      <c r="AE94" s="1">
        <f t="shared" si="36"/>
        <v>0</v>
      </c>
      <c r="AF94" s="1">
        <f t="shared" si="37"/>
        <v>66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115</v>
      </c>
      <c r="B95" s="1" t="s">
        <v>38</v>
      </c>
      <c r="C95" s="1">
        <v>41</v>
      </c>
      <c r="D95" s="1">
        <v>40</v>
      </c>
      <c r="E95" s="1">
        <v>61</v>
      </c>
      <c r="F95" s="1">
        <v>16</v>
      </c>
      <c r="G95" s="6">
        <v>0.4</v>
      </c>
      <c r="H95" s="1">
        <v>55</v>
      </c>
      <c r="I95" s="1" t="str">
        <f>VLOOKUP(A95,[1]ОБЩАЯ!$A:$J,10,0)</f>
        <v>матрица</v>
      </c>
      <c r="J95" s="1">
        <v>61</v>
      </c>
      <c r="K95" s="1">
        <f t="shared" si="42"/>
        <v>0</v>
      </c>
      <c r="L95" s="1">
        <f t="shared" si="43"/>
        <v>61</v>
      </c>
      <c r="M95" s="1"/>
      <c r="N95" s="1">
        <v>34.5</v>
      </c>
      <c r="O95" s="1"/>
      <c r="P95" s="1">
        <f t="shared" si="33"/>
        <v>12.2</v>
      </c>
      <c r="Q95" s="5">
        <f t="shared" si="44"/>
        <v>66.61999999999999</v>
      </c>
      <c r="R95" s="5"/>
      <c r="S95" s="5">
        <f t="shared" si="45"/>
        <v>66.61999999999999</v>
      </c>
      <c r="T95" s="5"/>
      <c r="U95" s="1"/>
      <c r="V95" s="1">
        <f t="shared" si="34"/>
        <v>9.6</v>
      </c>
      <c r="W95" s="1">
        <f t="shared" si="35"/>
        <v>4.139344262295082</v>
      </c>
      <c r="X95" s="1">
        <v>9.4</v>
      </c>
      <c r="Y95" s="1">
        <v>9.8000000000000007</v>
      </c>
      <c r="Z95" s="1">
        <v>9</v>
      </c>
      <c r="AA95" s="1">
        <v>8.1999999999999993</v>
      </c>
      <c r="AB95" s="1">
        <v>9.6</v>
      </c>
      <c r="AC95" s="1">
        <v>9</v>
      </c>
      <c r="AD95" s="1"/>
      <c r="AE95" s="1">
        <f t="shared" si="36"/>
        <v>0</v>
      </c>
      <c r="AF95" s="1">
        <f t="shared" si="37"/>
        <v>27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116</v>
      </c>
      <c r="B96" s="1" t="s">
        <v>33</v>
      </c>
      <c r="C96" s="1">
        <v>121.47</v>
      </c>
      <c r="D96" s="1"/>
      <c r="E96" s="1">
        <v>115.67</v>
      </c>
      <c r="F96" s="1"/>
      <c r="G96" s="6">
        <v>1</v>
      </c>
      <c r="H96" s="1">
        <v>55</v>
      </c>
      <c r="I96" s="1" t="str">
        <f>VLOOKUP(A96,[1]ОБЩАЯ!$A:$J,10,0)</f>
        <v>матрица</v>
      </c>
      <c r="J96" s="1">
        <v>114</v>
      </c>
      <c r="K96" s="1">
        <f t="shared" si="42"/>
        <v>1.6700000000000017</v>
      </c>
      <c r="L96" s="1">
        <f t="shared" si="43"/>
        <v>115.67</v>
      </c>
      <c r="M96" s="1"/>
      <c r="N96" s="1">
        <v>54.634599999999992</v>
      </c>
      <c r="O96" s="1">
        <v>35.034199999999998</v>
      </c>
      <c r="P96" s="1">
        <f t="shared" si="33"/>
        <v>23.134</v>
      </c>
      <c r="Q96" s="5">
        <f t="shared" si="44"/>
        <v>132.41759999999999</v>
      </c>
      <c r="R96" s="5"/>
      <c r="S96" s="5">
        <f t="shared" si="45"/>
        <v>132.41759999999999</v>
      </c>
      <c r="T96" s="5"/>
      <c r="U96" s="1"/>
      <c r="V96" s="1">
        <f t="shared" si="34"/>
        <v>9.5999999999999979</v>
      </c>
      <c r="W96" s="1">
        <f t="shared" si="35"/>
        <v>3.8760612086107025</v>
      </c>
      <c r="X96" s="1">
        <v>16.8108</v>
      </c>
      <c r="Y96" s="1">
        <v>16.225200000000001</v>
      </c>
      <c r="Z96" s="1">
        <v>14.1912</v>
      </c>
      <c r="AA96" s="1">
        <v>14.4176</v>
      </c>
      <c r="AB96" s="1">
        <v>18.724799999999998</v>
      </c>
      <c r="AC96" s="1">
        <v>17.287600000000001</v>
      </c>
      <c r="AD96" s="1"/>
      <c r="AE96" s="1">
        <f t="shared" si="36"/>
        <v>0</v>
      </c>
      <c r="AF96" s="1">
        <f t="shared" si="37"/>
        <v>132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7" t="s">
        <v>139</v>
      </c>
      <c r="B97" s="17" t="s">
        <v>33</v>
      </c>
      <c r="C97" s="17"/>
      <c r="D97" s="17"/>
      <c r="E97" s="17"/>
      <c r="F97" s="17"/>
      <c r="G97" s="18">
        <v>0</v>
      </c>
      <c r="H97" s="17">
        <v>50</v>
      </c>
      <c r="I97" s="17" t="str">
        <f>VLOOKUP(A97,[1]ОБЩАЯ!$A:$J,10,0)</f>
        <v>матрица</v>
      </c>
      <c r="J97" s="17"/>
      <c r="K97" s="17">
        <f t="shared" si="42"/>
        <v>0</v>
      </c>
      <c r="L97" s="17">
        <f t="shared" si="43"/>
        <v>0</v>
      </c>
      <c r="M97" s="17"/>
      <c r="N97" s="17"/>
      <c r="O97" s="17"/>
      <c r="P97" s="17">
        <f t="shared" si="33"/>
        <v>0</v>
      </c>
      <c r="Q97" s="19"/>
      <c r="R97" s="19"/>
      <c r="S97" s="19"/>
      <c r="T97" s="19"/>
      <c r="U97" s="17"/>
      <c r="V97" s="17" t="e">
        <f t="shared" si="34"/>
        <v>#DIV/0!</v>
      </c>
      <c r="W97" s="17" t="e">
        <f t="shared" si="35"/>
        <v>#DIV/0!</v>
      </c>
      <c r="X97" s="17">
        <v>0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 t="s">
        <v>39</v>
      </c>
      <c r="AE97" s="17">
        <f t="shared" si="36"/>
        <v>0</v>
      </c>
      <c r="AF97" s="17">
        <f t="shared" si="3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0" t="s">
        <v>117</v>
      </c>
      <c r="B98" s="1" t="s">
        <v>38</v>
      </c>
      <c r="C98" s="1">
        <v>63</v>
      </c>
      <c r="D98" s="1">
        <v>30</v>
      </c>
      <c r="E98" s="1">
        <v>65</v>
      </c>
      <c r="F98" s="1">
        <v>26</v>
      </c>
      <c r="G98" s="6">
        <v>0.4</v>
      </c>
      <c r="H98" s="1">
        <v>55</v>
      </c>
      <c r="I98" s="1" t="str">
        <f>VLOOKUP(A98,[1]ОБЩАЯ!$A:$J,10,0)</f>
        <v>матрица</v>
      </c>
      <c r="J98" s="1">
        <v>78</v>
      </c>
      <c r="K98" s="1">
        <f t="shared" si="42"/>
        <v>-13</v>
      </c>
      <c r="L98" s="1">
        <f t="shared" si="43"/>
        <v>65</v>
      </c>
      <c r="M98" s="1"/>
      <c r="N98" s="1">
        <v>12.900000000000009</v>
      </c>
      <c r="O98" s="1">
        <v>20.299999999999979</v>
      </c>
      <c r="P98" s="1">
        <f t="shared" si="33"/>
        <v>13</v>
      </c>
      <c r="Q98" s="5">
        <f>9.6*P98-O98-N98-F98</f>
        <v>65.600000000000009</v>
      </c>
      <c r="R98" s="5"/>
      <c r="S98" s="5">
        <f>Q98-R98</f>
        <v>65.600000000000009</v>
      </c>
      <c r="T98" s="5"/>
      <c r="U98" s="1"/>
      <c r="V98" s="1">
        <f t="shared" si="34"/>
        <v>9.6</v>
      </c>
      <c r="W98" s="1">
        <f t="shared" si="35"/>
        <v>4.5538461538461528</v>
      </c>
      <c r="X98" s="1">
        <v>10.199999999999999</v>
      </c>
      <c r="Y98" s="1">
        <v>9.8000000000000007</v>
      </c>
      <c r="Z98" s="1">
        <v>11.4</v>
      </c>
      <c r="AA98" s="1">
        <v>11</v>
      </c>
      <c r="AB98" s="1">
        <v>10.4</v>
      </c>
      <c r="AC98" s="1">
        <v>10</v>
      </c>
      <c r="AD98" s="1"/>
      <c r="AE98" s="1">
        <f t="shared" si="36"/>
        <v>0</v>
      </c>
      <c r="AF98" s="1">
        <f t="shared" si="37"/>
        <v>26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2" t="s">
        <v>106</v>
      </c>
      <c r="B99" s="12" t="s">
        <v>33</v>
      </c>
      <c r="C99" s="12"/>
      <c r="D99" s="12"/>
      <c r="E99" s="12"/>
      <c r="F99" s="12"/>
      <c r="G99" s="13">
        <v>0</v>
      </c>
      <c r="H99" s="12">
        <v>40</v>
      </c>
      <c r="I99" s="14" t="s">
        <v>52</v>
      </c>
      <c r="J99" s="12"/>
      <c r="K99" s="12">
        <f t="shared" si="42"/>
        <v>0</v>
      </c>
      <c r="L99" s="12">
        <f t="shared" si="43"/>
        <v>0</v>
      </c>
      <c r="M99" s="12"/>
      <c r="N99" s="12"/>
      <c r="O99" s="12"/>
      <c r="P99" s="12">
        <f t="shared" si="33"/>
        <v>0</v>
      </c>
      <c r="Q99" s="15"/>
      <c r="R99" s="15"/>
      <c r="S99" s="15"/>
      <c r="T99" s="15"/>
      <c r="U99" s="12"/>
      <c r="V99" s="12" t="e">
        <f t="shared" si="34"/>
        <v>#DIV/0!</v>
      </c>
      <c r="W99" s="12" t="e">
        <f t="shared" si="35"/>
        <v>#DIV/0!</v>
      </c>
      <c r="X99" s="12">
        <v>0</v>
      </c>
      <c r="Y99" s="12">
        <v>0</v>
      </c>
      <c r="Z99" s="12">
        <v>0</v>
      </c>
      <c r="AA99" s="12">
        <v>0</v>
      </c>
      <c r="AB99" s="12">
        <v>0</v>
      </c>
      <c r="AC99" s="12">
        <v>0</v>
      </c>
      <c r="AD99" s="12"/>
      <c r="AE99" s="12">
        <f t="shared" si="36"/>
        <v>0</v>
      </c>
      <c r="AF99" s="12">
        <f t="shared" si="37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118</v>
      </c>
      <c r="B100" s="1" t="s">
        <v>38</v>
      </c>
      <c r="C100" s="1">
        <v>33</v>
      </c>
      <c r="D100" s="1">
        <v>26</v>
      </c>
      <c r="E100" s="1">
        <v>28</v>
      </c>
      <c r="F100" s="1">
        <v>23</v>
      </c>
      <c r="G100" s="6">
        <v>0.3</v>
      </c>
      <c r="H100" s="1">
        <v>30</v>
      </c>
      <c r="I100" s="1" t="str">
        <f>VLOOKUP(A100,[1]ОБЩАЯ!$A:$J,10,0)</f>
        <v>матрица</v>
      </c>
      <c r="J100" s="1">
        <v>42</v>
      </c>
      <c r="K100" s="1">
        <f t="shared" ref="K100:K104" si="46">E100-J100</f>
        <v>-14</v>
      </c>
      <c r="L100" s="1">
        <f t="shared" ref="L100:L108" si="47">E100-M100</f>
        <v>28</v>
      </c>
      <c r="M100" s="1"/>
      <c r="N100" s="1">
        <v>50.2</v>
      </c>
      <c r="O100" s="1">
        <v>34.799999999999997</v>
      </c>
      <c r="P100" s="1">
        <f t="shared" si="33"/>
        <v>5.6</v>
      </c>
      <c r="Q100" s="5"/>
      <c r="R100" s="5"/>
      <c r="S100" s="5"/>
      <c r="T100" s="5"/>
      <c r="U100" s="1"/>
      <c r="V100" s="1">
        <f t="shared" si="34"/>
        <v>19.285714285714288</v>
      </c>
      <c r="W100" s="1">
        <f t="shared" si="35"/>
        <v>19.285714285714288</v>
      </c>
      <c r="X100" s="1">
        <v>11.8</v>
      </c>
      <c r="Y100" s="1">
        <v>10</v>
      </c>
      <c r="Z100" s="1">
        <v>7.6</v>
      </c>
      <c r="AA100" s="1">
        <v>8.1999999999999993</v>
      </c>
      <c r="AB100" s="1">
        <v>8</v>
      </c>
      <c r="AC100" s="1">
        <v>4.8</v>
      </c>
      <c r="AD100" s="1"/>
      <c r="AE100" s="1">
        <f t="shared" si="36"/>
        <v>0</v>
      </c>
      <c r="AF100" s="1">
        <f t="shared" si="37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119</v>
      </c>
      <c r="B101" s="1" t="s">
        <v>38</v>
      </c>
      <c r="C101" s="1">
        <v>60</v>
      </c>
      <c r="D101" s="1"/>
      <c r="E101" s="1">
        <v>21</v>
      </c>
      <c r="F101" s="1">
        <v>27</v>
      </c>
      <c r="G101" s="6">
        <v>0.3</v>
      </c>
      <c r="H101" s="1">
        <v>30</v>
      </c>
      <c r="I101" s="1" t="str">
        <f>VLOOKUP(A101,[1]ОБЩАЯ!$A:$J,10,0)</f>
        <v>матрица</v>
      </c>
      <c r="J101" s="1">
        <v>24</v>
      </c>
      <c r="K101" s="1">
        <f t="shared" si="46"/>
        <v>-3</v>
      </c>
      <c r="L101" s="1">
        <f t="shared" si="47"/>
        <v>21</v>
      </c>
      <c r="M101" s="1"/>
      <c r="N101" s="1">
        <v>10</v>
      </c>
      <c r="O101" s="1">
        <v>22</v>
      </c>
      <c r="P101" s="1">
        <f t="shared" si="33"/>
        <v>4.2</v>
      </c>
      <c r="Q101" s="5"/>
      <c r="R101" s="5"/>
      <c r="S101" s="5"/>
      <c r="T101" s="5"/>
      <c r="U101" s="1"/>
      <c r="V101" s="1">
        <f t="shared" si="34"/>
        <v>14.047619047619047</v>
      </c>
      <c r="W101" s="1">
        <f t="shared" si="35"/>
        <v>14.047619047619047</v>
      </c>
      <c r="X101" s="1">
        <v>7.6</v>
      </c>
      <c r="Y101" s="1">
        <v>6</v>
      </c>
      <c r="Z101" s="1">
        <v>4.8</v>
      </c>
      <c r="AA101" s="1">
        <v>9.1999999999999993</v>
      </c>
      <c r="AB101" s="1">
        <v>8.4</v>
      </c>
      <c r="AC101" s="1">
        <v>4.4000000000000004</v>
      </c>
      <c r="AD101" s="1"/>
      <c r="AE101" s="1">
        <f t="shared" si="36"/>
        <v>0</v>
      </c>
      <c r="AF101" s="1">
        <f t="shared" si="37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120</v>
      </c>
      <c r="B102" s="1" t="s">
        <v>33</v>
      </c>
      <c r="C102" s="1">
        <v>1018.943</v>
      </c>
      <c r="D102" s="1">
        <v>6278.62</v>
      </c>
      <c r="E102" s="1">
        <v>5636.7449999999999</v>
      </c>
      <c r="F102" s="1">
        <v>1297.0450000000001</v>
      </c>
      <c r="G102" s="6">
        <v>1</v>
      </c>
      <c r="H102" s="1">
        <v>60</v>
      </c>
      <c r="I102" s="1" t="str">
        <f>VLOOKUP(A102,[1]ОБЩАЯ!$A:$J,10,0)</f>
        <v>матрица / ротация ОР</v>
      </c>
      <c r="J102" s="1">
        <v>5586.9650000000001</v>
      </c>
      <c r="K102" s="1">
        <f t="shared" si="46"/>
        <v>49.779999999999745</v>
      </c>
      <c r="L102" s="1">
        <f t="shared" si="47"/>
        <v>1600.7799999999997</v>
      </c>
      <c r="M102" s="1">
        <v>4035.9650000000001</v>
      </c>
      <c r="N102" s="1">
        <v>490.21330000000012</v>
      </c>
      <c r="O102" s="1">
        <v>550</v>
      </c>
      <c r="P102" s="1">
        <f t="shared" si="33"/>
        <v>320.15599999999995</v>
      </c>
      <c r="Q102" s="5">
        <f>9.6*P102-O102-N102-F102</f>
        <v>736.23929999999905</v>
      </c>
      <c r="R102" s="5"/>
      <c r="S102" s="5">
        <f>Q102-R102</f>
        <v>736.23929999999905</v>
      </c>
      <c r="T102" s="5"/>
      <c r="U102" s="1"/>
      <c r="V102" s="1">
        <f t="shared" si="34"/>
        <v>9.6000000000000014</v>
      </c>
      <c r="W102" s="1">
        <f t="shared" si="35"/>
        <v>7.3003732555379282</v>
      </c>
      <c r="X102" s="1">
        <v>328.20199999999988</v>
      </c>
      <c r="Y102" s="1">
        <v>318.8546</v>
      </c>
      <c r="Z102" s="1">
        <v>346.15400000000011</v>
      </c>
      <c r="AA102" s="1">
        <v>360.49680000000012</v>
      </c>
      <c r="AB102" s="1">
        <v>212.7857999999998</v>
      </c>
      <c r="AC102" s="1">
        <v>146.96760000000009</v>
      </c>
      <c r="AD102" s="1"/>
      <c r="AE102" s="1">
        <f t="shared" si="36"/>
        <v>0</v>
      </c>
      <c r="AF102" s="1">
        <f t="shared" si="37"/>
        <v>736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2" t="s">
        <v>121</v>
      </c>
      <c r="B103" s="12" t="s">
        <v>33</v>
      </c>
      <c r="C103" s="12">
        <v>2828.5079999999998</v>
      </c>
      <c r="D103" s="12">
        <v>731.01499999999999</v>
      </c>
      <c r="E103" s="24">
        <v>2275.2460000000001</v>
      </c>
      <c r="F103" s="24">
        <v>653.23699999999997</v>
      </c>
      <c r="G103" s="13">
        <v>0</v>
      </c>
      <c r="H103" s="12">
        <v>60</v>
      </c>
      <c r="I103" s="14" t="s">
        <v>52</v>
      </c>
      <c r="J103" s="12">
        <v>2196</v>
      </c>
      <c r="K103" s="12">
        <f t="shared" si="46"/>
        <v>79.246000000000095</v>
      </c>
      <c r="L103" s="12">
        <f t="shared" si="47"/>
        <v>2275.2460000000001</v>
      </c>
      <c r="M103" s="12"/>
      <c r="N103" s="12"/>
      <c r="O103" s="12"/>
      <c r="P103" s="12">
        <f t="shared" si="33"/>
        <v>455.04920000000004</v>
      </c>
      <c r="Q103" s="15"/>
      <c r="R103" s="15"/>
      <c r="S103" s="15"/>
      <c r="T103" s="15"/>
      <c r="U103" s="12"/>
      <c r="V103" s="12">
        <f t="shared" si="34"/>
        <v>1.4355304876923196</v>
      </c>
      <c r="W103" s="12">
        <f t="shared" si="35"/>
        <v>1.4355304876923196</v>
      </c>
      <c r="X103" s="12">
        <v>549.02740000000006</v>
      </c>
      <c r="Y103" s="12">
        <v>497.33760000000001</v>
      </c>
      <c r="Z103" s="12">
        <v>601.72959999999989</v>
      </c>
      <c r="AA103" s="12">
        <v>652.40600000000018</v>
      </c>
      <c r="AB103" s="12">
        <v>626.35120000000006</v>
      </c>
      <c r="AC103" s="12">
        <v>620.08199999999999</v>
      </c>
      <c r="AD103" s="12" t="s">
        <v>53</v>
      </c>
      <c r="AE103" s="12">
        <f t="shared" si="36"/>
        <v>0</v>
      </c>
      <c r="AF103" s="12">
        <f t="shared" si="3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t="s">
        <v>141</v>
      </c>
      <c r="B104" t="s">
        <v>38</v>
      </c>
      <c r="C104" s="1"/>
      <c r="D104" s="1"/>
      <c r="E104" s="24">
        <f>E108</f>
        <v>18</v>
      </c>
      <c r="F104" s="1"/>
      <c r="G104" s="6">
        <v>0.1</v>
      </c>
      <c r="H104" s="1">
        <v>60</v>
      </c>
      <c r="I104" s="1" t="str">
        <f>VLOOKUP(A104,[1]ОБЩАЯ!$A:$J,10,0)</f>
        <v>матрица</v>
      </c>
      <c r="J104" s="1"/>
      <c r="K104" s="1">
        <f t="shared" si="46"/>
        <v>18</v>
      </c>
      <c r="L104" s="1">
        <f t="shared" ref="L104" si="48">E104-M104</f>
        <v>18</v>
      </c>
      <c r="M104" s="1"/>
      <c r="N104" s="1">
        <v>55.600000000000009</v>
      </c>
      <c r="O104" s="1">
        <v>39.200000000000003</v>
      </c>
      <c r="P104" s="1">
        <f t="shared" ref="P104" si="49">L104/5</f>
        <v>3.6</v>
      </c>
      <c r="Q104" s="5">
        <v>30</v>
      </c>
      <c r="R104" s="5"/>
      <c r="S104" s="5">
        <f t="shared" ref="S104:S106" si="50">Q104-R104</f>
        <v>30</v>
      </c>
      <c r="T104" s="5"/>
      <c r="U104" s="1"/>
      <c r="V104" s="1">
        <f t="shared" si="34"/>
        <v>34.666666666666671</v>
      </c>
      <c r="W104" s="1">
        <f t="shared" si="35"/>
        <v>26.333333333333336</v>
      </c>
      <c r="X104" s="1">
        <v>9.8000000000000007</v>
      </c>
      <c r="Y104" s="1">
        <v>8.4</v>
      </c>
      <c r="Z104" s="1">
        <v>0</v>
      </c>
      <c r="AA104" s="1">
        <v>0</v>
      </c>
      <c r="AB104" s="1">
        <v>0</v>
      </c>
      <c r="AC104" s="1">
        <v>0</v>
      </c>
      <c r="AD104" s="1" t="s">
        <v>125</v>
      </c>
      <c r="AE104" s="1">
        <f t="shared" si="36"/>
        <v>0</v>
      </c>
      <c r="AF104" s="1">
        <f t="shared" si="37"/>
        <v>3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122</v>
      </c>
      <c r="B105" s="1" t="s">
        <v>33</v>
      </c>
      <c r="C105" s="1">
        <v>706.16</v>
      </c>
      <c r="D105" s="1">
        <v>6430.402</v>
      </c>
      <c r="E105" s="24">
        <f>6076.133+E103</f>
        <v>8351.3790000000008</v>
      </c>
      <c r="F105" s="24">
        <f>1060.429+F103</f>
        <v>1713.6660000000002</v>
      </c>
      <c r="G105" s="6">
        <v>1</v>
      </c>
      <c r="H105" s="1">
        <v>60</v>
      </c>
      <c r="I105" s="1" t="str">
        <f>VLOOKUP(A105,[1]ОБЩАЯ!$A:$J,10,0)</f>
        <v>матрица</v>
      </c>
      <c r="J105" s="1">
        <v>6090.915</v>
      </c>
      <c r="K105" s="1">
        <f t="shared" ref="K105:K108" si="51">E105-J105</f>
        <v>2260.4640000000009</v>
      </c>
      <c r="L105" s="1">
        <f t="shared" si="47"/>
        <v>2818.9640000000009</v>
      </c>
      <c r="M105" s="1">
        <v>5532.415</v>
      </c>
      <c r="N105" s="1">
        <v>1112.9495999999999</v>
      </c>
      <c r="O105" s="1">
        <v>1080</v>
      </c>
      <c r="P105" s="1">
        <f>L105/5</f>
        <v>563.79280000000017</v>
      </c>
      <c r="Q105" s="5">
        <f t="shared" ref="Q105:Q106" si="52">9.6*P105-O105-N105-F105</f>
        <v>1505.7952800000012</v>
      </c>
      <c r="R105" s="5">
        <v>700</v>
      </c>
      <c r="S105" s="5">
        <f t="shared" si="50"/>
        <v>805.79528000000118</v>
      </c>
      <c r="T105" s="5"/>
      <c r="U105" s="1"/>
      <c r="V105" s="1">
        <f t="shared" si="34"/>
        <v>9.6</v>
      </c>
      <c r="W105" s="1">
        <f t="shared" si="35"/>
        <v>6.9291690138646658</v>
      </c>
      <c r="X105" s="1">
        <v>565.82640000000004</v>
      </c>
      <c r="Y105" s="1">
        <v>510.28160000000003</v>
      </c>
      <c r="Z105" s="1">
        <v>0</v>
      </c>
      <c r="AA105" s="1">
        <v>0</v>
      </c>
      <c r="AB105" s="1">
        <v>0</v>
      </c>
      <c r="AC105" s="1">
        <v>0</v>
      </c>
      <c r="AD105" s="1" t="s">
        <v>53</v>
      </c>
      <c r="AE105" s="1">
        <f t="shared" si="36"/>
        <v>700</v>
      </c>
      <c r="AF105" s="1">
        <f t="shared" si="37"/>
        <v>806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123</v>
      </c>
      <c r="B106" s="1" t="s">
        <v>33</v>
      </c>
      <c r="C106" s="1">
        <v>407.21499999999997</v>
      </c>
      <c r="D106" s="1">
        <v>15398.025</v>
      </c>
      <c r="E106" s="25">
        <f>14464.726+E26</f>
        <v>16227.402</v>
      </c>
      <c r="F106" s="25">
        <f>1255.502+F26</f>
        <v>1500.9939999999999</v>
      </c>
      <c r="G106" s="6">
        <v>1</v>
      </c>
      <c r="H106" s="1">
        <v>60</v>
      </c>
      <c r="I106" s="1" t="str">
        <f>VLOOKUP(A106,[1]ОБЩАЯ!$A:$J,10,0)</f>
        <v>матрица / ротация ОР</v>
      </c>
      <c r="J106" s="1">
        <v>14200.594999999999</v>
      </c>
      <c r="K106" s="1">
        <f t="shared" si="51"/>
        <v>2026.8070000000007</v>
      </c>
      <c r="L106" s="1">
        <f t="shared" si="47"/>
        <v>2560.0619999999999</v>
      </c>
      <c r="M106" s="1">
        <v>13667.34</v>
      </c>
      <c r="N106" s="1">
        <v>917.42160000000013</v>
      </c>
      <c r="O106" s="1">
        <v>850</v>
      </c>
      <c r="P106" s="1">
        <f>L106/5</f>
        <v>512.01239999999996</v>
      </c>
      <c r="Q106" s="5">
        <f t="shared" si="52"/>
        <v>1646.9034399999994</v>
      </c>
      <c r="R106" s="5">
        <v>600</v>
      </c>
      <c r="S106" s="5">
        <f t="shared" si="50"/>
        <v>1046.9034399999994</v>
      </c>
      <c r="T106" s="5"/>
      <c r="U106" s="1"/>
      <c r="V106" s="1">
        <f t="shared" si="34"/>
        <v>9.6</v>
      </c>
      <c r="W106" s="1">
        <f t="shared" si="35"/>
        <v>6.3834696190951634</v>
      </c>
      <c r="X106" s="1">
        <v>535.32879999999989</v>
      </c>
      <c r="Y106" s="1">
        <v>509.52260000000001</v>
      </c>
      <c r="Z106" s="1">
        <v>0</v>
      </c>
      <c r="AA106" s="1">
        <v>0</v>
      </c>
      <c r="AB106" s="1">
        <v>0</v>
      </c>
      <c r="AC106" s="1">
        <v>0</v>
      </c>
      <c r="AD106" s="25" t="s">
        <v>124</v>
      </c>
      <c r="AE106" s="1">
        <f t="shared" si="36"/>
        <v>600</v>
      </c>
      <c r="AF106" s="1">
        <f t="shared" si="37"/>
        <v>1047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142</v>
      </c>
      <c r="B107" s="1" t="s">
        <v>38</v>
      </c>
      <c r="C107" s="1"/>
      <c r="D107" s="1"/>
      <c r="E107" s="1"/>
      <c r="F107" s="1"/>
      <c r="G107" s="6">
        <v>0.2</v>
      </c>
      <c r="H107" s="1">
        <v>30</v>
      </c>
      <c r="I107" s="1" t="str">
        <f>VLOOKUP(A107,[1]ОБЩАЯ!$A:$J,10,0)</f>
        <v>матрица</v>
      </c>
      <c r="J107" s="1"/>
      <c r="K107" s="1">
        <f t="shared" ref="K107" si="53">E107-J107</f>
        <v>0</v>
      </c>
      <c r="L107" s="1">
        <f t="shared" ref="L107" si="54">E107-M107</f>
        <v>0</v>
      </c>
      <c r="M107" s="1"/>
      <c r="N107" s="1">
        <v>30</v>
      </c>
      <c r="O107" s="1"/>
      <c r="P107" s="1">
        <f t="shared" ref="P107" si="55">L107/5</f>
        <v>0</v>
      </c>
      <c r="Q107" s="5"/>
      <c r="R107" s="5"/>
      <c r="S107" s="5"/>
      <c r="T107" s="5"/>
      <c r="U107" s="1"/>
      <c r="V107" s="1" t="e">
        <f t="shared" si="34"/>
        <v>#DIV/0!</v>
      </c>
      <c r="W107" s="1" t="e">
        <f t="shared" si="35"/>
        <v>#DIV/0!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 t="s">
        <v>125</v>
      </c>
      <c r="AE107" s="1">
        <f t="shared" si="36"/>
        <v>0</v>
      </c>
      <c r="AF107" s="1">
        <f t="shared" si="3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2" t="s">
        <v>126</v>
      </c>
      <c r="B108" s="12" t="s">
        <v>38</v>
      </c>
      <c r="C108" s="12">
        <v>33</v>
      </c>
      <c r="D108" s="12"/>
      <c r="E108" s="24">
        <v>18</v>
      </c>
      <c r="F108" s="12"/>
      <c r="G108" s="13">
        <v>0</v>
      </c>
      <c r="H108" s="12" t="e">
        <v>#N/A</v>
      </c>
      <c r="I108" s="14" t="s">
        <v>52</v>
      </c>
      <c r="J108" s="12">
        <v>18</v>
      </c>
      <c r="K108" s="12">
        <f t="shared" si="51"/>
        <v>0</v>
      </c>
      <c r="L108" s="12">
        <f t="shared" si="47"/>
        <v>18</v>
      </c>
      <c r="M108" s="12"/>
      <c r="N108" s="12"/>
      <c r="O108" s="12"/>
      <c r="P108" s="12">
        <f>L108/5</f>
        <v>3.6</v>
      </c>
      <c r="Q108" s="15"/>
      <c r="R108" s="15"/>
      <c r="S108" s="15"/>
      <c r="T108" s="15"/>
      <c r="U108" s="12"/>
      <c r="V108" s="12">
        <f t="shared" si="34"/>
        <v>0</v>
      </c>
      <c r="W108" s="12">
        <f t="shared" si="35"/>
        <v>0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/>
      <c r="AE108" s="12"/>
      <c r="AF108" s="12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108" xr:uid="{8D18DD07-4754-4641-B10A-F78BB66CC84D}">
    <sortState xmlns:xlrd2="http://schemas.microsoft.com/office/spreadsheetml/2017/richdata2" ref="A7:AE99">
      <sortCondition ref="AD3:AD108"/>
    </sortState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2024-06-19T14:54:46Z</dcterms:created>
  <dcterms:modified xsi:type="dcterms:W3CDTF">2024-06-20T09:01:35Z</dcterms:modified>
</cp:coreProperties>
</file>