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B00734EB-55F2-454F-BDA6-C1FA0062CE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3" i="1" l="1"/>
  <c r="AD73" i="1" s="1"/>
  <c r="AC71" i="1"/>
  <c r="AD71" i="1" s="1"/>
  <c r="AC66" i="1"/>
  <c r="AD66" i="1" s="1"/>
  <c r="AC65" i="1"/>
  <c r="AD65" i="1" s="1"/>
  <c r="AC64" i="1"/>
  <c r="AD64" i="1" s="1"/>
  <c r="AC62" i="1"/>
  <c r="AD62" i="1" s="1"/>
  <c r="AC61" i="1"/>
  <c r="AD61" i="1" s="1"/>
  <c r="AC60" i="1"/>
  <c r="AD60" i="1" s="1"/>
  <c r="AC52" i="1"/>
  <c r="AD52" i="1" s="1"/>
  <c r="AC51" i="1"/>
  <c r="AD51" i="1" s="1"/>
  <c r="AC50" i="1"/>
  <c r="AD50" i="1" s="1"/>
  <c r="AC49" i="1"/>
  <c r="AD49" i="1" s="1"/>
  <c r="AC39" i="1"/>
  <c r="AD39" i="1" s="1"/>
  <c r="AC29" i="1"/>
  <c r="AD29" i="1" s="1"/>
  <c r="AC28" i="1"/>
  <c r="AD28" i="1" s="1"/>
  <c r="AC21" i="1"/>
  <c r="AD21" i="1" s="1"/>
  <c r="AC18" i="1"/>
  <c r="AD18" i="1" s="1"/>
  <c r="AF72" i="1" l="1"/>
  <c r="AE72" i="1"/>
  <c r="AF70" i="1"/>
  <c r="AE70" i="1"/>
  <c r="AF53" i="1"/>
  <c r="AE53" i="1"/>
  <c r="AF46" i="1"/>
  <c r="AE46" i="1"/>
  <c r="AC46" i="1" s="1"/>
  <c r="AD46" i="1" s="1"/>
  <c r="AF45" i="1"/>
  <c r="AE45" i="1"/>
  <c r="AF43" i="1"/>
  <c r="AE43" i="1"/>
  <c r="AC43" i="1" s="1"/>
  <c r="AD43" i="1" s="1"/>
  <c r="AF42" i="1"/>
  <c r="AE42" i="1"/>
  <c r="AF20" i="1"/>
  <c r="AE20" i="1"/>
  <c r="AF16" i="1"/>
  <c r="AE16" i="1"/>
  <c r="AA18" i="1" l="1"/>
  <c r="F28" i="1"/>
  <c r="F5" i="1" s="1"/>
  <c r="E28" i="1"/>
  <c r="E5" i="1" s="1"/>
  <c r="AA7" i="1"/>
  <c r="AA9" i="1"/>
  <c r="AA11" i="1"/>
  <c r="AA12" i="1"/>
  <c r="AA14" i="1"/>
  <c r="AA16" i="1"/>
  <c r="AA17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59" i="1"/>
  <c r="AA67" i="1"/>
  <c r="AA68" i="1"/>
  <c r="AA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6" i="1"/>
  <c r="T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15" i="1" l="1"/>
  <c r="AC15" i="1" s="1"/>
  <c r="AD15" i="1" s="1"/>
  <c r="K28" i="1"/>
  <c r="K5" i="1" s="1"/>
  <c r="P48" i="1"/>
  <c r="P8" i="1"/>
  <c r="P63" i="1"/>
  <c r="P13" i="1"/>
  <c r="AA21" i="1"/>
  <c r="P25" i="1"/>
  <c r="AA29" i="1"/>
  <c r="AA39" i="1"/>
  <c r="AA43" i="1"/>
  <c r="P45" i="1"/>
  <c r="AC45" i="1" s="1"/>
  <c r="P47" i="1"/>
  <c r="AA49" i="1"/>
  <c r="AA51" i="1"/>
  <c r="P53" i="1"/>
  <c r="AC53" i="1" s="1"/>
  <c r="AA60" i="1"/>
  <c r="AA62" i="1"/>
  <c r="AA64" i="1"/>
  <c r="AA66" i="1"/>
  <c r="P70" i="1"/>
  <c r="AC70" i="1" s="1"/>
  <c r="P72" i="1"/>
  <c r="AC72" i="1" s="1"/>
  <c r="O28" i="1"/>
  <c r="P10" i="1"/>
  <c r="AA15" i="1"/>
  <c r="P20" i="1"/>
  <c r="AC20" i="1" s="1"/>
  <c r="P22" i="1"/>
  <c r="P35" i="1"/>
  <c r="P42" i="1"/>
  <c r="AC42" i="1" s="1"/>
  <c r="P44" i="1"/>
  <c r="AA46" i="1"/>
  <c r="AA50" i="1"/>
  <c r="AA52" i="1"/>
  <c r="P54" i="1"/>
  <c r="AA61" i="1"/>
  <c r="AA65" i="1"/>
  <c r="P69" i="1"/>
  <c r="AA71" i="1"/>
  <c r="AA73" i="1"/>
  <c r="S6" i="1"/>
  <c r="S68" i="1"/>
  <c r="S66" i="1"/>
  <c r="S64" i="1"/>
  <c r="S62" i="1"/>
  <c r="S60" i="1"/>
  <c r="S58" i="1"/>
  <c r="S56" i="1"/>
  <c r="S52" i="1"/>
  <c r="S40" i="1"/>
  <c r="S38" i="1"/>
  <c r="S36" i="1"/>
  <c r="S34" i="1"/>
  <c r="S32" i="1"/>
  <c r="S30" i="1"/>
  <c r="S26" i="1"/>
  <c r="S24" i="1"/>
  <c r="S18" i="1"/>
  <c r="S16" i="1"/>
  <c r="S14" i="1"/>
  <c r="S12" i="1"/>
  <c r="S71" i="1"/>
  <c r="S67" i="1"/>
  <c r="S65" i="1"/>
  <c r="S61" i="1"/>
  <c r="S59" i="1"/>
  <c r="S57" i="1"/>
  <c r="S55" i="1"/>
  <c r="S51" i="1"/>
  <c r="S49" i="1"/>
  <c r="S43" i="1"/>
  <c r="S41" i="1"/>
  <c r="S39" i="1"/>
  <c r="S37" i="1"/>
  <c r="S33" i="1"/>
  <c r="S31" i="1"/>
  <c r="S27" i="1"/>
  <c r="S23" i="1"/>
  <c r="S19" i="1"/>
  <c r="S17" i="1"/>
  <c r="S11" i="1"/>
  <c r="S9" i="1"/>
  <c r="S7" i="1"/>
  <c r="AA54" i="1" l="1"/>
  <c r="AC54" i="1"/>
  <c r="AD54" i="1" s="1"/>
  <c r="AA44" i="1"/>
  <c r="AC44" i="1"/>
  <c r="AD44" i="1" s="1"/>
  <c r="AA35" i="1"/>
  <c r="AC35" i="1"/>
  <c r="AD35" i="1" s="1"/>
  <c r="AA20" i="1"/>
  <c r="AD20" i="1"/>
  <c r="AA10" i="1"/>
  <c r="AC10" i="1"/>
  <c r="AD10" i="1" s="1"/>
  <c r="AA72" i="1"/>
  <c r="AD72" i="1"/>
  <c r="AA53" i="1"/>
  <c r="AD53" i="1"/>
  <c r="AA45" i="1"/>
  <c r="AD45" i="1"/>
  <c r="AA25" i="1"/>
  <c r="AC25" i="1"/>
  <c r="AD25" i="1" s="1"/>
  <c r="AA13" i="1"/>
  <c r="AC13" i="1"/>
  <c r="AD13" i="1" s="1"/>
  <c r="AA8" i="1"/>
  <c r="AC8" i="1"/>
  <c r="AA69" i="1"/>
  <c r="AC69" i="1"/>
  <c r="AD69" i="1" s="1"/>
  <c r="AA42" i="1"/>
  <c r="AD42" i="1"/>
  <c r="AA22" i="1"/>
  <c r="AC22" i="1"/>
  <c r="AD22" i="1" s="1"/>
  <c r="AA70" i="1"/>
  <c r="AD70" i="1"/>
  <c r="AA47" i="1"/>
  <c r="AC47" i="1"/>
  <c r="AD47" i="1" s="1"/>
  <c r="AA63" i="1"/>
  <c r="AC63" i="1"/>
  <c r="AD63" i="1" s="1"/>
  <c r="AA48" i="1"/>
  <c r="AC48" i="1"/>
  <c r="AD48" i="1" s="1"/>
  <c r="S48" i="1"/>
  <c r="S53" i="1"/>
  <c r="S8" i="1"/>
  <c r="S13" i="1"/>
  <c r="S25" i="1"/>
  <c r="S35" i="1"/>
  <c r="S20" i="1"/>
  <c r="S45" i="1"/>
  <c r="S10" i="1"/>
  <c r="S44" i="1"/>
  <c r="S72" i="1"/>
  <c r="S15" i="1"/>
  <c r="S47" i="1"/>
  <c r="S63" i="1"/>
  <c r="T28" i="1"/>
  <c r="P5" i="1"/>
  <c r="O5" i="1"/>
  <c r="S21" i="1"/>
  <c r="S29" i="1"/>
  <c r="S69" i="1"/>
  <c r="S73" i="1"/>
  <c r="S22" i="1"/>
  <c r="S42" i="1"/>
  <c r="S46" i="1"/>
  <c r="S50" i="1"/>
  <c r="S54" i="1"/>
  <c r="S70" i="1"/>
  <c r="AD8" i="1" l="1"/>
  <c r="AD5" i="1" s="1"/>
  <c r="AC5" i="1"/>
  <c r="AA28" i="1"/>
  <c r="AA5" i="1" s="1"/>
  <c r="S28" i="1"/>
</calcChain>
</file>

<file path=xl/sharedStrings.xml><?xml version="1.0" encoding="utf-8"?>
<sst xmlns="http://schemas.openxmlformats.org/spreadsheetml/2006/main" count="280" uniqueCount="115">
  <si>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</si>
  <si>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</si>
  <si>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</si>
  <si>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</si>
  <si>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</si>
  <si>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</si>
  <si>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</si>
  <si>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</si>
  <si>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</si>
  <si>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</si>
  <si>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</si>
  <si>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</si>
  <si>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</si>
  <si>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</si>
  <si>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</si>
  <si>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</si>
  <si>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</si>
  <si>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</si>
  <si>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</si>
  <si>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</si>
  <si>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</si>
  <si>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</si>
  <si>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</si>
  <si>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</si>
  <si>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</si>
  <si>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</si>
  <si>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10,06,</t>
  </si>
  <si>
    <t>13,06,</t>
  </si>
  <si>
    <t>06,06,</t>
  </si>
  <si>
    <t>30,05,</t>
  </si>
  <si>
    <t>23,05,</t>
  </si>
  <si>
    <t>16,05,</t>
  </si>
  <si>
    <t>09,05,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</si>
  <si>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</si>
  <si>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</si>
  <si>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</si>
  <si>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</si>
  <si>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</si>
  <si>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</si>
  <si>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</si>
  <si>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</si>
  <si>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</si>
  <si>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</si>
  <si>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</si>
  <si>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</si>
  <si>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</si>
  <si>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</si>
  <si>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необходимо увеличить продажи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</si>
  <si>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</si>
  <si>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</si>
  <si>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</si>
  <si>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</si>
  <si>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</si>
  <si>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</si>
  <si>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</si>
  <si>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</si>
  <si>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</si>
  <si>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</si>
  <si>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</si>
  <si>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</si>
  <si>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</si>
  <si>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</si>
  <si>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</si>
  <si>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</si>
  <si>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</si>
  <si>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</si>
  <si>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</si>
  <si>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</si>
  <si>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</si>
  <si>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</si>
  <si>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</si>
  <si>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</si>
  <si>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</si>
  <si>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</si>
  <si>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</si>
  <si>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</si>
  <si>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</si>
  <si>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</si>
  <si>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</si>
  <si>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</si>
  <si>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</si>
  <si>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</si>
  <si>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</si>
  <si>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</si>
  <si>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</si>
  <si>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</si>
  <si>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</si>
  <si>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</si>
  <si>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</si>
  <si>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</si>
  <si>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</si>
  <si>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</si>
  <si>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</si>
  <si>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</si>
  <si>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</si>
  <si>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</si>
  <si>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</si>
  <si>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</si>
  <si>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</si>
  <si>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</si>
  <si>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</si>
  <si>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</si>
  <si>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</si>
  <si>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</si>
  <si>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</si>
  <si>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</si>
  <si>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</si>
  <si>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</si>
  <si>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</si>
  <si>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</si>
  <si>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</si>
  <si>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Наггетсы с индейкой 0,25кг ТМ Вязанка ТС Няняггетсы Сливушки НД2 замор.  ПОКОМ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</si>
  <si>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</si>
  <si>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необходимо увеличить продажи!!!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</si>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</sst>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4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10,06,(1)</v>
          </cell>
          <cell r="O4" t="str">
            <v>10,06,(2)</v>
          </cell>
          <cell r="P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</row>
        <row r="5">
          <cell r="E5">
            <v>12629.944</v>
          </cell>
          <cell r="F5">
            <v>9049.8000000000011</v>
          </cell>
          <cell r="J5">
            <v>12594.1</v>
          </cell>
          <cell r="K5">
            <v>35.844000000000108</v>
          </cell>
          <cell r="L5">
            <v>0</v>
          </cell>
          <cell r="M5">
            <v>0</v>
          </cell>
          <cell r="N5">
            <v>11502.7</v>
          </cell>
          <cell r="O5">
            <v>2000</v>
          </cell>
          <cell r="P5">
            <v>2525.9888000000001</v>
          </cell>
          <cell r="Q5">
            <v>13533.483199999999</v>
          </cell>
          <cell r="R5">
            <v>0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Z5">
            <v>1614.0599999999995</v>
          </cell>
          <cell r="AB5">
            <v>9781.5391999999993</v>
          </cell>
          <cell r="AD5">
            <v>2020</v>
          </cell>
          <cell r="AE5">
            <v>9790.0999999999985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71</v>
          </cell>
          <cell r="D6">
            <v>12</v>
          </cell>
          <cell r="E6">
            <v>35</v>
          </cell>
          <cell r="F6">
            <v>36</v>
          </cell>
          <cell r="G6">
            <v>0.3</v>
          </cell>
          <cell r="H6">
            <v>180</v>
          </cell>
          <cell r="I6" t="str">
            <v>матрица</v>
          </cell>
          <cell r="J6">
            <v>35</v>
          </cell>
          <cell r="K6">
            <v>0</v>
          </cell>
          <cell r="N6">
            <v>24</v>
          </cell>
          <cell r="O6">
            <v>0</v>
          </cell>
          <cell r="P6">
            <v>7</v>
          </cell>
          <cell r="Q6">
            <v>38</v>
          </cell>
          <cell r="T6">
            <v>14</v>
          </cell>
          <cell r="U6">
            <v>8.5714285714285712</v>
          </cell>
          <cell r="V6">
            <v>5</v>
          </cell>
          <cell r="W6">
            <v>1</v>
          </cell>
          <cell r="X6">
            <v>8.8000000000000007</v>
          </cell>
          <cell r="Y6">
            <v>6.4</v>
          </cell>
          <cell r="Z6">
            <v>3.2</v>
          </cell>
          <cell r="AB6">
            <v>11.4</v>
          </cell>
          <cell r="AC6">
            <v>12</v>
          </cell>
          <cell r="AD6">
            <v>3</v>
          </cell>
          <cell r="AE6">
            <v>10.799999999999999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469</v>
          </cell>
          <cell r="D7">
            <v>204</v>
          </cell>
          <cell r="E7">
            <v>187</v>
          </cell>
          <cell r="F7">
            <v>364</v>
          </cell>
          <cell r="G7">
            <v>0.3</v>
          </cell>
          <cell r="H7">
            <v>180</v>
          </cell>
          <cell r="I7" t="str">
            <v>матрица</v>
          </cell>
          <cell r="J7">
            <v>187</v>
          </cell>
          <cell r="K7">
            <v>0</v>
          </cell>
          <cell r="N7">
            <v>240</v>
          </cell>
          <cell r="O7">
            <v>0</v>
          </cell>
          <cell r="P7">
            <v>37.4</v>
          </cell>
          <cell r="T7">
            <v>16.149732620320858</v>
          </cell>
          <cell r="U7">
            <v>16.149732620320858</v>
          </cell>
          <cell r="V7">
            <v>58.8</v>
          </cell>
          <cell r="W7">
            <v>54.6</v>
          </cell>
          <cell r="X7">
            <v>63.2</v>
          </cell>
          <cell r="Y7">
            <v>45.8</v>
          </cell>
          <cell r="Z7">
            <v>35.4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837</v>
          </cell>
          <cell r="D8">
            <v>48</v>
          </cell>
          <cell r="E8">
            <v>401</v>
          </cell>
          <cell r="F8">
            <v>283</v>
          </cell>
          <cell r="G8">
            <v>0.3</v>
          </cell>
          <cell r="H8">
            <v>180</v>
          </cell>
          <cell r="I8" t="str">
            <v>матрица</v>
          </cell>
          <cell r="J8">
            <v>391</v>
          </cell>
          <cell r="K8">
            <v>10</v>
          </cell>
          <cell r="N8">
            <v>396</v>
          </cell>
          <cell r="O8">
            <v>0</v>
          </cell>
          <cell r="P8">
            <v>80.2</v>
          </cell>
          <cell r="Q8">
            <v>443.79999999999995</v>
          </cell>
          <cell r="T8">
            <v>13.999999999999998</v>
          </cell>
          <cell r="U8">
            <v>8.4663341645885275</v>
          </cell>
          <cell r="V8">
            <v>79.599999999999994</v>
          </cell>
          <cell r="W8">
            <v>70.8</v>
          </cell>
          <cell r="X8">
            <v>108.2</v>
          </cell>
          <cell r="Y8">
            <v>68.8</v>
          </cell>
          <cell r="Z8">
            <v>60</v>
          </cell>
          <cell r="AB8">
            <v>133.13999999999999</v>
          </cell>
          <cell r="AC8">
            <v>12</v>
          </cell>
          <cell r="AD8">
            <v>37</v>
          </cell>
          <cell r="AE8">
            <v>133.19999999999999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213</v>
          </cell>
          <cell r="D9">
            <v>36</v>
          </cell>
          <cell r="E9">
            <v>136</v>
          </cell>
          <cell r="F9">
            <v>38</v>
          </cell>
          <cell r="G9">
            <v>0.3</v>
          </cell>
          <cell r="H9">
            <v>180</v>
          </cell>
          <cell r="I9" t="str">
            <v>матрица</v>
          </cell>
          <cell r="J9">
            <v>134</v>
          </cell>
          <cell r="K9">
            <v>2</v>
          </cell>
          <cell r="N9">
            <v>252</v>
          </cell>
          <cell r="O9">
            <v>0</v>
          </cell>
          <cell r="P9">
            <v>27.2</v>
          </cell>
          <cell r="Q9">
            <v>90.800000000000011</v>
          </cell>
          <cell r="T9">
            <v>14</v>
          </cell>
          <cell r="U9">
            <v>10.661764705882353</v>
          </cell>
          <cell r="V9">
            <v>31.8</v>
          </cell>
          <cell r="W9">
            <v>19.600000000000001</v>
          </cell>
          <cell r="X9">
            <v>28.8</v>
          </cell>
          <cell r="Y9">
            <v>19.600000000000001</v>
          </cell>
          <cell r="Z9">
            <v>10.4</v>
          </cell>
          <cell r="AB9">
            <v>27.240000000000002</v>
          </cell>
          <cell r="AC9">
            <v>12</v>
          </cell>
          <cell r="AD9">
            <v>8</v>
          </cell>
          <cell r="AE9">
            <v>28.799999999999997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865</v>
          </cell>
          <cell r="D10">
            <v>48</v>
          </cell>
          <cell r="E10">
            <v>385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381</v>
          </cell>
          <cell r="K10">
            <v>4</v>
          </cell>
          <cell r="N10">
            <v>312</v>
          </cell>
          <cell r="O10">
            <v>0</v>
          </cell>
          <cell r="P10">
            <v>77</v>
          </cell>
          <cell r="Q10">
            <v>431</v>
          </cell>
          <cell r="T10">
            <v>14</v>
          </cell>
          <cell r="U10">
            <v>8.4025974025974026</v>
          </cell>
          <cell r="V10">
            <v>76.8</v>
          </cell>
          <cell r="W10">
            <v>47</v>
          </cell>
          <cell r="X10">
            <v>107</v>
          </cell>
          <cell r="Y10">
            <v>58.4</v>
          </cell>
          <cell r="Z10">
            <v>59.2</v>
          </cell>
          <cell r="AB10">
            <v>129.29999999999998</v>
          </cell>
          <cell r="AC10">
            <v>12</v>
          </cell>
          <cell r="AD10">
            <v>36</v>
          </cell>
          <cell r="AE10">
            <v>129.6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26</v>
          </cell>
          <cell r="D11">
            <v>72</v>
          </cell>
          <cell r="E11">
            <v>12</v>
          </cell>
          <cell r="F11">
            <v>59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</v>
          </cell>
          <cell r="K11">
            <v>0</v>
          </cell>
          <cell r="N11">
            <v>72</v>
          </cell>
          <cell r="O11">
            <v>0</v>
          </cell>
          <cell r="P11">
            <v>2.4</v>
          </cell>
          <cell r="T11">
            <v>54.583333333333336</v>
          </cell>
          <cell r="U11">
            <v>54.583333333333336</v>
          </cell>
          <cell r="V11">
            <v>9.8000000000000007</v>
          </cell>
          <cell r="W11">
            <v>10</v>
          </cell>
          <cell r="X11">
            <v>3.6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125</v>
          </cell>
          <cell r="D12">
            <v>40</v>
          </cell>
          <cell r="E12">
            <v>62</v>
          </cell>
          <cell r="F12">
            <v>82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62</v>
          </cell>
          <cell r="K12">
            <v>0</v>
          </cell>
          <cell r="N12">
            <v>0</v>
          </cell>
          <cell r="O12">
            <v>0</v>
          </cell>
          <cell r="P12">
            <v>12.4</v>
          </cell>
          <cell r="Q12">
            <v>91.6</v>
          </cell>
          <cell r="T12">
            <v>14</v>
          </cell>
          <cell r="U12">
            <v>6.6129032258064511</v>
          </cell>
          <cell r="V12">
            <v>9.8000000000000007</v>
          </cell>
          <cell r="W12">
            <v>16</v>
          </cell>
          <cell r="X12">
            <v>9.6</v>
          </cell>
          <cell r="Y12">
            <v>7</v>
          </cell>
          <cell r="Z12">
            <v>3.8</v>
          </cell>
          <cell r="AB12">
            <v>32.975999999999999</v>
          </cell>
          <cell r="AC12">
            <v>10</v>
          </cell>
          <cell r="AD12">
            <v>9</v>
          </cell>
          <cell r="AE12">
            <v>32.4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181.5</v>
          </cell>
          <cell r="D13">
            <v>27.5</v>
          </cell>
          <cell r="E13">
            <v>159.5</v>
          </cell>
          <cell r="F13">
            <v>27.5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</v>
          </cell>
          <cell r="K13">
            <v>0.5</v>
          </cell>
          <cell r="N13">
            <v>198</v>
          </cell>
          <cell r="O13">
            <v>0</v>
          </cell>
          <cell r="P13">
            <v>31.9</v>
          </cell>
          <cell r="Q13">
            <v>221.09999999999997</v>
          </cell>
          <cell r="T13">
            <v>14</v>
          </cell>
          <cell r="U13">
            <v>7.0689655172413799</v>
          </cell>
          <cell r="V13">
            <v>28.6</v>
          </cell>
          <cell r="W13">
            <v>22</v>
          </cell>
          <cell r="X13">
            <v>31.8</v>
          </cell>
          <cell r="Y13">
            <v>23.12</v>
          </cell>
          <cell r="Z13">
            <v>13.2</v>
          </cell>
          <cell r="AB13">
            <v>221.09999999999997</v>
          </cell>
          <cell r="AC13">
            <v>5.5</v>
          </cell>
          <cell r="AD13">
            <v>40</v>
          </cell>
          <cell r="AE13">
            <v>220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P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31.5</v>
          </cell>
          <cell r="E17">
            <v>3.5</v>
          </cell>
          <cell r="F17">
            <v>28</v>
          </cell>
          <cell r="G17">
            <v>1</v>
          </cell>
          <cell r="H17">
            <v>180</v>
          </cell>
          <cell r="I17" t="str">
            <v>матрица</v>
          </cell>
          <cell r="J17">
            <v>3.5</v>
          </cell>
          <cell r="K17">
            <v>0</v>
          </cell>
          <cell r="N17">
            <v>0</v>
          </cell>
          <cell r="O17">
            <v>0</v>
          </cell>
          <cell r="P17">
            <v>0.7</v>
          </cell>
          <cell r="T17">
            <v>40</v>
          </cell>
          <cell r="U17">
            <v>40</v>
          </cell>
          <cell r="V17">
            <v>0.7</v>
          </cell>
          <cell r="W17">
            <v>0</v>
          </cell>
          <cell r="X17">
            <v>0.7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4</v>
          </cell>
          <cell r="AD17">
            <v>0</v>
          </cell>
          <cell r="AE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310</v>
          </cell>
          <cell r="E18">
            <v>118</v>
          </cell>
          <cell r="F18">
            <v>132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123</v>
          </cell>
          <cell r="K18">
            <v>-5</v>
          </cell>
          <cell r="N18">
            <v>168</v>
          </cell>
          <cell r="O18">
            <v>0</v>
          </cell>
          <cell r="P18">
            <v>23.6</v>
          </cell>
          <cell r="Q18">
            <v>30.400000000000034</v>
          </cell>
          <cell r="T18">
            <v>14</v>
          </cell>
          <cell r="U18">
            <v>12.711864406779661</v>
          </cell>
          <cell r="V18">
            <v>30.6</v>
          </cell>
          <cell r="W18">
            <v>6.4</v>
          </cell>
          <cell r="X18">
            <v>42.6</v>
          </cell>
          <cell r="Y18">
            <v>11.2</v>
          </cell>
          <cell r="Z18">
            <v>8.8000000000000007</v>
          </cell>
          <cell r="AB18">
            <v>7.6000000000000085</v>
          </cell>
          <cell r="AC18">
            <v>12</v>
          </cell>
          <cell r="AD18">
            <v>3</v>
          </cell>
          <cell r="AE18">
            <v>9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18</v>
          </cell>
          <cell r="E19">
            <v>5</v>
          </cell>
          <cell r="F19">
            <v>10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</v>
          </cell>
          <cell r="K19">
            <v>0</v>
          </cell>
          <cell r="P19">
            <v>1</v>
          </cell>
          <cell r="T19">
            <v>10</v>
          </cell>
          <cell r="U19">
            <v>10</v>
          </cell>
          <cell r="V19">
            <v>0.6</v>
          </cell>
          <cell r="W19">
            <v>0</v>
          </cell>
          <cell r="X19">
            <v>0</v>
          </cell>
          <cell r="Y19">
            <v>0</v>
          </cell>
          <cell r="Z19">
            <v>0.6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135</v>
          </cell>
          <cell r="D20">
            <v>96</v>
          </cell>
          <cell r="E20">
            <v>146</v>
          </cell>
          <cell r="F20">
            <v>15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158</v>
          </cell>
          <cell r="K20">
            <v>-12</v>
          </cell>
          <cell r="N20">
            <v>240</v>
          </cell>
          <cell r="O20">
            <v>0</v>
          </cell>
          <cell r="P20">
            <v>29.2</v>
          </cell>
          <cell r="Q20">
            <v>153.80000000000001</v>
          </cell>
          <cell r="T20">
            <v>14</v>
          </cell>
          <cell r="U20">
            <v>8.7328767123287676</v>
          </cell>
          <cell r="V20">
            <v>29.2</v>
          </cell>
          <cell r="W20">
            <v>19.600000000000001</v>
          </cell>
          <cell r="X20">
            <v>23.2</v>
          </cell>
          <cell r="Y20">
            <v>11.6</v>
          </cell>
          <cell r="Z20">
            <v>21.6</v>
          </cell>
          <cell r="AB20">
            <v>38.450000000000003</v>
          </cell>
          <cell r="AC20">
            <v>12</v>
          </cell>
          <cell r="AD20">
            <v>13</v>
          </cell>
          <cell r="AE20">
            <v>39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1</v>
          </cell>
          <cell r="F21">
            <v>14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</v>
          </cell>
          <cell r="K21">
            <v>0</v>
          </cell>
          <cell r="P21">
            <v>0.2</v>
          </cell>
          <cell r="T21">
            <v>70</v>
          </cell>
          <cell r="U21">
            <v>70</v>
          </cell>
          <cell r="V21">
            <v>0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62.9</v>
          </cell>
          <cell r="D22">
            <v>48.1</v>
          </cell>
          <cell r="E22">
            <v>70.3</v>
          </cell>
          <cell r="F22">
            <v>29.6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74</v>
          </cell>
          <cell r="K22">
            <v>-3.7000000000000028</v>
          </cell>
          <cell r="N22">
            <v>129.5</v>
          </cell>
          <cell r="O22">
            <v>0</v>
          </cell>
          <cell r="P22">
            <v>14.059999999999999</v>
          </cell>
          <cell r="Q22">
            <v>37.739999999999974</v>
          </cell>
          <cell r="T22">
            <v>14</v>
          </cell>
          <cell r="U22">
            <v>11.315789473684211</v>
          </cell>
          <cell r="V22">
            <v>17.02</v>
          </cell>
          <cell r="W22">
            <v>12.58</v>
          </cell>
          <cell r="X22">
            <v>12.58</v>
          </cell>
          <cell r="Y22">
            <v>20.66</v>
          </cell>
          <cell r="Z22">
            <v>17.02</v>
          </cell>
          <cell r="AB22">
            <v>37.739999999999974</v>
          </cell>
          <cell r="AC22">
            <v>3.7</v>
          </cell>
          <cell r="AD22">
            <v>10</v>
          </cell>
          <cell r="AE22">
            <v>37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109.8</v>
          </cell>
          <cell r="E23">
            <v>18.100000000000001</v>
          </cell>
          <cell r="F23">
            <v>89.9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18.100000000000001</v>
          </cell>
          <cell r="K23">
            <v>0</v>
          </cell>
          <cell r="N23">
            <v>0</v>
          </cell>
          <cell r="O23">
            <v>0</v>
          </cell>
          <cell r="P23">
            <v>3.62</v>
          </cell>
          <cell r="T23">
            <v>24.834254143646408</v>
          </cell>
          <cell r="U23">
            <v>24.834254143646408</v>
          </cell>
          <cell r="V23">
            <v>7.2</v>
          </cell>
          <cell r="W23">
            <v>9.36</v>
          </cell>
          <cell r="X23">
            <v>8.64</v>
          </cell>
          <cell r="Y23">
            <v>3.24</v>
          </cell>
          <cell r="Z23">
            <v>0.36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572</v>
          </cell>
          <cell r="D24">
            <v>348</v>
          </cell>
          <cell r="E24">
            <v>393</v>
          </cell>
          <cell r="F24">
            <v>466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392</v>
          </cell>
          <cell r="K24">
            <v>1</v>
          </cell>
          <cell r="N24">
            <v>240</v>
          </cell>
          <cell r="O24">
            <v>0</v>
          </cell>
          <cell r="P24">
            <v>78.599999999999994</v>
          </cell>
          <cell r="Q24">
            <v>394.39999999999986</v>
          </cell>
          <cell r="T24">
            <v>14</v>
          </cell>
          <cell r="U24">
            <v>8.9821882951653951</v>
          </cell>
          <cell r="V24">
            <v>81.400000000000006</v>
          </cell>
          <cell r="W24">
            <v>79</v>
          </cell>
          <cell r="X24">
            <v>100.4</v>
          </cell>
          <cell r="Y24">
            <v>56.2</v>
          </cell>
          <cell r="Z24">
            <v>66.2</v>
          </cell>
          <cell r="AB24">
            <v>98.599999999999966</v>
          </cell>
          <cell r="AC24">
            <v>6</v>
          </cell>
          <cell r="AD24">
            <v>66</v>
          </cell>
          <cell r="AE24">
            <v>99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318</v>
          </cell>
          <cell r="D25">
            <v>60</v>
          </cell>
          <cell r="E25">
            <v>187</v>
          </cell>
          <cell r="F25">
            <v>149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187</v>
          </cell>
          <cell r="K25">
            <v>0</v>
          </cell>
          <cell r="N25">
            <v>132</v>
          </cell>
          <cell r="O25">
            <v>0</v>
          </cell>
          <cell r="P25">
            <v>37.4</v>
          </cell>
          <cell r="Q25">
            <v>242.60000000000002</v>
          </cell>
          <cell r="T25">
            <v>14.000000000000002</v>
          </cell>
          <cell r="U25">
            <v>7.5133689839572195</v>
          </cell>
          <cell r="V25">
            <v>34.799999999999997</v>
          </cell>
          <cell r="W25">
            <v>13.8</v>
          </cell>
          <cell r="X25">
            <v>47.2</v>
          </cell>
          <cell r="Y25">
            <v>24.2</v>
          </cell>
          <cell r="Z25">
            <v>28.6</v>
          </cell>
          <cell r="AB25">
            <v>60.650000000000006</v>
          </cell>
          <cell r="AC25">
            <v>6</v>
          </cell>
          <cell r="AD25">
            <v>40</v>
          </cell>
          <cell r="AE25">
            <v>60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191</v>
          </cell>
          <cell r="D26">
            <v>30</v>
          </cell>
          <cell r="E26">
            <v>111</v>
          </cell>
          <cell r="F26">
            <v>88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113</v>
          </cell>
          <cell r="K26">
            <v>-2</v>
          </cell>
          <cell r="N26">
            <v>54</v>
          </cell>
          <cell r="O26">
            <v>0</v>
          </cell>
          <cell r="P26">
            <v>22.2</v>
          </cell>
          <cell r="Q26">
            <v>168.8</v>
          </cell>
          <cell r="T26">
            <v>14.000000000000002</v>
          </cell>
          <cell r="U26">
            <v>6.3963963963963968</v>
          </cell>
          <cell r="V26">
            <v>18.600000000000001</v>
          </cell>
          <cell r="W26">
            <v>14.8</v>
          </cell>
          <cell r="X26">
            <v>25.8</v>
          </cell>
          <cell r="Y26">
            <v>15.4</v>
          </cell>
          <cell r="Z26">
            <v>13.6</v>
          </cell>
          <cell r="AB26">
            <v>42.2</v>
          </cell>
          <cell r="AC26">
            <v>6</v>
          </cell>
          <cell r="AD26">
            <v>28</v>
          </cell>
          <cell r="AE26">
            <v>42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195</v>
          </cell>
          <cell r="D27">
            <v>174</v>
          </cell>
          <cell r="E27">
            <v>174</v>
          </cell>
          <cell r="F27">
            <v>165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179</v>
          </cell>
          <cell r="K27">
            <v>-5</v>
          </cell>
          <cell r="N27">
            <v>204</v>
          </cell>
          <cell r="O27">
            <v>0</v>
          </cell>
          <cell r="P27">
            <v>34.799999999999997</v>
          </cell>
          <cell r="Q27">
            <v>118.19999999999993</v>
          </cell>
          <cell r="T27">
            <v>14</v>
          </cell>
          <cell r="U27">
            <v>10.603448275862069</v>
          </cell>
          <cell r="V27">
            <v>40.200000000000003</v>
          </cell>
          <cell r="W27">
            <v>36</v>
          </cell>
          <cell r="X27">
            <v>42.4</v>
          </cell>
          <cell r="Y27">
            <v>40.799999999999997</v>
          </cell>
          <cell r="Z27">
            <v>32.4</v>
          </cell>
          <cell r="AB27">
            <v>118.19999999999993</v>
          </cell>
          <cell r="AC27">
            <v>6</v>
          </cell>
          <cell r="AD27">
            <v>20</v>
          </cell>
          <cell r="AE27">
            <v>120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216</v>
          </cell>
          <cell r="D28">
            <v>144</v>
          </cell>
          <cell r="E28">
            <v>146</v>
          </cell>
          <cell r="F28">
            <v>192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146</v>
          </cell>
          <cell r="K28">
            <v>0</v>
          </cell>
          <cell r="N28">
            <v>0</v>
          </cell>
          <cell r="O28">
            <v>0</v>
          </cell>
          <cell r="P28">
            <v>29.2</v>
          </cell>
          <cell r="Q28">
            <v>216.8</v>
          </cell>
          <cell r="T28">
            <v>14</v>
          </cell>
          <cell r="U28">
            <v>6.5753424657534252</v>
          </cell>
          <cell r="V28">
            <v>23.6</v>
          </cell>
          <cell r="W28">
            <v>28.4</v>
          </cell>
          <cell r="X28">
            <v>31.2</v>
          </cell>
          <cell r="Y28">
            <v>23.6</v>
          </cell>
          <cell r="Z28">
            <v>23.4</v>
          </cell>
          <cell r="AB28">
            <v>54.2</v>
          </cell>
          <cell r="AC28">
            <v>12</v>
          </cell>
          <cell r="AD28">
            <v>18</v>
          </cell>
          <cell r="AE28">
            <v>54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490</v>
          </cell>
          <cell r="D29">
            <v>48</v>
          </cell>
          <cell r="E29">
            <v>328</v>
          </cell>
          <cell r="F29">
            <v>95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326</v>
          </cell>
          <cell r="K29">
            <v>2</v>
          </cell>
          <cell r="P29">
            <v>65.599999999999994</v>
          </cell>
          <cell r="T29">
            <v>1.4481707317073171</v>
          </cell>
          <cell r="U29">
            <v>1.4481707317073171</v>
          </cell>
          <cell r="V29">
            <v>104.4</v>
          </cell>
          <cell r="W29">
            <v>41.2</v>
          </cell>
          <cell r="X29">
            <v>84.6</v>
          </cell>
          <cell r="Y29">
            <v>49.8</v>
          </cell>
          <cell r="Z29">
            <v>21.6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-3</v>
          </cell>
          <cell r="E30">
            <v>328</v>
          </cell>
          <cell r="F30">
            <v>92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328</v>
          </cell>
          <cell r="N30">
            <v>0</v>
          </cell>
          <cell r="O30">
            <v>0</v>
          </cell>
          <cell r="P30">
            <v>65.599999999999994</v>
          </cell>
          <cell r="Q30">
            <v>826.39999999999986</v>
          </cell>
          <cell r="T30">
            <v>14</v>
          </cell>
          <cell r="U30">
            <v>1.402439024390244</v>
          </cell>
          <cell r="V30">
            <v>0.6</v>
          </cell>
          <cell r="W30">
            <v>5.6</v>
          </cell>
          <cell r="X30">
            <v>85.2</v>
          </cell>
          <cell r="Y30">
            <v>50.4</v>
          </cell>
          <cell r="Z30">
            <v>47.6</v>
          </cell>
          <cell r="AA30" t="str">
            <v>есть дубль</v>
          </cell>
          <cell r="AB30">
            <v>206.59999999999997</v>
          </cell>
          <cell r="AC30">
            <v>12</v>
          </cell>
          <cell r="AD30">
            <v>69</v>
          </cell>
          <cell r="AE30">
            <v>207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190</v>
          </cell>
          <cell r="D31">
            <v>132</v>
          </cell>
          <cell r="E31">
            <v>137</v>
          </cell>
          <cell r="F31">
            <v>118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135</v>
          </cell>
          <cell r="K31">
            <v>2</v>
          </cell>
          <cell r="N31">
            <v>384</v>
          </cell>
          <cell r="O31">
            <v>0</v>
          </cell>
          <cell r="P31">
            <v>27.4</v>
          </cell>
          <cell r="T31">
            <v>18.321167883211679</v>
          </cell>
          <cell r="U31">
            <v>18.321167883211679</v>
          </cell>
          <cell r="V31">
            <v>47.6</v>
          </cell>
          <cell r="W31">
            <v>33.6</v>
          </cell>
          <cell r="X31">
            <v>37.6</v>
          </cell>
          <cell r="Y31">
            <v>27.6</v>
          </cell>
          <cell r="Z31">
            <v>19.399999999999999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68</v>
          </cell>
          <cell r="D32">
            <v>24</v>
          </cell>
          <cell r="E32">
            <v>103</v>
          </cell>
          <cell r="F32">
            <v>-18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103</v>
          </cell>
          <cell r="K32">
            <v>0</v>
          </cell>
          <cell r="N32">
            <v>108</v>
          </cell>
          <cell r="O32">
            <v>0</v>
          </cell>
          <cell r="P32">
            <v>20.6</v>
          </cell>
          <cell r="Q32">
            <v>198.40000000000003</v>
          </cell>
          <cell r="T32">
            <v>14</v>
          </cell>
          <cell r="U32">
            <v>4.3689320388349513</v>
          </cell>
          <cell r="V32">
            <v>14.2</v>
          </cell>
          <cell r="W32">
            <v>8.1999999999999993</v>
          </cell>
          <cell r="X32">
            <v>14.4</v>
          </cell>
          <cell r="Y32">
            <v>10.199999999999999</v>
          </cell>
          <cell r="Z32">
            <v>7.8</v>
          </cell>
          <cell r="AB32">
            <v>49.600000000000009</v>
          </cell>
          <cell r="AC32">
            <v>6</v>
          </cell>
          <cell r="AD32">
            <v>33</v>
          </cell>
          <cell r="AE32">
            <v>49.5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74</v>
          </cell>
          <cell r="E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94</v>
          </cell>
          <cell r="K33">
            <v>-42</v>
          </cell>
          <cell r="N33">
            <v>48</v>
          </cell>
          <cell r="O33">
            <v>0</v>
          </cell>
          <cell r="P33">
            <v>10.4</v>
          </cell>
          <cell r="Q33">
            <v>97.6</v>
          </cell>
          <cell r="T33">
            <v>13.999999999999998</v>
          </cell>
          <cell r="U33">
            <v>4.615384615384615</v>
          </cell>
          <cell r="V33">
            <v>7.4</v>
          </cell>
          <cell r="W33">
            <v>0</v>
          </cell>
          <cell r="X33">
            <v>8.4</v>
          </cell>
          <cell r="Y33">
            <v>2.6</v>
          </cell>
          <cell r="Z33">
            <v>2.2000000000000002</v>
          </cell>
          <cell r="AB33">
            <v>24.4</v>
          </cell>
          <cell r="AC33">
            <v>12</v>
          </cell>
          <cell r="AD33">
            <v>8</v>
          </cell>
          <cell r="AE33">
            <v>24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0.6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174</v>
          </cell>
          <cell r="D37">
            <v>40</v>
          </cell>
          <cell r="E37">
            <v>159</v>
          </cell>
          <cell r="F37">
            <v>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155</v>
          </cell>
          <cell r="K37">
            <v>4</v>
          </cell>
          <cell r="N37">
            <v>304</v>
          </cell>
          <cell r="O37">
            <v>0</v>
          </cell>
          <cell r="P37">
            <v>31.8</v>
          </cell>
          <cell r="Q37">
            <v>132.19999999999999</v>
          </cell>
          <cell r="T37">
            <v>14</v>
          </cell>
          <cell r="U37">
            <v>9.8427672955974845</v>
          </cell>
          <cell r="V37">
            <v>35.200000000000003</v>
          </cell>
          <cell r="W37">
            <v>9</v>
          </cell>
          <cell r="X37">
            <v>29</v>
          </cell>
          <cell r="Y37">
            <v>15.2</v>
          </cell>
          <cell r="Z37">
            <v>15</v>
          </cell>
          <cell r="AB37">
            <v>99.149999999999991</v>
          </cell>
          <cell r="AC37">
            <v>8</v>
          </cell>
          <cell r="AD37">
            <v>17</v>
          </cell>
          <cell r="AE37">
            <v>102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446</v>
          </cell>
          <cell r="D41">
            <v>40</v>
          </cell>
          <cell r="E41">
            <v>389</v>
          </cell>
          <cell r="F41">
            <v>-16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418</v>
          </cell>
          <cell r="K41">
            <v>-29</v>
          </cell>
          <cell r="N41">
            <v>408</v>
          </cell>
          <cell r="O41">
            <v>400</v>
          </cell>
          <cell r="P41">
            <v>77.8</v>
          </cell>
          <cell r="Q41">
            <v>297.20000000000005</v>
          </cell>
          <cell r="T41">
            <v>14.000000000000002</v>
          </cell>
          <cell r="U41">
            <v>10.179948586118252</v>
          </cell>
          <cell r="V41">
            <v>87.4</v>
          </cell>
          <cell r="W41">
            <v>16.2</v>
          </cell>
          <cell r="X41">
            <v>78.2</v>
          </cell>
          <cell r="Y41">
            <v>35.799999999999997</v>
          </cell>
          <cell r="Z41">
            <v>31.2</v>
          </cell>
          <cell r="AB41">
            <v>267.48000000000008</v>
          </cell>
          <cell r="AC41">
            <v>8</v>
          </cell>
          <cell r="AD41">
            <v>37</v>
          </cell>
          <cell r="AE41">
            <v>266.40000000000003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P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723</v>
          </cell>
          <cell r="D44">
            <v>72</v>
          </cell>
          <cell r="E44">
            <v>488</v>
          </cell>
          <cell r="F44">
            <v>208</v>
          </cell>
          <cell r="G44">
            <v>0.9</v>
          </cell>
          <cell r="H44">
            <v>180</v>
          </cell>
          <cell r="I44" t="str">
            <v>матрица / паллет</v>
          </cell>
          <cell r="J44">
            <v>519</v>
          </cell>
          <cell r="K44">
            <v>-31</v>
          </cell>
          <cell r="N44">
            <v>400</v>
          </cell>
          <cell r="O44">
            <v>400</v>
          </cell>
          <cell r="P44">
            <v>97.6</v>
          </cell>
          <cell r="Q44">
            <v>358.39999999999986</v>
          </cell>
          <cell r="T44">
            <v>14</v>
          </cell>
          <cell r="U44">
            <v>10.327868852459018</v>
          </cell>
          <cell r="V44">
            <v>111.4</v>
          </cell>
          <cell r="W44">
            <v>68</v>
          </cell>
          <cell r="X44">
            <v>128.4</v>
          </cell>
          <cell r="Y44">
            <v>82.8</v>
          </cell>
          <cell r="Z44">
            <v>57.4</v>
          </cell>
          <cell r="AB44">
            <v>322.55999999999989</v>
          </cell>
          <cell r="AC44">
            <v>8</v>
          </cell>
          <cell r="AD44">
            <v>45</v>
          </cell>
          <cell r="AE44">
            <v>324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138</v>
          </cell>
          <cell r="D45">
            <v>160</v>
          </cell>
          <cell r="E45">
            <v>204</v>
          </cell>
          <cell r="F45">
            <v>83</v>
          </cell>
          <cell r="G45">
            <v>0.43</v>
          </cell>
          <cell r="H45">
            <v>180</v>
          </cell>
          <cell r="I45" t="str">
            <v>матрица / паллет</v>
          </cell>
          <cell r="J45">
            <v>211</v>
          </cell>
          <cell r="K45">
            <v>-7</v>
          </cell>
          <cell r="N45">
            <v>368</v>
          </cell>
          <cell r="O45">
            <v>0</v>
          </cell>
          <cell r="P45">
            <v>40.799999999999997</v>
          </cell>
          <cell r="Q45">
            <v>120.19999999999993</v>
          </cell>
          <cell r="T45">
            <v>14</v>
          </cell>
          <cell r="U45">
            <v>11.053921568627452</v>
          </cell>
          <cell r="V45">
            <v>48.4</v>
          </cell>
          <cell r="W45">
            <v>4.4000000000000004</v>
          </cell>
          <cell r="X45">
            <v>46.8</v>
          </cell>
          <cell r="Y45">
            <v>18.399999999999999</v>
          </cell>
          <cell r="Z45">
            <v>22.2</v>
          </cell>
          <cell r="AB45">
            <v>51.685999999999972</v>
          </cell>
          <cell r="AC45">
            <v>16</v>
          </cell>
          <cell r="AD45">
            <v>8</v>
          </cell>
          <cell r="AE45">
            <v>55.04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1525</v>
          </cell>
          <cell r="D46">
            <v>1785</v>
          </cell>
          <cell r="E46">
            <v>1725</v>
          </cell>
          <cell r="F46">
            <v>1445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1732</v>
          </cell>
          <cell r="K46">
            <v>-7</v>
          </cell>
          <cell r="N46">
            <v>600</v>
          </cell>
          <cell r="O46">
            <v>800</v>
          </cell>
          <cell r="P46">
            <v>345</v>
          </cell>
          <cell r="Q46">
            <v>1985</v>
          </cell>
          <cell r="T46">
            <v>14</v>
          </cell>
          <cell r="U46">
            <v>8.2463768115942031</v>
          </cell>
          <cell r="V46">
            <v>339</v>
          </cell>
          <cell r="W46">
            <v>339</v>
          </cell>
          <cell r="X46">
            <v>385</v>
          </cell>
          <cell r="Y46">
            <v>315</v>
          </cell>
          <cell r="Z46">
            <v>247</v>
          </cell>
          <cell r="AB46">
            <v>1985</v>
          </cell>
          <cell r="AC46">
            <v>5</v>
          </cell>
          <cell r="AD46">
            <v>397</v>
          </cell>
          <cell r="AE46">
            <v>1985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1348</v>
          </cell>
          <cell r="D47">
            <v>1792</v>
          </cell>
          <cell r="E47">
            <v>1426</v>
          </cell>
          <cell r="F47">
            <v>1282</v>
          </cell>
          <cell r="G47">
            <v>0.9</v>
          </cell>
          <cell r="H47">
            <v>180</v>
          </cell>
          <cell r="I47" t="str">
            <v>матрица / паллет</v>
          </cell>
          <cell r="J47">
            <v>1423</v>
          </cell>
          <cell r="K47">
            <v>3</v>
          </cell>
          <cell r="N47">
            <v>576</v>
          </cell>
          <cell r="O47">
            <v>0</v>
          </cell>
          <cell r="P47">
            <v>285.2</v>
          </cell>
          <cell r="Q47">
            <v>2134.7999999999997</v>
          </cell>
          <cell r="T47">
            <v>14</v>
          </cell>
          <cell r="U47">
            <v>6.5147265077138856</v>
          </cell>
          <cell r="V47">
            <v>243.4</v>
          </cell>
          <cell r="W47">
            <v>259.39999999999998</v>
          </cell>
          <cell r="X47">
            <v>261.39999999999998</v>
          </cell>
          <cell r="Y47">
            <v>205.4</v>
          </cell>
          <cell r="Z47">
            <v>174.6</v>
          </cell>
          <cell r="AB47">
            <v>1921.3199999999997</v>
          </cell>
          <cell r="AC47">
            <v>8</v>
          </cell>
          <cell r="AD47">
            <v>267</v>
          </cell>
          <cell r="AE47">
            <v>1922.4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449</v>
          </cell>
          <cell r="D48">
            <v>48</v>
          </cell>
          <cell r="E48">
            <v>286</v>
          </cell>
          <cell r="F48">
            <v>181</v>
          </cell>
          <cell r="G48">
            <v>0.43</v>
          </cell>
          <cell r="H48">
            <v>180</v>
          </cell>
          <cell r="I48" t="str">
            <v>матрица / паллет</v>
          </cell>
          <cell r="J48">
            <v>281</v>
          </cell>
          <cell r="K48">
            <v>5</v>
          </cell>
          <cell r="N48">
            <v>304</v>
          </cell>
          <cell r="O48">
            <v>0</v>
          </cell>
          <cell r="P48">
            <v>57.2</v>
          </cell>
          <cell r="Q48">
            <v>315.80000000000007</v>
          </cell>
          <cell r="T48">
            <v>14</v>
          </cell>
          <cell r="U48">
            <v>8.4790209790209783</v>
          </cell>
          <cell r="V48">
            <v>56.8</v>
          </cell>
          <cell r="W48">
            <v>23.6</v>
          </cell>
          <cell r="X48">
            <v>71.400000000000006</v>
          </cell>
          <cell r="Y48">
            <v>40.799999999999997</v>
          </cell>
          <cell r="Z48">
            <v>26.6</v>
          </cell>
          <cell r="AB48">
            <v>135.79400000000004</v>
          </cell>
          <cell r="AC48">
            <v>16</v>
          </cell>
          <cell r="AD48">
            <v>20</v>
          </cell>
          <cell r="AE48">
            <v>137.6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29</v>
          </cell>
          <cell r="D49">
            <v>32</v>
          </cell>
          <cell r="E49">
            <v>34</v>
          </cell>
          <cell r="F49">
            <v>27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34</v>
          </cell>
          <cell r="K49">
            <v>0</v>
          </cell>
          <cell r="N49">
            <v>0</v>
          </cell>
          <cell r="O49">
            <v>0</v>
          </cell>
          <cell r="P49">
            <v>6.8</v>
          </cell>
          <cell r="Q49">
            <v>68.2</v>
          </cell>
          <cell r="T49">
            <v>14</v>
          </cell>
          <cell r="U49">
            <v>3.9705882352941178</v>
          </cell>
          <cell r="V49">
            <v>0.6</v>
          </cell>
          <cell r="W49">
            <v>4</v>
          </cell>
          <cell r="X49">
            <v>3.8</v>
          </cell>
          <cell r="Y49">
            <v>0.4</v>
          </cell>
          <cell r="Z49">
            <v>1</v>
          </cell>
          <cell r="AB49">
            <v>47.74</v>
          </cell>
          <cell r="AC49">
            <v>8</v>
          </cell>
          <cell r="AD49">
            <v>9</v>
          </cell>
          <cell r="AE49">
            <v>50.4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66</v>
          </cell>
          <cell r="D50">
            <v>24</v>
          </cell>
          <cell r="E50">
            <v>29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N50">
            <v>0</v>
          </cell>
          <cell r="O50">
            <v>0</v>
          </cell>
          <cell r="P50">
            <v>5.8</v>
          </cell>
          <cell r="Q50">
            <v>24.200000000000003</v>
          </cell>
          <cell r="T50">
            <v>14.000000000000002</v>
          </cell>
          <cell r="U50">
            <v>9.8275862068965516</v>
          </cell>
          <cell r="V50">
            <v>3.2</v>
          </cell>
          <cell r="W50">
            <v>2</v>
          </cell>
          <cell r="X50">
            <v>8.4</v>
          </cell>
          <cell r="Y50">
            <v>0.4</v>
          </cell>
          <cell r="Z50">
            <v>0.6</v>
          </cell>
          <cell r="AB50">
            <v>16.940000000000001</v>
          </cell>
          <cell r="AC50">
            <v>8</v>
          </cell>
          <cell r="AD50">
            <v>3</v>
          </cell>
          <cell r="AE50">
            <v>16.799999999999997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64</v>
          </cell>
          <cell r="D51">
            <v>16</v>
          </cell>
          <cell r="E51">
            <v>42</v>
          </cell>
          <cell r="F51">
            <v>26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0</v>
          </cell>
          <cell r="P51">
            <v>8.4</v>
          </cell>
          <cell r="Q51">
            <v>83.2</v>
          </cell>
          <cell r="T51">
            <v>13</v>
          </cell>
          <cell r="U51">
            <v>3.0952380952380949</v>
          </cell>
          <cell r="V51">
            <v>2.4</v>
          </cell>
          <cell r="W51">
            <v>0</v>
          </cell>
          <cell r="X51">
            <v>6</v>
          </cell>
          <cell r="Y51">
            <v>2.8</v>
          </cell>
          <cell r="Z51">
            <v>0</v>
          </cell>
          <cell r="AB51">
            <v>58.239999999999995</v>
          </cell>
          <cell r="AC51">
            <v>8</v>
          </cell>
          <cell r="AD51">
            <v>10</v>
          </cell>
          <cell r="AE51">
            <v>56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415</v>
          </cell>
          <cell r="D52">
            <v>88</v>
          </cell>
          <cell r="E52">
            <v>339</v>
          </cell>
          <cell r="F52">
            <v>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385</v>
          </cell>
          <cell r="K52">
            <v>-46</v>
          </cell>
          <cell r="N52">
            <v>424</v>
          </cell>
          <cell r="O52">
            <v>400</v>
          </cell>
          <cell r="P52">
            <v>67.8</v>
          </cell>
          <cell r="Q52">
            <v>120.19999999999993</v>
          </cell>
          <cell r="T52">
            <v>14</v>
          </cell>
          <cell r="U52">
            <v>12.227138643067848</v>
          </cell>
          <cell r="V52">
            <v>86.4</v>
          </cell>
          <cell r="W52">
            <v>52</v>
          </cell>
          <cell r="X52">
            <v>80.2</v>
          </cell>
          <cell r="Y52">
            <v>54.6</v>
          </cell>
          <cell r="Z52">
            <v>13.6</v>
          </cell>
          <cell r="AB52">
            <v>84.139999999999944</v>
          </cell>
          <cell r="AC52">
            <v>8</v>
          </cell>
          <cell r="AD52">
            <v>15</v>
          </cell>
          <cell r="AE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50</v>
          </cell>
          <cell r="E53">
            <v>36</v>
          </cell>
          <cell r="F53">
            <v>-4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36</v>
          </cell>
          <cell r="K53">
            <v>0</v>
          </cell>
          <cell r="N53">
            <v>88</v>
          </cell>
          <cell r="O53">
            <v>0</v>
          </cell>
          <cell r="P53">
            <v>7.2</v>
          </cell>
          <cell r="Q53">
            <v>16.799999999999997</v>
          </cell>
          <cell r="T53">
            <v>14</v>
          </cell>
          <cell r="U53">
            <v>11.666666666666666</v>
          </cell>
          <cell r="V53">
            <v>10.8</v>
          </cell>
          <cell r="W53">
            <v>0</v>
          </cell>
          <cell r="X53">
            <v>8.8000000000000007</v>
          </cell>
          <cell r="Y53">
            <v>3.2</v>
          </cell>
          <cell r="Z53">
            <v>2.8</v>
          </cell>
          <cell r="AB53">
            <v>15.119999999999997</v>
          </cell>
          <cell r="AC53">
            <v>8</v>
          </cell>
          <cell r="AD53">
            <v>2</v>
          </cell>
          <cell r="AE53">
            <v>14.4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296</v>
          </cell>
          <cell r="E54">
            <v>37</v>
          </cell>
          <cell r="F54">
            <v>259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0</v>
          </cell>
          <cell r="P54">
            <v>7.4</v>
          </cell>
          <cell r="Q54">
            <v>50</v>
          </cell>
          <cell r="T54">
            <v>41.756756756756758</v>
          </cell>
          <cell r="U54">
            <v>35</v>
          </cell>
          <cell r="V54">
            <v>9</v>
          </cell>
          <cell r="W54">
            <v>24.4</v>
          </cell>
          <cell r="X54">
            <v>11.8</v>
          </cell>
          <cell r="Y54">
            <v>5.8</v>
          </cell>
          <cell r="Z54">
            <v>6.2</v>
          </cell>
          <cell r="AB54">
            <v>45</v>
          </cell>
          <cell r="AC54">
            <v>8</v>
          </cell>
          <cell r="AD54">
            <v>6</v>
          </cell>
          <cell r="AE54">
            <v>43.2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1115</v>
          </cell>
          <cell r="D55">
            <v>1350</v>
          </cell>
          <cell r="E55">
            <v>1255.0440000000001</v>
          </cell>
          <cell r="F55">
            <v>950</v>
          </cell>
          <cell r="G55">
            <v>1</v>
          </cell>
          <cell r="H55">
            <v>180</v>
          </cell>
          <cell r="I55" t="str">
            <v>матрица / паллет</v>
          </cell>
          <cell r="J55">
            <v>1260</v>
          </cell>
          <cell r="K55">
            <v>-4.9559999999999036</v>
          </cell>
          <cell r="N55">
            <v>280</v>
          </cell>
          <cell r="O55">
            <v>0</v>
          </cell>
          <cell r="P55">
            <v>251.00880000000001</v>
          </cell>
          <cell r="Q55">
            <v>2284.1232</v>
          </cell>
          <cell r="T55">
            <v>14</v>
          </cell>
          <cell r="U55">
            <v>4.9002266056010786</v>
          </cell>
          <cell r="V55">
            <v>185</v>
          </cell>
          <cell r="W55">
            <v>218</v>
          </cell>
          <cell r="X55">
            <v>232</v>
          </cell>
          <cell r="Y55">
            <v>183</v>
          </cell>
          <cell r="Z55">
            <v>185</v>
          </cell>
          <cell r="AB55">
            <v>2284.1232</v>
          </cell>
          <cell r="AC55">
            <v>5</v>
          </cell>
          <cell r="AD55">
            <v>457</v>
          </cell>
          <cell r="AE55">
            <v>2285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337</v>
          </cell>
          <cell r="E56">
            <v>195</v>
          </cell>
          <cell r="F56">
            <v>112</v>
          </cell>
          <cell r="G56">
            <v>1</v>
          </cell>
          <cell r="H56">
            <v>180</v>
          </cell>
          <cell r="I56" t="str">
            <v>матрица</v>
          </cell>
          <cell r="J56">
            <v>200</v>
          </cell>
          <cell r="K56">
            <v>-5</v>
          </cell>
          <cell r="N56">
            <v>240</v>
          </cell>
          <cell r="O56">
            <v>0</v>
          </cell>
          <cell r="P56">
            <v>39</v>
          </cell>
          <cell r="Q56">
            <v>194</v>
          </cell>
          <cell r="T56">
            <v>14</v>
          </cell>
          <cell r="U56">
            <v>9.0256410256410255</v>
          </cell>
          <cell r="V56">
            <v>40.6</v>
          </cell>
          <cell r="W56">
            <v>17</v>
          </cell>
          <cell r="X56">
            <v>45.8</v>
          </cell>
          <cell r="Y56">
            <v>24</v>
          </cell>
          <cell r="Z56">
            <v>20.8</v>
          </cell>
          <cell r="AB56">
            <v>194</v>
          </cell>
          <cell r="AC56">
            <v>5</v>
          </cell>
          <cell r="AD56">
            <v>39</v>
          </cell>
          <cell r="AE56">
            <v>195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92</v>
          </cell>
          <cell r="E57">
            <v>4</v>
          </cell>
          <cell r="F57">
            <v>88</v>
          </cell>
          <cell r="G57">
            <v>0</v>
          </cell>
          <cell r="H57" t="e">
            <v>#N/A</v>
          </cell>
          <cell r="I57" t="str">
            <v>не в матрице</v>
          </cell>
          <cell r="J57">
            <v>4</v>
          </cell>
          <cell r="K57">
            <v>0</v>
          </cell>
          <cell r="P57">
            <v>0.8</v>
          </cell>
          <cell r="T57">
            <v>110</v>
          </cell>
          <cell r="U57">
            <v>110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перемещение / нужно продавать!!!</v>
          </cell>
          <cell r="AB57">
            <v>0</v>
          </cell>
          <cell r="AC57">
            <v>0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P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1</v>
          </cell>
          <cell r="F61">
            <v>1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36</v>
          </cell>
          <cell r="F62">
            <v>36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0.4</v>
          </cell>
          <cell r="Y62">
            <v>0</v>
          </cell>
          <cell r="Z62">
            <v>0.4</v>
          </cell>
          <cell r="AA62" t="str">
            <v>нужно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10.8</v>
          </cell>
          <cell r="F63">
            <v>10.8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59</v>
          </cell>
          <cell r="F64">
            <v>59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27</v>
          </cell>
          <cell r="D65">
            <v>9</v>
          </cell>
          <cell r="E65">
            <v>15</v>
          </cell>
          <cell r="F65">
            <v>15</v>
          </cell>
          <cell r="G65">
            <v>1</v>
          </cell>
          <cell r="H65">
            <v>180</v>
          </cell>
          <cell r="I65" t="str">
            <v>матрица</v>
          </cell>
          <cell r="J65">
            <v>15</v>
          </cell>
          <cell r="K65">
            <v>0</v>
          </cell>
          <cell r="N65">
            <v>12</v>
          </cell>
          <cell r="O65">
            <v>0</v>
          </cell>
          <cell r="P65">
            <v>3</v>
          </cell>
          <cell r="Q65">
            <v>15</v>
          </cell>
          <cell r="T65">
            <v>14</v>
          </cell>
          <cell r="U65">
            <v>9</v>
          </cell>
          <cell r="V65">
            <v>3</v>
          </cell>
          <cell r="W65">
            <v>3</v>
          </cell>
          <cell r="X65">
            <v>4.2</v>
          </cell>
          <cell r="Y65">
            <v>4.2</v>
          </cell>
          <cell r="Z65">
            <v>2.4</v>
          </cell>
          <cell r="AB65">
            <v>15</v>
          </cell>
          <cell r="AC65">
            <v>3</v>
          </cell>
          <cell r="AD65">
            <v>5</v>
          </cell>
          <cell r="AE65">
            <v>15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355</v>
          </cell>
          <cell r="D66">
            <v>48</v>
          </cell>
          <cell r="E66">
            <v>280</v>
          </cell>
          <cell r="F66">
            <v>-54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321</v>
          </cell>
          <cell r="K66">
            <v>-41</v>
          </cell>
          <cell r="N66">
            <v>852</v>
          </cell>
          <cell r="O66">
            <v>0</v>
          </cell>
          <cell r="P66">
            <v>56</v>
          </cell>
          <cell r="T66">
            <v>14.25</v>
          </cell>
          <cell r="U66">
            <v>14.25</v>
          </cell>
          <cell r="V66">
            <v>83.2</v>
          </cell>
          <cell r="W66">
            <v>60.2</v>
          </cell>
          <cell r="X66">
            <v>118.4</v>
          </cell>
          <cell r="Y66">
            <v>67</v>
          </cell>
          <cell r="Z66">
            <v>61.6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137</v>
          </cell>
          <cell r="D67">
            <v>36</v>
          </cell>
          <cell r="E67">
            <v>74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91</v>
          </cell>
          <cell r="K67">
            <v>-17</v>
          </cell>
          <cell r="N67">
            <v>312</v>
          </cell>
          <cell r="O67">
            <v>0</v>
          </cell>
          <cell r="P67">
            <v>14.8</v>
          </cell>
          <cell r="Q67">
            <v>50</v>
          </cell>
          <cell r="T67">
            <v>24.45945945945946</v>
          </cell>
          <cell r="U67">
            <v>21.081081081081081</v>
          </cell>
          <cell r="V67">
            <v>30.8</v>
          </cell>
          <cell r="W67">
            <v>4.8</v>
          </cell>
          <cell r="X67">
            <v>17.399999999999999</v>
          </cell>
          <cell r="Y67">
            <v>10.4</v>
          </cell>
          <cell r="Z67">
            <v>6.4</v>
          </cell>
          <cell r="AB67">
            <v>15</v>
          </cell>
          <cell r="AC67">
            <v>12</v>
          </cell>
          <cell r="AD67">
            <v>4</v>
          </cell>
          <cell r="AE67">
            <v>14.399999999999999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59.4</v>
          </cell>
          <cell r="D68">
            <v>18</v>
          </cell>
          <cell r="E68">
            <v>36.4</v>
          </cell>
          <cell r="F68">
            <v>35.6</v>
          </cell>
          <cell r="G68">
            <v>1</v>
          </cell>
          <cell r="H68">
            <v>180</v>
          </cell>
          <cell r="I68" t="str">
            <v>матрица</v>
          </cell>
          <cell r="J68">
            <v>44.4</v>
          </cell>
          <cell r="K68">
            <v>-8</v>
          </cell>
          <cell r="N68">
            <v>25.2</v>
          </cell>
          <cell r="O68">
            <v>0</v>
          </cell>
          <cell r="P68">
            <v>7.2799999999999994</v>
          </cell>
          <cell r="Q68">
            <v>41.119999999999983</v>
          </cell>
          <cell r="T68">
            <v>14</v>
          </cell>
          <cell r="U68">
            <v>8.3516483516483522</v>
          </cell>
          <cell r="V68">
            <v>7.2</v>
          </cell>
          <cell r="W68">
            <v>0</v>
          </cell>
          <cell r="X68">
            <v>10.08</v>
          </cell>
          <cell r="Y68">
            <v>3.6</v>
          </cell>
          <cell r="Z68">
            <v>0</v>
          </cell>
          <cell r="AB68">
            <v>41.119999999999983</v>
          </cell>
          <cell r="AC68">
            <v>1.8</v>
          </cell>
          <cell r="AD68">
            <v>23</v>
          </cell>
          <cell r="AE68">
            <v>41.4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128</v>
          </cell>
          <cell r="D69">
            <v>48</v>
          </cell>
          <cell r="E69">
            <v>70</v>
          </cell>
          <cell r="F69">
            <v>11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77</v>
          </cell>
          <cell r="K69">
            <v>-7</v>
          </cell>
          <cell r="N69">
            <v>516</v>
          </cell>
          <cell r="O69">
            <v>0</v>
          </cell>
          <cell r="P69">
            <v>14</v>
          </cell>
          <cell r="T69">
            <v>37.642857142857146</v>
          </cell>
          <cell r="U69">
            <v>37.642857142857146</v>
          </cell>
          <cell r="V69">
            <v>49.4</v>
          </cell>
          <cell r="W69">
            <v>22</v>
          </cell>
          <cell r="X69">
            <v>30</v>
          </cell>
          <cell r="Y69">
            <v>9.1999999999999993</v>
          </cell>
          <cell r="Z69">
            <v>22.6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84</v>
          </cell>
          <cell r="D70">
            <v>12</v>
          </cell>
          <cell r="E70">
            <v>46</v>
          </cell>
          <cell r="F70">
            <v>46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46</v>
          </cell>
          <cell r="K70">
            <v>0</v>
          </cell>
          <cell r="N70">
            <v>0</v>
          </cell>
          <cell r="O70">
            <v>0</v>
          </cell>
          <cell r="P70">
            <v>9.1999999999999993</v>
          </cell>
          <cell r="Q70">
            <v>82.799999999999983</v>
          </cell>
          <cell r="T70">
            <v>14</v>
          </cell>
          <cell r="U70">
            <v>5</v>
          </cell>
          <cell r="V70">
            <v>0.8</v>
          </cell>
          <cell r="W70">
            <v>0</v>
          </cell>
          <cell r="X70">
            <v>8.4</v>
          </cell>
          <cell r="Y70">
            <v>3.6</v>
          </cell>
          <cell r="Z70">
            <v>1.2</v>
          </cell>
          <cell r="AB70">
            <v>16.559999999999999</v>
          </cell>
          <cell r="AC70">
            <v>6</v>
          </cell>
          <cell r="AD70">
            <v>14</v>
          </cell>
          <cell r="AE70">
            <v>16.8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47</v>
          </cell>
          <cell r="D71">
            <v>18</v>
          </cell>
          <cell r="E71">
            <v>46</v>
          </cell>
          <cell r="F71">
            <v>15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46</v>
          </cell>
          <cell r="K71">
            <v>0</v>
          </cell>
          <cell r="N71">
            <v>0</v>
          </cell>
          <cell r="O71">
            <v>0</v>
          </cell>
          <cell r="P71">
            <v>9.1999999999999993</v>
          </cell>
          <cell r="Q71">
            <v>95.399999999999991</v>
          </cell>
          <cell r="T71">
            <v>12</v>
          </cell>
          <cell r="U71">
            <v>1.6304347826086958</v>
          </cell>
          <cell r="V71">
            <v>4</v>
          </cell>
          <cell r="W71">
            <v>3</v>
          </cell>
          <cell r="X71">
            <v>5.4</v>
          </cell>
          <cell r="Y71">
            <v>5</v>
          </cell>
          <cell r="Z71">
            <v>1.2</v>
          </cell>
          <cell r="AB71">
            <v>19.079999999999998</v>
          </cell>
          <cell r="AC71">
            <v>6</v>
          </cell>
          <cell r="AD71">
            <v>16</v>
          </cell>
          <cell r="AE71">
            <v>19.200000000000003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77</v>
          </cell>
          <cell r="D72">
            <v>28</v>
          </cell>
          <cell r="E72">
            <v>71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105</v>
          </cell>
          <cell r="K72">
            <v>-34</v>
          </cell>
          <cell r="N72">
            <v>84</v>
          </cell>
          <cell r="O72">
            <v>0</v>
          </cell>
          <cell r="P72">
            <v>14.2</v>
          </cell>
          <cell r="Q72">
            <v>114.79999999999998</v>
          </cell>
          <cell r="T72">
            <v>14</v>
          </cell>
          <cell r="U72">
            <v>5.915492957746479</v>
          </cell>
          <cell r="V72">
            <v>11</v>
          </cell>
          <cell r="W72">
            <v>0</v>
          </cell>
          <cell r="X72">
            <v>11.2</v>
          </cell>
          <cell r="Y72">
            <v>1.2</v>
          </cell>
          <cell r="Z72">
            <v>8</v>
          </cell>
          <cell r="AB72">
            <v>34.439999999999991</v>
          </cell>
          <cell r="AC72">
            <v>14</v>
          </cell>
          <cell r="AD72">
            <v>8</v>
          </cell>
          <cell r="AE72">
            <v>33.6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92</v>
          </cell>
          <cell r="E73">
            <v>69</v>
          </cell>
          <cell r="F73">
            <v>-4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86</v>
          </cell>
          <cell r="K73">
            <v>-17</v>
          </cell>
          <cell r="N73">
            <v>264</v>
          </cell>
          <cell r="O73">
            <v>0</v>
          </cell>
          <cell r="P73">
            <v>13.8</v>
          </cell>
          <cell r="T73">
            <v>18.840579710144926</v>
          </cell>
          <cell r="U73">
            <v>18.840579710144926</v>
          </cell>
          <cell r="V73">
            <v>46.8</v>
          </cell>
          <cell r="W73">
            <v>16</v>
          </cell>
          <cell r="X73">
            <v>10.4</v>
          </cell>
          <cell r="Y73">
            <v>1.6</v>
          </cell>
          <cell r="Z73">
            <v>1.6</v>
          </cell>
          <cell r="AB73">
            <v>0</v>
          </cell>
          <cell r="AC73">
            <v>8</v>
          </cell>
          <cell r="AD73">
            <v>0</v>
          </cell>
          <cell r="AE73">
            <v>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755</v>
          </cell>
          <cell r="D74">
            <v>144</v>
          </cell>
          <cell r="E74">
            <v>477</v>
          </cell>
          <cell r="F74">
            <v>184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475</v>
          </cell>
          <cell r="K74">
            <v>2</v>
          </cell>
          <cell r="N74">
            <v>1044</v>
          </cell>
          <cell r="O74">
            <v>0</v>
          </cell>
          <cell r="P74">
            <v>95.4</v>
          </cell>
          <cell r="Q74">
            <v>107.60000000000014</v>
          </cell>
          <cell r="T74">
            <v>14</v>
          </cell>
          <cell r="U74">
            <v>12.872117400419286</v>
          </cell>
          <cell r="V74">
            <v>126.2</v>
          </cell>
          <cell r="W74">
            <v>83.8</v>
          </cell>
          <cell r="X74">
            <v>115.6</v>
          </cell>
          <cell r="Y74">
            <v>78.400000000000006</v>
          </cell>
          <cell r="Z74">
            <v>54</v>
          </cell>
          <cell r="AB74">
            <v>26.900000000000034</v>
          </cell>
          <cell r="AC74">
            <v>12</v>
          </cell>
          <cell r="AD74">
            <v>9</v>
          </cell>
          <cell r="AE74">
            <v>27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1199</v>
          </cell>
          <cell r="D75">
            <v>60</v>
          </cell>
          <cell r="E75">
            <v>520</v>
          </cell>
          <cell r="F75">
            <v>509</v>
          </cell>
          <cell r="G75">
            <v>0.25</v>
          </cell>
          <cell r="H75">
            <v>180</v>
          </cell>
          <cell r="I75" t="str">
            <v>матрица / паллет</v>
          </cell>
          <cell r="J75">
            <v>524</v>
          </cell>
          <cell r="K75">
            <v>-4</v>
          </cell>
          <cell r="N75">
            <v>672</v>
          </cell>
          <cell r="O75">
            <v>0</v>
          </cell>
          <cell r="P75">
            <v>104</v>
          </cell>
          <cell r="Q75">
            <v>275</v>
          </cell>
          <cell r="T75">
            <v>14</v>
          </cell>
          <cell r="U75">
            <v>11.35576923076923</v>
          </cell>
          <cell r="V75">
            <v>125.8</v>
          </cell>
          <cell r="W75">
            <v>28.2</v>
          </cell>
          <cell r="X75">
            <v>164</v>
          </cell>
          <cell r="Y75">
            <v>73.400000000000006</v>
          </cell>
          <cell r="Z75">
            <v>67.599999999999994</v>
          </cell>
          <cell r="AB75">
            <v>68.75</v>
          </cell>
          <cell r="AC75">
            <v>12</v>
          </cell>
          <cell r="AD75">
            <v>23</v>
          </cell>
          <cell r="AE75">
            <v>69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175.5</v>
          </cell>
          <cell r="E76">
            <v>8.1</v>
          </cell>
          <cell r="F76">
            <v>167.4</v>
          </cell>
          <cell r="G76">
            <v>1</v>
          </cell>
          <cell r="H76">
            <v>180</v>
          </cell>
          <cell r="I76" t="str">
            <v>матрица</v>
          </cell>
          <cell r="J76">
            <v>8.1</v>
          </cell>
          <cell r="K76">
            <v>0</v>
          </cell>
          <cell r="N76">
            <v>0</v>
          </cell>
          <cell r="O76">
            <v>0</v>
          </cell>
          <cell r="P76">
            <v>1.6199999999999999</v>
          </cell>
          <cell r="T76">
            <v>103.33333333333334</v>
          </cell>
          <cell r="U76">
            <v>103.33333333333334</v>
          </cell>
          <cell r="V76">
            <v>13.88</v>
          </cell>
          <cell r="W76">
            <v>11.34</v>
          </cell>
          <cell r="X76">
            <v>2.16</v>
          </cell>
          <cell r="Y76">
            <v>1.62</v>
          </cell>
          <cell r="Z76">
            <v>1.08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817</v>
          </cell>
          <cell r="D77">
            <v>215</v>
          </cell>
          <cell r="E77">
            <v>535</v>
          </cell>
          <cell r="F77">
            <v>342</v>
          </cell>
          <cell r="G77">
            <v>1</v>
          </cell>
          <cell r="H77">
            <v>180</v>
          </cell>
          <cell r="I77" t="str">
            <v>матрица / паллет</v>
          </cell>
          <cell r="J77">
            <v>535</v>
          </cell>
          <cell r="K77">
            <v>0</v>
          </cell>
          <cell r="N77">
            <v>440</v>
          </cell>
          <cell r="O77">
            <v>0</v>
          </cell>
          <cell r="P77">
            <v>107</v>
          </cell>
          <cell r="Q77">
            <v>716</v>
          </cell>
          <cell r="T77">
            <v>14</v>
          </cell>
          <cell r="U77">
            <v>7.3084112149532707</v>
          </cell>
          <cell r="V77">
            <v>97.6</v>
          </cell>
          <cell r="W77">
            <v>86</v>
          </cell>
          <cell r="X77">
            <v>122</v>
          </cell>
          <cell r="Y77">
            <v>80.099999999999994</v>
          </cell>
          <cell r="Z77">
            <v>76</v>
          </cell>
          <cell r="AB77">
            <v>716</v>
          </cell>
          <cell r="AC77">
            <v>5</v>
          </cell>
          <cell r="AD77">
            <v>143</v>
          </cell>
          <cell r="AE77">
            <v>715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D78">
            <v>110</v>
          </cell>
          <cell r="E78">
            <v>36</v>
          </cell>
          <cell r="F78">
            <v>74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36</v>
          </cell>
          <cell r="K78">
            <v>0</v>
          </cell>
          <cell r="N78">
            <v>88</v>
          </cell>
          <cell r="O78">
            <v>0</v>
          </cell>
          <cell r="P78">
            <v>7.2</v>
          </cell>
          <cell r="Q78">
            <v>50</v>
          </cell>
          <cell r="T78">
            <v>29.444444444444443</v>
          </cell>
          <cell r="U78">
            <v>22.5</v>
          </cell>
          <cell r="V78">
            <v>14</v>
          </cell>
          <cell r="W78">
            <v>14.6</v>
          </cell>
          <cell r="X78">
            <v>9</v>
          </cell>
          <cell r="Y78">
            <v>5.6</v>
          </cell>
          <cell r="Z78">
            <v>9.6</v>
          </cell>
          <cell r="AB78">
            <v>7.0000000000000009</v>
          </cell>
          <cell r="AC78">
            <v>22</v>
          </cell>
          <cell r="AD78">
            <v>2</v>
          </cell>
          <cell r="AE78">
            <v>6.16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8" customWidth="1"/>
    <col min="8" max="8" width="5" customWidth="1"/>
    <col min="9" max="9" width="15.85546875" customWidth="1"/>
    <col min="10" max="11" width="6.85546875" customWidth="1"/>
    <col min="12" max="13" width="1.140625" customWidth="1"/>
    <col min="14" max="17" width="6.85546875" customWidth="1"/>
    <col min="18" max="18" width="21.5703125" customWidth="1"/>
    <col min="19" max="20" width="4.85546875" customWidth="1"/>
    <col min="21" max="25" width="5.85546875" customWidth="1"/>
    <col min="26" max="26" width="36.14062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17492.106</v>
      </c>
      <c r="F5" s="4">
        <f>SUM(F6:F500)</f>
        <v>16125.294</v>
      </c>
      <c r="G5" s="6"/>
      <c r="H5" s="1"/>
      <c r="I5" s="1"/>
      <c r="J5" s="4">
        <f t="shared" ref="J5:Q5" si="0">SUM(J6:J500)</f>
        <v>16946.8</v>
      </c>
      <c r="K5" s="4">
        <f t="shared" si="0"/>
        <v>545.30599999999981</v>
      </c>
      <c r="L5" s="4">
        <f t="shared" si="0"/>
        <v>0</v>
      </c>
      <c r="M5" s="4">
        <f t="shared" si="0"/>
        <v>0</v>
      </c>
      <c r="N5" s="4">
        <f t="shared" si="0"/>
        <v>20560.3</v>
      </c>
      <c r="O5" s="4">
        <f t="shared" si="0"/>
        <v>3498.4212000000007</v>
      </c>
      <c r="P5" s="4">
        <f t="shared" si="0"/>
        <v>14256.162799999996</v>
      </c>
      <c r="Q5" s="4">
        <f t="shared" si="0"/>
        <v>0</v>
      </c>
      <c r="R5" s="1"/>
      <c r="S5" s="1"/>
      <c r="T5" s="1"/>
      <c r="U5" s="4">
        <f t="shared" ref="U5:Y5" si="1">SUM(U6:U500)</f>
        <v>3943.1400000000003</v>
      </c>
      <c r="V5" s="4">
        <f t="shared" si="1"/>
        <v>3431.1400000000003</v>
      </c>
      <c r="W5" s="4">
        <f t="shared" si="1"/>
        <v>3849.3400000000006</v>
      </c>
      <c r="X5" s="4">
        <f t="shared" si="1"/>
        <v>3552.1799999999994</v>
      </c>
      <c r="Y5" s="4">
        <f t="shared" si="1"/>
        <v>2954.86</v>
      </c>
      <c r="Z5" s="1"/>
      <c r="AA5" s="4">
        <f>SUM(AA6:AA500)</f>
        <v>10771.932799999999</v>
      </c>
      <c r="AB5" s="6"/>
      <c r="AC5" s="11">
        <f>SUM(AC6:AC500)</f>
        <v>2461</v>
      </c>
      <c r="AD5" s="4">
        <f>SUM(AD6:AD500)</f>
        <v>10829.4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33</v>
      </c>
      <c r="B6" s="19" t="s">
        <v>34</v>
      </c>
      <c r="C6" s="19"/>
      <c r="D6" s="19"/>
      <c r="E6" s="19"/>
      <c r="F6" s="19"/>
      <c r="G6" s="20">
        <v>0</v>
      </c>
      <c r="H6" s="19" t="e">
        <v>#N/A</v>
      </c>
      <c r="I6" s="19" t="s">
        <v>35</v>
      </c>
      <c r="J6" s="19"/>
      <c r="K6" s="19">
        <f t="shared" ref="K6:K37" si="2">E6-J6</f>
        <v>0</v>
      </c>
      <c r="L6" s="19"/>
      <c r="M6" s="19"/>
      <c r="N6" s="19"/>
      <c r="O6" s="19">
        <f>E6/5</f>
        <v>0</v>
      </c>
      <c r="P6" s="21"/>
      <c r="Q6" s="21"/>
      <c r="R6" s="19"/>
      <c r="S6" s="19" t="e">
        <f>(F6+N6+P6)/O6</f>
        <v>#DIV/0!</v>
      </c>
      <c r="T6" s="19" t="e">
        <f>(F6+N6)/O6</f>
        <v>#DIV/0!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 t="s">
        <v>36</v>
      </c>
      <c r="AA6" s="19">
        <f>P6*G6</f>
        <v>0</v>
      </c>
      <c r="AB6" s="20">
        <v>0</v>
      </c>
      <c r="AC6" s="22"/>
      <c r="AD6" s="1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37</v>
      </c>
      <c r="B7" s="19" t="s">
        <v>34</v>
      </c>
      <c r="C7" s="19"/>
      <c r="D7" s="19"/>
      <c r="E7" s="19"/>
      <c r="F7" s="19"/>
      <c r="G7" s="20">
        <v>0</v>
      </c>
      <c r="H7" s="19" t="e">
        <v>#N/A</v>
      </c>
      <c r="I7" s="19" t="s">
        <v>35</v>
      </c>
      <c r="J7" s="19"/>
      <c r="K7" s="19">
        <f t="shared" si="2"/>
        <v>0</v>
      </c>
      <c r="L7" s="19"/>
      <c r="M7" s="19"/>
      <c r="N7" s="19"/>
      <c r="O7" s="19">
        <f t="shared" ref="O7:O70" si="3">E7/5</f>
        <v>0</v>
      </c>
      <c r="P7" s="21"/>
      <c r="Q7" s="21"/>
      <c r="R7" s="19"/>
      <c r="S7" s="19" t="e">
        <f t="shared" ref="S7:S70" si="4">(F7+N7+P7)/O7</f>
        <v>#DIV/0!</v>
      </c>
      <c r="T7" s="19" t="e">
        <f t="shared" ref="T7:T70" si="5">(F7+N7)/O7</f>
        <v>#DIV/0!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 t="s">
        <v>36</v>
      </c>
      <c r="AA7" s="19">
        <f t="shared" ref="AA7:AA70" si="6">P7*G7</f>
        <v>0</v>
      </c>
      <c r="AB7" s="20">
        <v>0</v>
      </c>
      <c r="AC7" s="22"/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1272</v>
      </c>
      <c r="D8" s="1">
        <v>396</v>
      </c>
      <c r="E8" s="1">
        <v>971</v>
      </c>
      <c r="F8" s="1">
        <v>526</v>
      </c>
      <c r="G8" s="6">
        <v>0.3</v>
      </c>
      <c r="H8" s="1">
        <v>180</v>
      </c>
      <c r="I8" s="1" t="s">
        <v>35</v>
      </c>
      <c r="J8" s="1">
        <v>952</v>
      </c>
      <c r="K8" s="1">
        <f t="shared" si="2"/>
        <v>19</v>
      </c>
      <c r="L8" s="1"/>
      <c r="M8" s="1"/>
      <c r="N8" s="1">
        <v>1044</v>
      </c>
      <c r="O8" s="1">
        <f t="shared" si="3"/>
        <v>194.2</v>
      </c>
      <c r="P8" s="5">
        <f>14*O8-N8-F8</f>
        <v>1148.7999999999997</v>
      </c>
      <c r="Q8" s="5"/>
      <c r="R8" s="1"/>
      <c r="S8" s="1">
        <f t="shared" si="4"/>
        <v>14</v>
      </c>
      <c r="T8" s="1">
        <f t="shared" si="5"/>
        <v>8.0844490216271883</v>
      </c>
      <c r="U8" s="1">
        <v>182</v>
      </c>
      <c r="V8" s="1">
        <v>160.19999999999999</v>
      </c>
      <c r="W8" s="1">
        <v>200.6</v>
      </c>
      <c r="X8" s="1">
        <v>144.4</v>
      </c>
      <c r="Y8" s="1">
        <v>133.80000000000001</v>
      </c>
      <c r="Z8" s="1"/>
      <c r="AA8" s="1">
        <f t="shared" si="6"/>
        <v>344.63999999999993</v>
      </c>
      <c r="AB8" s="6">
        <v>12</v>
      </c>
      <c r="AC8" s="9">
        <f>MROUND(P8,AB8)/AB8</f>
        <v>96</v>
      </c>
      <c r="AD8" s="1">
        <f>AC8*AB8*G8</f>
        <v>345.59999999999997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39</v>
      </c>
      <c r="B9" s="19" t="s">
        <v>34</v>
      </c>
      <c r="C9" s="19"/>
      <c r="D9" s="19"/>
      <c r="E9" s="19"/>
      <c r="F9" s="19"/>
      <c r="G9" s="20">
        <v>0</v>
      </c>
      <c r="H9" s="19" t="e">
        <v>#N/A</v>
      </c>
      <c r="I9" s="19" t="s">
        <v>35</v>
      </c>
      <c r="J9" s="19"/>
      <c r="K9" s="19">
        <f t="shared" si="2"/>
        <v>0</v>
      </c>
      <c r="L9" s="19"/>
      <c r="M9" s="19"/>
      <c r="N9" s="19"/>
      <c r="O9" s="19">
        <f t="shared" si="3"/>
        <v>0</v>
      </c>
      <c r="P9" s="21"/>
      <c r="Q9" s="21"/>
      <c r="R9" s="19"/>
      <c r="S9" s="19" t="e">
        <f t="shared" si="4"/>
        <v>#DIV/0!</v>
      </c>
      <c r="T9" s="19" t="e">
        <f t="shared" si="5"/>
        <v>#DIV/0!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 t="s">
        <v>36</v>
      </c>
      <c r="AA9" s="19">
        <f t="shared" si="6"/>
        <v>0</v>
      </c>
      <c r="AB9" s="20">
        <v>0</v>
      </c>
      <c r="AC9" s="22"/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815</v>
      </c>
      <c r="D10" s="1">
        <v>1553</v>
      </c>
      <c r="E10" s="1">
        <v>1025</v>
      </c>
      <c r="F10" s="1">
        <v>1179</v>
      </c>
      <c r="G10" s="6">
        <v>0.3</v>
      </c>
      <c r="H10" s="1">
        <v>180</v>
      </c>
      <c r="I10" s="1" t="s">
        <v>35</v>
      </c>
      <c r="J10" s="1">
        <v>1005</v>
      </c>
      <c r="K10" s="1">
        <f t="shared" si="2"/>
        <v>20</v>
      </c>
      <c r="L10" s="1"/>
      <c r="M10" s="1"/>
      <c r="N10" s="1">
        <v>1116</v>
      </c>
      <c r="O10" s="1">
        <f t="shared" si="3"/>
        <v>205</v>
      </c>
      <c r="P10" s="5">
        <f>14*O10-N10-F10</f>
        <v>575</v>
      </c>
      <c r="Q10" s="5"/>
      <c r="R10" s="1"/>
      <c r="S10" s="1">
        <f t="shared" si="4"/>
        <v>14</v>
      </c>
      <c r="T10" s="1">
        <f t="shared" si="5"/>
        <v>11.195121951219512</v>
      </c>
      <c r="U10" s="1">
        <v>236.8</v>
      </c>
      <c r="V10" s="1">
        <v>226.2</v>
      </c>
      <c r="W10" s="1">
        <v>211.4</v>
      </c>
      <c r="X10" s="1">
        <v>220</v>
      </c>
      <c r="Y10" s="1">
        <v>195.4</v>
      </c>
      <c r="Z10" s="1"/>
      <c r="AA10" s="1">
        <f t="shared" si="6"/>
        <v>172.5</v>
      </c>
      <c r="AB10" s="6">
        <v>12</v>
      </c>
      <c r="AC10" s="9">
        <f>MROUND(P10,AB10)/AB10</f>
        <v>48</v>
      </c>
      <c r="AD10" s="1">
        <f>AC10*AB10*G10</f>
        <v>172.79999999999998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41</v>
      </c>
      <c r="B11" s="19" t="s">
        <v>34</v>
      </c>
      <c r="C11" s="19"/>
      <c r="D11" s="19"/>
      <c r="E11" s="19"/>
      <c r="F11" s="19"/>
      <c r="G11" s="20">
        <v>0</v>
      </c>
      <c r="H11" s="19" t="e">
        <v>#N/A</v>
      </c>
      <c r="I11" s="19" t="s">
        <v>35</v>
      </c>
      <c r="J11" s="19"/>
      <c r="K11" s="19">
        <f t="shared" si="2"/>
        <v>0</v>
      </c>
      <c r="L11" s="19"/>
      <c r="M11" s="19"/>
      <c r="N11" s="19"/>
      <c r="O11" s="19">
        <f t="shared" si="3"/>
        <v>0</v>
      </c>
      <c r="P11" s="21"/>
      <c r="Q11" s="21"/>
      <c r="R11" s="19"/>
      <c r="S11" s="19" t="e">
        <f t="shared" si="4"/>
        <v>#DIV/0!</v>
      </c>
      <c r="T11" s="19" t="e">
        <f t="shared" si="5"/>
        <v>#DIV/0!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 t="s">
        <v>36</v>
      </c>
      <c r="AA11" s="19">
        <f t="shared" si="6"/>
        <v>0</v>
      </c>
      <c r="AB11" s="20">
        <v>0</v>
      </c>
      <c r="AC11" s="22"/>
      <c r="AD11" s="1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42</v>
      </c>
      <c r="B12" s="19" t="s">
        <v>34</v>
      </c>
      <c r="C12" s="19"/>
      <c r="D12" s="19"/>
      <c r="E12" s="19"/>
      <c r="F12" s="19"/>
      <c r="G12" s="20">
        <v>0</v>
      </c>
      <c r="H12" s="19" t="e">
        <v>#N/A</v>
      </c>
      <c r="I12" s="19" t="s">
        <v>35</v>
      </c>
      <c r="J12" s="19"/>
      <c r="K12" s="19">
        <f t="shared" si="2"/>
        <v>0</v>
      </c>
      <c r="L12" s="19"/>
      <c r="M12" s="19"/>
      <c r="N12" s="19"/>
      <c r="O12" s="19">
        <f t="shared" si="3"/>
        <v>0</v>
      </c>
      <c r="P12" s="21"/>
      <c r="Q12" s="21"/>
      <c r="R12" s="19"/>
      <c r="S12" s="19" t="e">
        <f t="shared" si="4"/>
        <v>#DIV/0!</v>
      </c>
      <c r="T12" s="19" t="e">
        <f t="shared" si="5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 t="s">
        <v>36</v>
      </c>
      <c r="AA12" s="19">
        <f t="shared" si="6"/>
        <v>0</v>
      </c>
      <c r="AB12" s="20">
        <v>0</v>
      </c>
      <c r="AC12" s="22"/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253</v>
      </c>
      <c r="D13" s="1">
        <v>82.5</v>
      </c>
      <c r="E13" s="1">
        <v>225.5</v>
      </c>
      <c r="F13" s="1">
        <v>93.5</v>
      </c>
      <c r="G13" s="6">
        <v>1</v>
      </c>
      <c r="H13" s="1">
        <v>180</v>
      </c>
      <c r="I13" s="1" t="s">
        <v>35</v>
      </c>
      <c r="J13" s="1">
        <v>224.5</v>
      </c>
      <c r="K13" s="1">
        <f t="shared" si="2"/>
        <v>1</v>
      </c>
      <c r="L13" s="1"/>
      <c r="M13" s="1"/>
      <c r="N13" s="1">
        <v>220</v>
      </c>
      <c r="O13" s="1">
        <f t="shared" si="3"/>
        <v>45.1</v>
      </c>
      <c r="P13" s="5">
        <f>14*O13-N13-F13</f>
        <v>317.89999999999998</v>
      </c>
      <c r="Q13" s="5"/>
      <c r="R13" s="1"/>
      <c r="S13" s="1">
        <f t="shared" si="4"/>
        <v>13.999999999999998</v>
      </c>
      <c r="T13" s="1">
        <f t="shared" si="5"/>
        <v>6.9512195121951219</v>
      </c>
      <c r="U13" s="1">
        <v>38.5</v>
      </c>
      <c r="V13" s="1">
        <v>34.1</v>
      </c>
      <c r="W13" s="1">
        <v>19.8</v>
      </c>
      <c r="X13" s="1">
        <v>58.3</v>
      </c>
      <c r="Y13" s="1">
        <v>27.5</v>
      </c>
      <c r="Z13" s="1"/>
      <c r="AA13" s="1">
        <f t="shared" si="6"/>
        <v>317.89999999999998</v>
      </c>
      <c r="AB13" s="6">
        <v>5.5</v>
      </c>
      <c r="AC13" s="9">
        <f>MROUND(P13,AB13)/AB13</f>
        <v>58</v>
      </c>
      <c r="AD13" s="1">
        <f>AC13*AB13*G13</f>
        <v>319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2"/>
        <v>0</v>
      </c>
      <c r="L14" s="19"/>
      <c r="M14" s="19"/>
      <c r="N14" s="19"/>
      <c r="O14" s="19">
        <f t="shared" si="3"/>
        <v>0</v>
      </c>
      <c r="P14" s="21"/>
      <c r="Q14" s="21"/>
      <c r="R14" s="19"/>
      <c r="S14" s="19" t="e">
        <f t="shared" si="4"/>
        <v>#DIV/0!</v>
      </c>
      <c r="T14" s="19" t="e">
        <f t="shared" si="5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36</v>
      </c>
      <c r="AA14" s="19">
        <f t="shared" si="6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40.700000000000003</v>
      </c>
      <c r="D15" s="1"/>
      <c r="E15" s="1">
        <v>18.5</v>
      </c>
      <c r="F15" s="1">
        <v>18.5</v>
      </c>
      <c r="G15" s="6">
        <v>1</v>
      </c>
      <c r="H15" s="1">
        <v>180</v>
      </c>
      <c r="I15" s="1" t="s">
        <v>35</v>
      </c>
      <c r="J15" s="1">
        <v>26</v>
      </c>
      <c r="K15" s="1">
        <f t="shared" si="2"/>
        <v>-7.5</v>
      </c>
      <c r="L15" s="1"/>
      <c r="M15" s="1"/>
      <c r="N15" s="1">
        <v>0</v>
      </c>
      <c r="O15" s="1">
        <f t="shared" si="3"/>
        <v>3.7</v>
      </c>
      <c r="P15" s="5">
        <f>13*O15-N15-F15</f>
        <v>29.6</v>
      </c>
      <c r="Q15" s="5"/>
      <c r="R15" s="1"/>
      <c r="S15" s="1">
        <f t="shared" si="4"/>
        <v>13</v>
      </c>
      <c r="T15" s="1">
        <f t="shared" si="5"/>
        <v>5</v>
      </c>
      <c r="U15" s="1">
        <v>0.74</v>
      </c>
      <c r="V15" s="1">
        <v>0</v>
      </c>
      <c r="W15" s="1">
        <v>2.96</v>
      </c>
      <c r="X15" s="1">
        <v>3.7</v>
      </c>
      <c r="Y15" s="1">
        <v>2.2200000000000002</v>
      </c>
      <c r="Z15" s="1"/>
      <c r="AA15" s="1">
        <f t="shared" si="6"/>
        <v>29.6</v>
      </c>
      <c r="AB15" s="6">
        <v>3.7</v>
      </c>
      <c r="AC15" s="9">
        <f>MROUND(P15,AB15)/AB15</f>
        <v>8</v>
      </c>
      <c r="AD15" s="1">
        <f>AC15*AB15*G15</f>
        <v>29.6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48</v>
      </c>
      <c r="B16" s="19" t="s">
        <v>44</v>
      </c>
      <c r="C16" s="19">
        <v>895.4</v>
      </c>
      <c r="D16" s="19"/>
      <c r="E16" s="19">
        <v>55.5</v>
      </c>
      <c r="F16" s="19">
        <v>836.2</v>
      </c>
      <c r="G16" s="20">
        <v>0</v>
      </c>
      <c r="H16" s="19" t="e">
        <v>#N/A</v>
      </c>
      <c r="I16" s="19" t="s">
        <v>49</v>
      </c>
      <c r="J16" s="19">
        <v>54</v>
      </c>
      <c r="K16" s="19">
        <f t="shared" si="2"/>
        <v>1.5</v>
      </c>
      <c r="L16" s="19"/>
      <c r="M16" s="19"/>
      <c r="N16" s="19"/>
      <c r="O16" s="19">
        <f t="shared" si="3"/>
        <v>11.1</v>
      </c>
      <c r="P16" s="21"/>
      <c r="Q16" s="21"/>
      <c r="R16" s="19"/>
      <c r="S16" s="19">
        <f t="shared" si="4"/>
        <v>75.333333333333343</v>
      </c>
      <c r="T16" s="19">
        <f t="shared" si="5"/>
        <v>75.333333333333343</v>
      </c>
      <c r="U16" s="19">
        <v>4.4400000000000004</v>
      </c>
      <c r="V16" s="19">
        <v>2.96</v>
      </c>
      <c r="W16" s="19">
        <v>10.36</v>
      </c>
      <c r="X16" s="19">
        <v>7.4</v>
      </c>
      <c r="Y16" s="19">
        <v>2.96</v>
      </c>
      <c r="Z16" s="24" t="s">
        <v>112</v>
      </c>
      <c r="AA16" s="19">
        <f t="shared" si="6"/>
        <v>0</v>
      </c>
      <c r="AB16" s="20">
        <v>0</v>
      </c>
      <c r="AC16" s="22"/>
      <c r="AD16" s="19"/>
      <c r="AE16" s="1">
        <f>VLOOKUP(A16,[1]Sheet!$A:$AF,32,0)</f>
        <v>14</v>
      </c>
      <c r="AF16" s="1">
        <f>VLOOKUP(A16,[1]Sheet!$A:$AG,33,0)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2"/>
        <v>0</v>
      </c>
      <c r="L17" s="19"/>
      <c r="M17" s="19"/>
      <c r="N17" s="19"/>
      <c r="O17" s="19">
        <f t="shared" si="3"/>
        <v>0</v>
      </c>
      <c r="P17" s="21"/>
      <c r="Q17" s="21"/>
      <c r="R17" s="19"/>
      <c r="S17" s="19" t="e">
        <f t="shared" si="4"/>
        <v>#DIV/0!</v>
      </c>
      <c r="T17" s="19" t="e">
        <f t="shared" si="5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36</v>
      </c>
      <c r="AA17" s="19">
        <f t="shared" si="6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5" t="s">
        <v>51</v>
      </c>
      <c r="B18" s="1" t="s">
        <v>34</v>
      </c>
      <c r="C18" s="1"/>
      <c r="D18" s="1"/>
      <c r="E18" s="1"/>
      <c r="F18" s="1"/>
      <c r="G18" s="6">
        <v>0.25</v>
      </c>
      <c r="H18" s="1" t="e">
        <v>#N/A</v>
      </c>
      <c r="I18" s="1" t="s">
        <v>35</v>
      </c>
      <c r="J18" s="1"/>
      <c r="K18" s="1">
        <f t="shared" si="2"/>
        <v>0</v>
      </c>
      <c r="L18" s="1"/>
      <c r="M18" s="1"/>
      <c r="N18" s="1">
        <v>60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 t="s">
        <v>52</v>
      </c>
      <c r="AA18" s="1">
        <f t="shared" si="6"/>
        <v>0</v>
      </c>
      <c r="AB18" s="6">
        <v>12</v>
      </c>
      <c r="AC18" s="9">
        <f>MROUND(P18,AB18)/AB18</f>
        <v>0</v>
      </c>
      <c r="AD18" s="1">
        <f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53</v>
      </c>
      <c r="B19" s="19" t="s">
        <v>34</v>
      </c>
      <c r="C19" s="19"/>
      <c r="D19" s="19"/>
      <c r="E19" s="19"/>
      <c r="F19" s="19"/>
      <c r="G19" s="20">
        <v>0</v>
      </c>
      <c r="H19" s="19" t="e">
        <v>#N/A</v>
      </c>
      <c r="I19" s="19" t="s">
        <v>35</v>
      </c>
      <c r="J19" s="19"/>
      <c r="K19" s="19">
        <f t="shared" si="2"/>
        <v>0</v>
      </c>
      <c r="L19" s="19"/>
      <c r="M19" s="19"/>
      <c r="N19" s="19"/>
      <c r="O19" s="19">
        <f t="shared" si="3"/>
        <v>0</v>
      </c>
      <c r="P19" s="21"/>
      <c r="Q19" s="21"/>
      <c r="R19" s="19"/>
      <c r="S19" s="19" t="e">
        <f t="shared" si="4"/>
        <v>#DIV/0!</v>
      </c>
      <c r="T19" s="19" t="e">
        <f t="shared" si="5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 t="s">
        <v>36</v>
      </c>
      <c r="AA19" s="19">
        <f t="shared" si="6"/>
        <v>0</v>
      </c>
      <c r="AB19" s="20">
        <v>0</v>
      </c>
      <c r="AC19" s="22"/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44</v>
      </c>
      <c r="C20" s="1">
        <v>347.6</v>
      </c>
      <c r="D20" s="1">
        <v>185.2</v>
      </c>
      <c r="E20" s="1">
        <v>333</v>
      </c>
      <c r="F20" s="1">
        <v>173.9</v>
      </c>
      <c r="G20" s="6">
        <v>1</v>
      </c>
      <c r="H20" s="1">
        <v>180</v>
      </c>
      <c r="I20" s="1" t="s">
        <v>49</v>
      </c>
      <c r="J20" s="1">
        <v>330.8</v>
      </c>
      <c r="K20" s="1">
        <f t="shared" si="2"/>
        <v>2.1999999999999886</v>
      </c>
      <c r="L20" s="1"/>
      <c r="M20" s="1"/>
      <c r="N20" s="1">
        <v>188.7</v>
      </c>
      <c r="O20" s="1">
        <f t="shared" si="3"/>
        <v>66.599999999999994</v>
      </c>
      <c r="P20" s="5">
        <f t="shared" ref="P20:P22" si="7">14*O20-N20-F20</f>
        <v>569.79999999999984</v>
      </c>
      <c r="Q20" s="5"/>
      <c r="R20" s="1"/>
      <c r="S20" s="1">
        <f t="shared" si="4"/>
        <v>14</v>
      </c>
      <c r="T20" s="1">
        <f t="shared" si="5"/>
        <v>5.4444444444444455</v>
      </c>
      <c r="U20" s="1">
        <v>49.6</v>
      </c>
      <c r="V20" s="1">
        <v>50.32</v>
      </c>
      <c r="W20" s="1">
        <v>59.220000000000013</v>
      </c>
      <c r="X20" s="1">
        <v>52.54</v>
      </c>
      <c r="Y20" s="1">
        <v>54.02</v>
      </c>
      <c r="Z20" s="1"/>
      <c r="AA20" s="1">
        <f t="shared" si="6"/>
        <v>569.79999999999984</v>
      </c>
      <c r="AB20" s="6">
        <v>3.7</v>
      </c>
      <c r="AC20" s="9">
        <f>MROUND(P20,AB20*AE20)/AB20</f>
        <v>154</v>
      </c>
      <c r="AD20" s="1">
        <f t="shared" ref="AD20:AD22" si="8">AC20*AB20*G20</f>
        <v>569.80000000000007</v>
      </c>
      <c r="AE20" s="1">
        <f>VLOOKUP(A20,[1]Sheet!$A:$AF,32,0)</f>
        <v>14</v>
      </c>
      <c r="AF20" s="1">
        <f>VLOOKUP(A20,[1]Sheet!$A:$AG,33,0)</f>
        <v>126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44</v>
      </c>
      <c r="C21" s="1">
        <v>3.2</v>
      </c>
      <c r="D21" s="1">
        <v>83.2</v>
      </c>
      <c r="E21" s="1">
        <v>27</v>
      </c>
      <c r="F21" s="1">
        <v>59.4</v>
      </c>
      <c r="G21" s="6">
        <v>1</v>
      </c>
      <c r="H21" s="1">
        <v>180</v>
      </c>
      <c r="I21" s="1" t="s">
        <v>35</v>
      </c>
      <c r="J21" s="1">
        <v>27</v>
      </c>
      <c r="K21" s="1">
        <f t="shared" si="2"/>
        <v>0</v>
      </c>
      <c r="L21" s="1"/>
      <c r="M21" s="1"/>
      <c r="N21" s="1">
        <v>39.6</v>
      </c>
      <c r="O21" s="1">
        <f t="shared" si="3"/>
        <v>5.4</v>
      </c>
      <c r="P21" s="5"/>
      <c r="Q21" s="5"/>
      <c r="R21" s="1"/>
      <c r="S21" s="1">
        <f t="shared" si="4"/>
        <v>18.333333333333332</v>
      </c>
      <c r="T21" s="1">
        <f t="shared" si="5"/>
        <v>18.333333333333332</v>
      </c>
      <c r="U21" s="1">
        <v>9</v>
      </c>
      <c r="V21" s="1">
        <v>8.7200000000000006</v>
      </c>
      <c r="W21" s="1">
        <v>4.68</v>
      </c>
      <c r="X21" s="1">
        <v>10.08</v>
      </c>
      <c r="Y21" s="1">
        <v>2.88</v>
      </c>
      <c r="Z21" s="1"/>
      <c r="AA21" s="1">
        <f t="shared" si="6"/>
        <v>0</v>
      </c>
      <c r="AB21" s="6">
        <v>1.8</v>
      </c>
      <c r="AC21" s="9">
        <f t="shared" ref="AC21:AC22" si="9">MROUND(P21,AB21)/AB21</f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34</v>
      </c>
      <c r="C22" s="1">
        <v>1384</v>
      </c>
      <c r="D22" s="1">
        <v>168</v>
      </c>
      <c r="E22" s="1">
        <v>822</v>
      </c>
      <c r="F22" s="1">
        <v>569</v>
      </c>
      <c r="G22" s="6">
        <v>0.25</v>
      </c>
      <c r="H22" s="1">
        <v>180</v>
      </c>
      <c r="I22" s="1" t="s">
        <v>35</v>
      </c>
      <c r="J22" s="1">
        <v>803</v>
      </c>
      <c r="K22" s="1">
        <f t="shared" si="2"/>
        <v>19</v>
      </c>
      <c r="L22" s="1"/>
      <c r="M22" s="1"/>
      <c r="N22" s="1">
        <v>1050</v>
      </c>
      <c r="O22" s="1">
        <f t="shared" si="3"/>
        <v>164.4</v>
      </c>
      <c r="P22" s="5">
        <f t="shared" si="7"/>
        <v>682.59999999999991</v>
      </c>
      <c r="Q22" s="5"/>
      <c r="R22" s="1"/>
      <c r="S22" s="1">
        <f t="shared" si="4"/>
        <v>13.999999999999998</v>
      </c>
      <c r="T22" s="1">
        <f t="shared" si="5"/>
        <v>9.8479318734793182</v>
      </c>
      <c r="U22" s="1">
        <v>174.4</v>
      </c>
      <c r="V22" s="1">
        <v>141.6</v>
      </c>
      <c r="W22" s="1">
        <v>200.4</v>
      </c>
      <c r="X22" s="1">
        <v>140.6</v>
      </c>
      <c r="Y22" s="1">
        <v>156.4</v>
      </c>
      <c r="Z22" s="1"/>
      <c r="AA22" s="1">
        <f t="shared" si="6"/>
        <v>170.64999999999998</v>
      </c>
      <c r="AB22" s="6">
        <v>6</v>
      </c>
      <c r="AC22" s="9">
        <f t="shared" si="9"/>
        <v>114</v>
      </c>
      <c r="AD22" s="1">
        <f t="shared" si="8"/>
        <v>171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57</v>
      </c>
      <c r="B23" s="19" t="s">
        <v>34</v>
      </c>
      <c r="C23" s="19"/>
      <c r="D23" s="19"/>
      <c r="E23" s="19"/>
      <c r="F23" s="19"/>
      <c r="G23" s="20">
        <v>0</v>
      </c>
      <c r="H23" s="19" t="e">
        <v>#N/A</v>
      </c>
      <c r="I23" s="19" t="s">
        <v>35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19"/>
      <c r="S23" s="19" t="e">
        <f t="shared" si="4"/>
        <v>#DIV/0!</v>
      </c>
      <c r="T23" s="19" t="e">
        <f t="shared" si="5"/>
        <v>#DIV/0!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 t="s">
        <v>36</v>
      </c>
      <c r="AA23" s="19">
        <f t="shared" si="6"/>
        <v>0</v>
      </c>
      <c r="AB23" s="20">
        <v>0</v>
      </c>
      <c r="AC23" s="22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58</v>
      </c>
      <c r="B24" s="19" t="s">
        <v>34</v>
      </c>
      <c r="C24" s="19"/>
      <c r="D24" s="19"/>
      <c r="E24" s="19"/>
      <c r="F24" s="19"/>
      <c r="G24" s="20">
        <v>0</v>
      </c>
      <c r="H24" s="19" t="e">
        <v>#N/A</v>
      </c>
      <c r="I24" s="19" t="s">
        <v>35</v>
      </c>
      <c r="J24" s="19"/>
      <c r="K24" s="19">
        <f t="shared" si="2"/>
        <v>0</v>
      </c>
      <c r="L24" s="19"/>
      <c r="M24" s="19"/>
      <c r="N24" s="19"/>
      <c r="O24" s="19">
        <f t="shared" si="3"/>
        <v>0</v>
      </c>
      <c r="P24" s="21"/>
      <c r="Q24" s="21"/>
      <c r="R24" s="19"/>
      <c r="S24" s="19" t="e">
        <f t="shared" si="4"/>
        <v>#DIV/0!</v>
      </c>
      <c r="T24" s="19" t="e">
        <f t="shared" si="5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 t="s">
        <v>36</v>
      </c>
      <c r="AA24" s="19">
        <f t="shared" si="6"/>
        <v>0</v>
      </c>
      <c r="AB24" s="20">
        <v>0</v>
      </c>
      <c r="AC24" s="22"/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44</v>
      </c>
      <c r="C25" s="1">
        <v>330</v>
      </c>
      <c r="D25" s="1">
        <v>804</v>
      </c>
      <c r="E25" s="1">
        <v>557.00599999999997</v>
      </c>
      <c r="F25" s="1">
        <v>564.99400000000003</v>
      </c>
      <c r="G25" s="6">
        <v>1</v>
      </c>
      <c r="H25" s="1">
        <v>180</v>
      </c>
      <c r="I25" s="1" t="s">
        <v>35</v>
      </c>
      <c r="J25" s="1">
        <v>551</v>
      </c>
      <c r="K25" s="1">
        <f t="shared" si="2"/>
        <v>6.0059999999999718</v>
      </c>
      <c r="L25" s="1"/>
      <c r="M25" s="1"/>
      <c r="N25" s="1">
        <v>18</v>
      </c>
      <c r="O25" s="1">
        <f t="shared" si="3"/>
        <v>111.40119999999999</v>
      </c>
      <c r="P25" s="5">
        <f>14*O25-N25-F25</f>
        <v>976.62279999999976</v>
      </c>
      <c r="Q25" s="5"/>
      <c r="R25" s="1"/>
      <c r="S25" s="1">
        <f t="shared" si="4"/>
        <v>14</v>
      </c>
      <c r="T25" s="1">
        <f t="shared" si="5"/>
        <v>5.2332829448874882</v>
      </c>
      <c r="U25" s="1">
        <v>81.599999999999994</v>
      </c>
      <c r="V25" s="1">
        <v>102</v>
      </c>
      <c r="W25" s="1">
        <v>97.2</v>
      </c>
      <c r="X25" s="1">
        <v>91.2</v>
      </c>
      <c r="Y25" s="1">
        <v>76.8</v>
      </c>
      <c r="Z25" s="1"/>
      <c r="AA25" s="1">
        <f t="shared" si="6"/>
        <v>976.62279999999976</v>
      </c>
      <c r="AB25" s="6">
        <v>6</v>
      </c>
      <c r="AC25" s="9">
        <f>MROUND(P25,AB25)/AB25</f>
        <v>163</v>
      </c>
      <c r="AD25" s="1">
        <f>AC25*AB25*G25</f>
        <v>978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60</v>
      </c>
      <c r="B26" s="19" t="s">
        <v>34</v>
      </c>
      <c r="C26" s="19"/>
      <c r="D26" s="19"/>
      <c r="E26" s="19"/>
      <c r="F26" s="19"/>
      <c r="G26" s="20">
        <v>0</v>
      </c>
      <c r="H26" s="19" t="e">
        <v>#N/A</v>
      </c>
      <c r="I26" s="19" t="s">
        <v>35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19"/>
      <c r="S26" s="19" t="e">
        <f t="shared" si="4"/>
        <v>#DIV/0!</v>
      </c>
      <c r="T26" s="19" t="e">
        <f t="shared" si="5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 t="s">
        <v>36</v>
      </c>
      <c r="AA26" s="19">
        <f t="shared" si="6"/>
        <v>0</v>
      </c>
      <c r="AB26" s="20">
        <v>0</v>
      </c>
      <c r="AC26" s="22"/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61</v>
      </c>
      <c r="B27" s="13" t="s">
        <v>34</v>
      </c>
      <c r="C27" s="13">
        <v>765</v>
      </c>
      <c r="D27" s="17">
        <v>348</v>
      </c>
      <c r="E27" s="26">
        <v>709</v>
      </c>
      <c r="F27" s="26">
        <v>246</v>
      </c>
      <c r="G27" s="14">
        <v>0</v>
      </c>
      <c r="H27" s="13" t="e">
        <v>#N/A</v>
      </c>
      <c r="I27" s="13" t="s">
        <v>62</v>
      </c>
      <c r="J27" s="13">
        <v>695</v>
      </c>
      <c r="K27" s="13">
        <f t="shared" si="2"/>
        <v>14</v>
      </c>
      <c r="L27" s="13"/>
      <c r="M27" s="13"/>
      <c r="N27" s="13"/>
      <c r="O27" s="13">
        <f t="shared" si="3"/>
        <v>141.80000000000001</v>
      </c>
      <c r="P27" s="15"/>
      <c r="Q27" s="15"/>
      <c r="R27" s="13"/>
      <c r="S27" s="13">
        <f t="shared" si="4"/>
        <v>1.7348377997179125</v>
      </c>
      <c r="T27" s="13">
        <f t="shared" si="5"/>
        <v>1.7348377997179125</v>
      </c>
      <c r="U27" s="13">
        <v>222.8</v>
      </c>
      <c r="V27" s="13">
        <v>138.19999999999999</v>
      </c>
      <c r="W27" s="13">
        <v>173</v>
      </c>
      <c r="X27" s="13">
        <v>162.80000000000001</v>
      </c>
      <c r="Y27" s="13">
        <v>87</v>
      </c>
      <c r="Z27" s="18" t="s">
        <v>111</v>
      </c>
      <c r="AA27" s="13">
        <f t="shared" si="6"/>
        <v>0</v>
      </c>
      <c r="AB27" s="14">
        <v>0</v>
      </c>
      <c r="AC27" s="16"/>
      <c r="AD27" s="13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5" t="s">
        <v>63</v>
      </c>
      <c r="B28" s="1" t="s">
        <v>34</v>
      </c>
      <c r="C28" s="1"/>
      <c r="D28" s="1"/>
      <c r="E28" s="26">
        <f>E27</f>
        <v>709</v>
      </c>
      <c r="F28" s="26">
        <f>F27</f>
        <v>246</v>
      </c>
      <c r="G28" s="6">
        <v>0.25</v>
      </c>
      <c r="H28" s="1">
        <v>180</v>
      </c>
      <c r="I28" s="1" t="s">
        <v>35</v>
      </c>
      <c r="J28" s="1"/>
      <c r="K28" s="1">
        <f t="shared" si="2"/>
        <v>709</v>
      </c>
      <c r="L28" s="1"/>
      <c r="M28" s="1"/>
      <c r="N28" s="1">
        <v>2160</v>
      </c>
      <c r="O28" s="1">
        <f t="shared" si="3"/>
        <v>141.80000000000001</v>
      </c>
      <c r="P28" s="5"/>
      <c r="Q28" s="5"/>
      <c r="R28" s="1"/>
      <c r="S28" s="1">
        <f t="shared" si="4"/>
        <v>16.967559943582508</v>
      </c>
      <c r="T28" s="1">
        <f t="shared" si="5"/>
        <v>16.967559943582508</v>
      </c>
      <c r="U28" s="1">
        <v>222.8</v>
      </c>
      <c r="V28" s="1">
        <v>138.19999999999999</v>
      </c>
      <c r="W28" s="1">
        <v>173</v>
      </c>
      <c r="X28" s="1">
        <v>162.80000000000001</v>
      </c>
      <c r="Y28" s="1">
        <v>165</v>
      </c>
      <c r="Z28" s="1" t="s">
        <v>64</v>
      </c>
      <c r="AA28" s="1">
        <f t="shared" si="6"/>
        <v>0</v>
      </c>
      <c r="AB28" s="6">
        <v>12</v>
      </c>
      <c r="AC28" s="9">
        <f t="shared" ref="AC28:AC29" si="10">MROUND(P28,AB28)/AB28</f>
        <v>0</v>
      </c>
      <c r="AD28" s="1">
        <f t="shared" ref="AD28:AD29" si="11">AC28*AB28*G28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34</v>
      </c>
      <c r="C29" s="1">
        <v>676</v>
      </c>
      <c r="D29" s="1"/>
      <c r="E29" s="1">
        <v>535</v>
      </c>
      <c r="F29" s="1">
        <v>4</v>
      </c>
      <c r="G29" s="6">
        <v>0.25</v>
      </c>
      <c r="H29" s="1">
        <v>180</v>
      </c>
      <c r="I29" s="1" t="s">
        <v>35</v>
      </c>
      <c r="J29" s="1">
        <v>533</v>
      </c>
      <c r="K29" s="1">
        <f t="shared" si="2"/>
        <v>2</v>
      </c>
      <c r="L29" s="1"/>
      <c r="M29" s="1"/>
      <c r="N29" s="1">
        <v>1788</v>
      </c>
      <c r="O29" s="1">
        <f t="shared" si="3"/>
        <v>107</v>
      </c>
      <c r="P29" s="5"/>
      <c r="Q29" s="5"/>
      <c r="R29" s="1"/>
      <c r="S29" s="1">
        <f t="shared" si="4"/>
        <v>16.747663551401867</v>
      </c>
      <c r="T29" s="1">
        <f t="shared" si="5"/>
        <v>16.747663551401867</v>
      </c>
      <c r="U29" s="1">
        <v>179.4</v>
      </c>
      <c r="V29" s="1">
        <v>90.8</v>
      </c>
      <c r="W29" s="1">
        <v>137</v>
      </c>
      <c r="X29" s="1">
        <v>110.2</v>
      </c>
      <c r="Y29" s="1">
        <v>60.4</v>
      </c>
      <c r="Z29" s="1"/>
      <c r="AA29" s="1">
        <f t="shared" si="6"/>
        <v>0</v>
      </c>
      <c r="AB29" s="6">
        <v>12</v>
      </c>
      <c r="AC29" s="9">
        <f t="shared" si="10"/>
        <v>0</v>
      </c>
      <c r="AD29" s="1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66</v>
      </c>
      <c r="B30" s="19" t="s">
        <v>34</v>
      </c>
      <c r="C30" s="19"/>
      <c r="D30" s="19"/>
      <c r="E30" s="19"/>
      <c r="F30" s="19"/>
      <c r="G30" s="20">
        <v>0</v>
      </c>
      <c r="H30" s="19" t="e">
        <v>#N/A</v>
      </c>
      <c r="I30" s="19" t="s">
        <v>35</v>
      </c>
      <c r="J30" s="19"/>
      <c r="K30" s="19">
        <f t="shared" si="2"/>
        <v>0</v>
      </c>
      <c r="L30" s="19"/>
      <c r="M30" s="19"/>
      <c r="N30" s="19"/>
      <c r="O30" s="19">
        <f t="shared" si="3"/>
        <v>0</v>
      </c>
      <c r="P30" s="21"/>
      <c r="Q30" s="21"/>
      <c r="R30" s="19"/>
      <c r="S30" s="19" t="e">
        <f t="shared" si="4"/>
        <v>#DIV/0!</v>
      </c>
      <c r="T30" s="19" t="e">
        <f t="shared" si="5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 t="s">
        <v>36</v>
      </c>
      <c r="AA30" s="19">
        <f t="shared" si="6"/>
        <v>0</v>
      </c>
      <c r="AB30" s="20">
        <v>0</v>
      </c>
      <c r="AC30" s="22"/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67</v>
      </c>
      <c r="B31" s="19" t="s">
        <v>34</v>
      </c>
      <c r="C31" s="19"/>
      <c r="D31" s="19"/>
      <c r="E31" s="19"/>
      <c r="F31" s="19"/>
      <c r="G31" s="20">
        <v>0</v>
      </c>
      <c r="H31" s="19" t="e">
        <v>#N/A</v>
      </c>
      <c r="I31" s="19" t="s">
        <v>35</v>
      </c>
      <c r="J31" s="19"/>
      <c r="K31" s="19">
        <f t="shared" si="2"/>
        <v>0</v>
      </c>
      <c r="L31" s="19"/>
      <c r="M31" s="19"/>
      <c r="N31" s="19"/>
      <c r="O31" s="19">
        <f t="shared" si="3"/>
        <v>0</v>
      </c>
      <c r="P31" s="21"/>
      <c r="Q31" s="21"/>
      <c r="R31" s="19"/>
      <c r="S31" s="19" t="e">
        <f t="shared" si="4"/>
        <v>#DIV/0!</v>
      </c>
      <c r="T31" s="19" t="e">
        <f t="shared" si="5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 t="s">
        <v>36</v>
      </c>
      <c r="AA31" s="19">
        <f t="shared" si="6"/>
        <v>0</v>
      </c>
      <c r="AB31" s="20">
        <v>0</v>
      </c>
      <c r="AC31" s="22"/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68</v>
      </c>
      <c r="B32" s="19" t="s">
        <v>34</v>
      </c>
      <c r="C32" s="19"/>
      <c r="D32" s="19"/>
      <c r="E32" s="19"/>
      <c r="F32" s="19"/>
      <c r="G32" s="20">
        <v>0</v>
      </c>
      <c r="H32" s="19" t="e">
        <v>#N/A</v>
      </c>
      <c r="I32" s="19" t="s">
        <v>35</v>
      </c>
      <c r="J32" s="19"/>
      <c r="K32" s="19">
        <f t="shared" si="2"/>
        <v>0</v>
      </c>
      <c r="L32" s="19"/>
      <c r="M32" s="19"/>
      <c r="N32" s="19"/>
      <c r="O32" s="19">
        <f t="shared" si="3"/>
        <v>0</v>
      </c>
      <c r="P32" s="21"/>
      <c r="Q32" s="21"/>
      <c r="R32" s="19"/>
      <c r="S32" s="19" t="e">
        <f t="shared" si="4"/>
        <v>#DIV/0!</v>
      </c>
      <c r="T32" s="19" t="e">
        <f t="shared" si="5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 t="s">
        <v>36</v>
      </c>
      <c r="AA32" s="19">
        <f t="shared" si="6"/>
        <v>0</v>
      </c>
      <c r="AB32" s="20">
        <v>0</v>
      </c>
      <c r="AC32" s="22"/>
      <c r="AD32" s="1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69</v>
      </c>
      <c r="B33" s="19" t="s">
        <v>34</v>
      </c>
      <c r="C33" s="19"/>
      <c r="D33" s="19"/>
      <c r="E33" s="19"/>
      <c r="F33" s="19"/>
      <c r="G33" s="20">
        <v>0</v>
      </c>
      <c r="H33" s="19" t="e">
        <v>#N/A</v>
      </c>
      <c r="I33" s="19" t="s">
        <v>35</v>
      </c>
      <c r="J33" s="19"/>
      <c r="K33" s="19">
        <f t="shared" si="2"/>
        <v>0</v>
      </c>
      <c r="L33" s="19"/>
      <c r="M33" s="19"/>
      <c r="N33" s="19"/>
      <c r="O33" s="19">
        <f t="shared" si="3"/>
        <v>0</v>
      </c>
      <c r="P33" s="21"/>
      <c r="Q33" s="21"/>
      <c r="R33" s="19"/>
      <c r="S33" s="19" t="e">
        <f t="shared" si="4"/>
        <v>#DIV/0!</v>
      </c>
      <c r="T33" s="19" t="e">
        <f t="shared" si="5"/>
        <v>#DIV/0!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 t="s">
        <v>36</v>
      </c>
      <c r="AA33" s="19">
        <f t="shared" si="6"/>
        <v>0</v>
      </c>
      <c r="AB33" s="20">
        <v>0</v>
      </c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70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2"/>
        <v>0</v>
      </c>
      <c r="L34" s="19"/>
      <c r="M34" s="19"/>
      <c r="N34" s="19"/>
      <c r="O34" s="19">
        <f t="shared" si="3"/>
        <v>0</v>
      </c>
      <c r="P34" s="21"/>
      <c r="Q34" s="21"/>
      <c r="R34" s="19"/>
      <c r="S34" s="19" t="e">
        <f t="shared" si="4"/>
        <v>#DIV/0!</v>
      </c>
      <c r="T34" s="19" t="e">
        <f t="shared" si="5"/>
        <v>#DIV/0!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 t="s">
        <v>36</v>
      </c>
      <c r="AA34" s="19">
        <f t="shared" si="6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375</v>
      </c>
      <c r="D35" s="1">
        <v>320</v>
      </c>
      <c r="E35" s="1">
        <v>370</v>
      </c>
      <c r="F35" s="1">
        <v>246</v>
      </c>
      <c r="G35" s="6">
        <v>0.75</v>
      </c>
      <c r="H35" s="1">
        <v>180</v>
      </c>
      <c r="I35" s="1" t="s">
        <v>35</v>
      </c>
      <c r="J35" s="1">
        <v>384</v>
      </c>
      <c r="K35" s="1">
        <f t="shared" si="2"/>
        <v>-14</v>
      </c>
      <c r="L35" s="1"/>
      <c r="M35" s="1"/>
      <c r="N35" s="1">
        <v>520</v>
      </c>
      <c r="O35" s="1">
        <f t="shared" si="3"/>
        <v>74</v>
      </c>
      <c r="P35" s="5">
        <f>14*O35-N35-F35</f>
        <v>270</v>
      </c>
      <c r="Q35" s="5"/>
      <c r="R35" s="1"/>
      <c r="S35" s="1">
        <f t="shared" si="4"/>
        <v>14</v>
      </c>
      <c r="T35" s="1">
        <f t="shared" si="5"/>
        <v>10.351351351351351</v>
      </c>
      <c r="U35" s="1">
        <v>81</v>
      </c>
      <c r="V35" s="1">
        <v>68.400000000000006</v>
      </c>
      <c r="W35" s="1">
        <v>80.599999999999994</v>
      </c>
      <c r="X35" s="1">
        <v>67.2</v>
      </c>
      <c r="Y35" s="1">
        <v>67.2</v>
      </c>
      <c r="Z35" s="1"/>
      <c r="AA35" s="1">
        <f t="shared" si="6"/>
        <v>202.5</v>
      </c>
      <c r="AB35" s="6">
        <v>8</v>
      </c>
      <c r="AC35" s="9">
        <f>MROUND(P35,AB35)/AB35</f>
        <v>34</v>
      </c>
      <c r="AD35" s="1">
        <f>AC35*AB35*G35</f>
        <v>204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72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2"/>
        <v>0</v>
      </c>
      <c r="L36" s="19"/>
      <c r="M36" s="19"/>
      <c r="N36" s="19"/>
      <c r="O36" s="19">
        <f t="shared" si="3"/>
        <v>0</v>
      </c>
      <c r="P36" s="21"/>
      <c r="Q36" s="21"/>
      <c r="R36" s="19"/>
      <c r="S36" s="19" t="e">
        <f t="shared" si="4"/>
        <v>#DIV/0!</v>
      </c>
      <c r="T36" s="19" t="e">
        <f t="shared" si="5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36</v>
      </c>
      <c r="AA36" s="19">
        <f t="shared" si="6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73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2"/>
        <v>0</v>
      </c>
      <c r="L37" s="19"/>
      <c r="M37" s="19"/>
      <c r="N37" s="19"/>
      <c r="O37" s="19">
        <f t="shared" si="3"/>
        <v>0</v>
      </c>
      <c r="P37" s="21"/>
      <c r="Q37" s="21"/>
      <c r="R37" s="19"/>
      <c r="S37" s="19" t="e">
        <f t="shared" si="4"/>
        <v>#DIV/0!</v>
      </c>
      <c r="T37" s="19" t="e">
        <f t="shared" si="5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36</v>
      </c>
      <c r="AA37" s="19">
        <f t="shared" si="6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74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35</v>
      </c>
      <c r="J38" s="19"/>
      <c r="K38" s="19">
        <f t="shared" ref="K38:K69" si="12">E38-J38</f>
        <v>0</v>
      </c>
      <c r="L38" s="19"/>
      <c r="M38" s="19"/>
      <c r="N38" s="19"/>
      <c r="O38" s="19">
        <f t="shared" si="3"/>
        <v>0</v>
      </c>
      <c r="P38" s="21"/>
      <c r="Q38" s="21"/>
      <c r="R38" s="19"/>
      <c r="S38" s="19" t="e">
        <f t="shared" si="4"/>
        <v>#DIV/0!</v>
      </c>
      <c r="T38" s="19" t="e">
        <f t="shared" si="5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 t="s">
        <v>36</v>
      </c>
      <c r="AA38" s="19">
        <f t="shared" si="6"/>
        <v>0</v>
      </c>
      <c r="AB38" s="20">
        <v>0</v>
      </c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555</v>
      </c>
      <c r="D39" s="1">
        <v>256</v>
      </c>
      <c r="E39" s="1">
        <v>309</v>
      </c>
      <c r="F39" s="1">
        <v>387</v>
      </c>
      <c r="G39" s="6">
        <v>0.9</v>
      </c>
      <c r="H39" s="1">
        <v>180</v>
      </c>
      <c r="I39" s="1" t="s">
        <v>35</v>
      </c>
      <c r="J39" s="1">
        <v>322</v>
      </c>
      <c r="K39" s="1">
        <f t="shared" si="12"/>
        <v>-13</v>
      </c>
      <c r="L39" s="1"/>
      <c r="M39" s="1"/>
      <c r="N39" s="1">
        <v>480</v>
      </c>
      <c r="O39" s="1">
        <f t="shared" si="3"/>
        <v>61.8</v>
      </c>
      <c r="P39" s="5"/>
      <c r="Q39" s="5"/>
      <c r="R39" s="1"/>
      <c r="S39" s="1">
        <f t="shared" si="4"/>
        <v>14.029126213592233</v>
      </c>
      <c r="T39" s="1">
        <f t="shared" si="5"/>
        <v>14.029126213592233</v>
      </c>
      <c r="U39" s="1">
        <v>84</v>
      </c>
      <c r="V39" s="1">
        <v>74.8</v>
      </c>
      <c r="W39" s="1">
        <v>95.2</v>
      </c>
      <c r="X39" s="1">
        <v>66.8</v>
      </c>
      <c r="Y39" s="1">
        <v>62.2</v>
      </c>
      <c r="Z39" s="1"/>
      <c r="AA39" s="1">
        <f t="shared" si="6"/>
        <v>0</v>
      </c>
      <c r="AB39" s="6">
        <v>8</v>
      </c>
      <c r="AC39" s="9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76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2"/>
        <v>0</v>
      </c>
      <c r="L40" s="19"/>
      <c r="M40" s="19"/>
      <c r="N40" s="19"/>
      <c r="O40" s="19">
        <f t="shared" si="3"/>
        <v>0</v>
      </c>
      <c r="P40" s="21"/>
      <c r="Q40" s="21"/>
      <c r="R40" s="19"/>
      <c r="S40" s="19" t="e">
        <f t="shared" si="4"/>
        <v>#DIV/0!</v>
      </c>
      <c r="T40" s="19" t="e">
        <f t="shared" si="5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36</v>
      </c>
      <c r="AA40" s="19">
        <f t="shared" si="6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77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2"/>
        <v>0</v>
      </c>
      <c r="L41" s="19"/>
      <c r="M41" s="19"/>
      <c r="N41" s="19"/>
      <c r="O41" s="19">
        <f t="shared" si="3"/>
        <v>0</v>
      </c>
      <c r="P41" s="21"/>
      <c r="Q41" s="21"/>
      <c r="R41" s="19"/>
      <c r="S41" s="19" t="e">
        <f t="shared" si="4"/>
        <v>#DIV/0!</v>
      </c>
      <c r="T41" s="19" t="e">
        <f t="shared" si="5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36</v>
      </c>
      <c r="AA41" s="19">
        <f t="shared" si="6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34</v>
      </c>
      <c r="C42" s="1">
        <v>675</v>
      </c>
      <c r="D42" s="1">
        <v>743</v>
      </c>
      <c r="E42" s="1">
        <v>836</v>
      </c>
      <c r="F42" s="1">
        <v>450</v>
      </c>
      <c r="G42" s="6">
        <v>0.9</v>
      </c>
      <c r="H42" s="1">
        <v>180</v>
      </c>
      <c r="I42" s="1" t="s">
        <v>49</v>
      </c>
      <c r="J42" s="1">
        <v>849</v>
      </c>
      <c r="K42" s="1">
        <f t="shared" si="12"/>
        <v>-13</v>
      </c>
      <c r="L42" s="1"/>
      <c r="M42" s="1"/>
      <c r="N42" s="1">
        <v>1592</v>
      </c>
      <c r="O42" s="1">
        <f t="shared" si="3"/>
        <v>167.2</v>
      </c>
      <c r="P42" s="5">
        <f t="shared" ref="P42:P54" si="13">14*O42-N42-F42</f>
        <v>298.79999999999973</v>
      </c>
      <c r="Q42" s="5"/>
      <c r="R42" s="1"/>
      <c r="S42" s="1">
        <f t="shared" si="4"/>
        <v>14</v>
      </c>
      <c r="T42" s="1">
        <f t="shared" si="5"/>
        <v>12.212918660287082</v>
      </c>
      <c r="U42" s="1">
        <v>204.8</v>
      </c>
      <c r="V42" s="1">
        <v>153.4</v>
      </c>
      <c r="W42" s="1">
        <v>179.8</v>
      </c>
      <c r="X42" s="1">
        <v>203</v>
      </c>
      <c r="Y42" s="1">
        <v>127.8</v>
      </c>
      <c r="Z42" s="1"/>
      <c r="AA42" s="1">
        <f t="shared" si="6"/>
        <v>268.91999999999979</v>
      </c>
      <c r="AB42" s="6">
        <v>8</v>
      </c>
      <c r="AC42" s="9">
        <f t="shared" ref="AC42:AC43" si="14">MROUND(P42,AB42*AE42)/AB42</f>
        <v>36</v>
      </c>
      <c r="AD42" s="1">
        <f t="shared" ref="AD42:AD54" si="15">AC42*AB42*G42</f>
        <v>259.2</v>
      </c>
      <c r="AE42" s="1">
        <f>VLOOKUP(A42,[1]Sheet!$A:$AF,32,0)</f>
        <v>12</v>
      </c>
      <c r="AF42" s="1">
        <f>VLOOKUP(A42,[1]Sheet!$A:$AG,33,0)</f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223</v>
      </c>
      <c r="D43" s="1"/>
      <c r="E43" s="1">
        <v>183</v>
      </c>
      <c r="F43" s="1">
        <v>-1</v>
      </c>
      <c r="G43" s="6">
        <v>0.43</v>
      </c>
      <c r="H43" s="1">
        <v>180</v>
      </c>
      <c r="I43" s="1" t="s">
        <v>49</v>
      </c>
      <c r="J43" s="1">
        <v>189</v>
      </c>
      <c r="K43" s="1">
        <f t="shared" si="12"/>
        <v>-6</v>
      </c>
      <c r="L43" s="1"/>
      <c r="M43" s="1"/>
      <c r="N43" s="1">
        <v>720</v>
      </c>
      <c r="O43" s="1">
        <f t="shared" si="3"/>
        <v>36.6</v>
      </c>
      <c r="P43" s="5"/>
      <c r="Q43" s="5"/>
      <c r="R43" s="1"/>
      <c r="S43" s="1">
        <f t="shared" si="4"/>
        <v>19.644808743169399</v>
      </c>
      <c r="T43" s="1">
        <f t="shared" si="5"/>
        <v>19.644808743169399</v>
      </c>
      <c r="U43" s="1">
        <v>69.8</v>
      </c>
      <c r="V43" s="1">
        <v>30.4</v>
      </c>
      <c r="W43" s="1">
        <v>49.4</v>
      </c>
      <c r="X43" s="1">
        <v>56.2</v>
      </c>
      <c r="Y43" s="1">
        <v>9.6</v>
      </c>
      <c r="Z43" s="1"/>
      <c r="AA43" s="1">
        <f t="shared" si="6"/>
        <v>0</v>
      </c>
      <c r="AB43" s="6">
        <v>16</v>
      </c>
      <c r="AC43" s="9">
        <f t="shared" si="14"/>
        <v>0</v>
      </c>
      <c r="AD43" s="1">
        <f t="shared" si="15"/>
        <v>0</v>
      </c>
      <c r="AE43" s="1">
        <f>VLOOKUP(A43,[1]Sheet!$A:$AF,32,0)</f>
        <v>12</v>
      </c>
      <c r="AF43" s="1">
        <f>VLOOKUP(A43,[1]Sheet!$A:$AG,33,0)</f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44</v>
      </c>
      <c r="C44" s="1">
        <v>1210</v>
      </c>
      <c r="D44" s="1">
        <v>2000</v>
      </c>
      <c r="E44" s="1">
        <v>1410</v>
      </c>
      <c r="F44" s="1">
        <v>1670</v>
      </c>
      <c r="G44" s="6">
        <v>1</v>
      </c>
      <c r="H44" s="1">
        <v>180</v>
      </c>
      <c r="I44" s="1" t="s">
        <v>35</v>
      </c>
      <c r="J44" s="1">
        <v>1405</v>
      </c>
      <c r="K44" s="1">
        <f t="shared" si="12"/>
        <v>5</v>
      </c>
      <c r="L44" s="1"/>
      <c r="M44" s="1"/>
      <c r="N44" s="1">
        <v>315</v>
      </c>
      <c r="O44" s="1">
        <f t="shared" si="3"/>
        <v>282</v>
      </c>
      <c r="P44" s="5">
        <f t="shared" si="13"/>
        <v>1963</v>
      </c>
      <c r="Q44" s="5"/>
      <c r="R44" s="1"/>
      <c r="S44" s="1">
        <f t="shared" si="4"/>
        <v>14</v>
      </c>
      <c r="T44" s="1">
        <f t="shared" si="5"/>
        <v>7.0390070921985819</v>
      </c>
      <c r="U44" s="1">
        <v>243</v>
      </c>
      <c r="V44" s="1">
        <v>281</v>
      </c>
      <c r="W44" s="1">
        <v>285</v>
      </c>
      <c r="X44" s="1">
        <v>294</v>
      </c>
      <c r="Y44" s="1">
        <v>206</v>
      </c>
      <c r="Z44" s="1"/>
      <c r="AA44" s="1">
        <f t="shared" si="6"/>
        <v>1963</v>
      </c>
      <c r="AB44" s="6">
        <v>5</v>
      </c>
      <c r="AC44" s="9">
        <f t="shared" ref="AC44:AC54" si="16">MROUND(P44,AB44)/AB44</f>
        <v>393</v>
      </c>
      <c r="AD44" s="1">
        <f t="shared" si="15"/>
        <v>1965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1371</v>
      </c>
      <c r="D45" s="1">
        <v>1488</v>
      </c>
      <c r="E45" s="1">
        <v>1326</v>
      </c>
      <c r="F45" s="1">
        <v>1369</v>
      </c>
      <c r="G45" s="6">
        <v>0.9</v>
      </c>
      <c r="H45" s="1">
        <v>180</v>
      </c>
      <c r="I45" s="1" t="s">
        <v>49</v>
      </c>
      <c r="J45" s="1">
        <v>1348</v>
      </c>
      <c r="K45" s="1">
        <f t="shared" si="12"/>
        <v>-22</v>
      </c>
      <c r="L45" s="1"/>
      <c r="M45" s="1"/>
      <c r="N45" s="1">
        <v>1136</v>
      </c>
      <c r="O45" s="1">
        <f t="shared" si="3"/>
        <v>265.2</v>
      </c>
      <c r="P45" s="5">
        <f t="shared" si="13"/>
        <v>1207.7999999999997</v>
      </c>
      <c r="Q45" s="5"/>
      <c r="R45" s="1"/>
      <c r="S45" s="1">
        <f t="shared" si="4"/>
        <v>14</v>
      </c>
      <c r="T45" s="1">
        <f t="shared" si="5"/>
        <v>9.4457013574660635</v>
      </c>
      <c r="U45" s="1">
        <v>273.8</v>
      </c>
      <c r="V45" s="1">
        <v>271</v>
      </c>
      <c r="W45" s="1">
        <v>303.8</v>
      </c>
      <c r="X45" s="1">
        <v>267.39999999999998</v>
      </c>
      <c r="Y45" s="1">
        <v>220.6</v>
      </c>
      <c r="Z45" s="1"/>
      <c r="AA45" s="1">
        <f t="shared" si="6"/>
        <v>1087.0199999999998</v>
      </c>
      <c r="AB45" s="6">
        <v>8</v>
      </c>
      <c r="AC45" s="9">
        <f t="shared" ref="AC45:AC46" si="17">MROUND(P45,AB45*AE45)/AB45</f>
        <v>156</v>
      </c>
      <c r="AD45" s="1">
        <f t="shared" si="15"/>
        <v>1123.2</v>
      </c>
      <c r="AE45" s="1">
        <f>VLOOKUP(A45,[1]Sheet!$A:$AF,32,0)</f>
        <v>12</v>
      </c>
      <c r="AF45" s="1">
        <f>VLOOKUP(A45,[1]Sheet!$A:$AG,33,0)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216</v>
      </c>
      <c r="D46" s="1">
        <v>2</v>
      </c>
      <c r="E46" s="1">
        <v>159</v>
      </c>
      <c r="F46" s="1">
        <v>1</v>
      </c>
      <c r="G46" s="6">
        <v>0.43</v>
      </c>
      <c r="H46" s="1">
        <v>180</v>
      </c>
      <c r="I46" s="1" t="s">
        <v>49</v>
      </c>
      <c r="J46" s="1">
        <v>206</v>
      </c>
      <c r="K46" s="1">
        <f t="shared" si="12"/>
        <v>-47</v>
      </c>
      <c r="L46" s="1"/>
      <c r="M46" s="1"/>
      <c r="N46" s="1">
        <v>800</v>
      </c>
      <c r="O46" s="1">
        <f t="shared" si="3"/>
        <v>31.8</v>
      </c>
      <c r="P46" s="5"/>
      <c r="Q46" s="5"/>
      <c r="R46" s="1"/>
      <c r="S46" s="1">
        <f t="shared" si="4"/>
        <v>25.188679245283019</v>
      </c>
      <c r="T46" s="1">
        <f t="shared" si="5"/>
        <v>25.188679245283019</v>
      </c>
      <c r="U46" s="1">
        <v>80.400000000000006</v>
      </c>
      <c r="V46" s="1">
        <v>22.2</v>
      </c>
      <c r="W46" s="1">
        <v>47.2</v>
      </c>
      <c r="X46" s="1">
        <v>60.2</v>
      </c>
      <c r="Y46" s="1">
        <v>37.799999999999997</v>
      </c>
      <c r="Z46" s="1"/>
      <c r="AA46" s="1">
        <f t="shared" si="6"/>
        <v>0</v>
      </c>
      <c r="AB46" s="6">
        <v>16</v>
      </c>
      <c r="AC46" s="9">
        <f t="shared" si="17"/>
        <v>0</v>
      </c>
      <c r="AD46" s="1">
        <f t="shared" si="15"/>
        <v>0</v>
      </c>
      <c r="AE46" s="1">
        <f>VLOOKUP(A46,[1]Sheet!$A:$AF,32,0)</f>
        <v>12</v>
      </c>
      <c r="AF46" s="1">
        <f>VLOOKUP(A46,[1]Sheet!$A:$AG,33,0)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56</v>
      </c>
      <c r="D47" s="1">
        <v>1</v>
      </c>
      <c r="E47" s="1">
        <v>34</v>
      </c>
      <c r="F47" s="1">
        <v>6</v>
      </c>
      <c r="G47" s="6">
        <v>0.7</v>
      </c>
      <c r="H47" s="1">
        <v>180</v>
      </c>
      <c r="I47" s="1" t="s">
        <v>35</v>
      </c>
      <c r="J47" s="1">
        <v>34</v>
      </c>
      <c r="K47" s="1">
        <f t="shared" si="12"/>
        <v>0</v>
      </c>
      <c r="L47" s="1"/>
      <c r="M47" s="1"/>
      <c r="N47" s="1">
        <v>48</v>
      </c>
      <c r="O47" s="1">
        <f t="shared" si="3"/>
        <v>6.8</v>
      </c>
      <c r="P47" s="5">
        <f t="shared" si="13"/>
        <v>41.2</v>
      </c>
      <c r="Q47" s="5"/>
      <c r="R47" s="1"/>
      <c r="S47" s="1">
        <f t="shared" si="4"/>
        <v>14</v>
      </c>
      <c r="T47" s="1">
        <f t="shared" si="5"/>
        <v>7.9411764705882355</v>
      </c>
      <c r="U47" s="1">
        <v>6.4</v>
      </c>
      <c r="V47" s="1">
        <v>0.2</v>
      </c>
      <c r="W47" s="1">
        <v>7.6</v>
      </c>
      <c r="X47" s="1">
        <v>2.8</v>
      </c>
      <c r="Y47" s="1">
        <v>5</v>
      </c>
      <c r="Z47" s="1"/>
      <c r="AA47" s="1">
        <f t="shared" si="6"/>
        <v>28.84</v>
      </c>
      <c r="AB47" s="6">
        <v>8</v>
      </c>
      <c r="AC47" s="9">
        <f t="shared" si="16"/>
        <v>5</v>
      </c>
      <c r="AD47" s="1">
        <f t="shared" si="15"/>
        <v>28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57</v>
      </c>
      <c r="D48" s="1"/>
      <c r="E48" s="1">
        <v>35</v>
      </c>
      <c r="F48" s="1">
        <v>12</v>
      </c>
      <c r="G48" s="6">
        <v>0.7</v>
      </c>
      <c r="H48" s="1">
        <v>180</v>
      </c>
      <c r="I48" s="1" t="s">
        <v>35</v>
      </c>
      <c r="J48" s="1">
        <v>35</v>
      </c>
      <c r="K48" s="1">
        <f t="shared" si="12"/>
        <v>0</v>
      </c>
      <c r="L48" s="1"/>
      <c r="M48" s="1"/>
      <c r="N48" s="1">
        <v>8</v>
      </c>
      <c r="O48" s="1">
        <f t="shared" si="3"/>
        <v>7</v>
      </c>
      <c r="P48" s="5">
        <f>13*O48-N48-F48</f>
        <v>71</v>
      </c>
      <c r="Q48" s="5"/>
      <c r="R48" s="1"/>
      <c r="S48" s="1">
        <f t="shared" si="4"/>
        <v>13</v>
      </c>
      <c r="T48" s="1">
        <f t="shared" si="5"/>
        <v>2.8571428571428572</v>
      </c>
      <c r="U48" s="1">
        <v>4</v>
      </c>
      <c r="V48" s="1">
        <v>0.6</v>
      </c>
      <c r="W48" s="1">
        <v>6.8</v>
      </c>
      <c r="X48" s="1">
        <v>1.2</v>
      </c>
      <c r="Y48" s="1">
        <v>2.8</v>
      </c>
      <c r="Z48" s="1"/>
      <c r="AA48" s="1">
        <f t="shared" si="6"/>
        <v>49.699999999999996</v>
      </c>
      <c r="AB48" s="6">
        <v>8</v>
      </c>
      <c r="AC48" s="9">
        <f t="shared" si="16"/>
        <v>9</v>
      </c>
      <c r="AD48" s="1">
        <f t="shared" si="15"/>
        <v>50.4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59</v>
      </c>
      <c r="D49" s="1"/>
      <c r="E49" s="1">
        <v>21</v>
      </c>
      <c r="F49" s="1">
        <v>20</v>
      </c>
      <c r="G49" s="6">
        <v>0.7</v>
      </c>
      <c r="H49" s="1">
        <v>180</v>
      </c>
      <c r="I49" s="1" t="s">
        <v>35</v>
      </c>
      <c r="J49" s="1">
        <v>21</v>
      </c>
      <c r="K49" s="1">
        <f t="shared" si="12"/>
        <v>0</v>
      </c>
      <c r="L49" s="1"/>
      <c r="M49" s="1"/>
      <c r="N49" s="1">
        <v>48</v>
      </c>
      <c r="O49" s="1">
        <f t="shared" si="3"/>
        <v>4.2</v>
      </c>
      <c r="P49" s="5"/>
      <c r="Q49" s="5"/>
      <c r="R49" s="1"/>
      <c r="S49" s="1">
        <f t="shared" si="4"/>
        <v>16.19047619047619</v>
      </c>
      <c r="T49" s="1">
        <f t="shared" si="5"/>
        <v>16.19047619047619</v>
      </c>
      <c r="U49" s="1">
        <v>6.2</v>
      </c>
      <c r="V49" s="1">
        <v>1.8</v>
      </c>
      <c r="W49" s="1">
        <v>7.4</v>
      </c>
      <c r="X49" s="1">
        <v>0.8</v>
      </c>
      <c r="Y49" s="1">
        <v>2.4</v>
      </c>
      <c r="Z49" s="1"/>
      <c r="AA49" s="1">
        <f t="shared" si="6"/>
        <v>0</v>
      </c>
      <c r="AB49" s="6">
        <v>8</v>
      </c>
      <c r="AC49" s="9">
        <f t="shared" si="16"/>
        <v>0</v>
      </c>
      <c r="AD49" s="1">
        <f t="shared" si="1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409</v>
      </c>
      <c r="D50" s="1"/>
      <c r="E50" s="1">
        <v>252</v>
      </c>
      <c r="F50" s="1">
        <v>80</v>
      </c>
      <c r="G50" s="6">
        <v>0.7</v>
      </c>
      <c r="H50" s="1">
        <v>180</v>
      </c>
      <c r="I50" s="1" t="s">
        <v>35</v>
      </c>
      <c r="J50" s="1">
        <v>260</v>
      </c>
      <c r="K50" s="1">
        <f t="shared" si="12"/>
        <v>-8</v>
      </c>
      <c r="L50" s="1"/>
      <c r="M50" s="1"/>
      <c r="N50" s="1">
        <v>864</v>
      </c>
      <c r="O50" s="1">
        <f t="shared" si="3"/>
        <v>50.4</v>
      </c>
      <c r="P50" s="5"/>
      <c r="Q50" s="5"/>
      <c r="R50" s="1"/>
      <c r="S50" s="1">
        <f t="shared" si="4"/>
        <v>18.730158730158731</v>
      </c>
      <c r="T50" s="1">
        <f t="shared" si="5"/>
        <v>18.730158730158731</v>
      </c>
      <c r="U50" s="1">
        <v>85.2</v>
      </c>
      <c r="V50" s="1">
        <v>37.200000000000003</v>
      </c>
      <c r="W50" s="1">
        <v>72.8</v>
      </c>
      <c r="X50" s="1">
        <v>73</v>
      </c>
      <c r="Y50" s="1">
        <v>56.4</v>
      </c>
      <c r="Z50" s="1"/>
      <c r="AA50" s="1">
        <f t="shared" si="6"/>
        <v>0</v>
      </c>
      <c r="AB50" s="6">
        <v>8</v>
      </c>
      <c r="AC50" s="9">
        <f t="shared" si="16"/>
        <v>0</v>
      </c>
      <c r="AD50" s="1">
        <f t="shared" si="1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182</v>
      </c>
      <c r="D51" s="1">
        <v>36</v>
      </c>
      <c r="E51" s="1">
        <v>110</v>
      </c>
      <c r="F51" s="1">
        <v>87</v>
      </c>
      <c r="G51" s="6">
        <v>0.9</v>
      </c>
      <c r="H51" s="1">
        <v>180</v>
      </c>
      <c r="I51" s="1" t="s">
        <v>35</v>
      </c>
      <c r="J51" s="1">
        <v>116</v>
      </c>
      <c r="K51" s="1">
        <f t="shared" si="12"/>
        <v>-6</v>
      </c>
      <c r="L51" s="1"/>
      <c r="M51" s="1"/>
      <c r="N51" s="1">
        <v>352</v>
      </c>
      <c r="O51" s="1">
        <f t="shared" si="3"/>
        <v>22</v>
      </c>
      <c r="P51" s="5"/>
      <c r="Q51" s="5"/>
      <c r="R51" s="1"/>
      <c r="S51" s="1">
        <f t="shared" si="4"/>
        <v>19.954545454545453</v>
      </c>
      <c r="T51" s="1">
        <f t="shared" si="5"/>
        <v>19.954545454545453</v>
      </c>
      <c r="U51" s="1">
        <v>38.799999999999997</v>
      </c>
      <c r="V51" s="1">
        <v>24.4</v>
      </c>
      <c r="W51" s="1">
        <v>37.799999999999997</v>
      </c>
      <c r="X51" s="1">
        <v>51.6</v>
      </c>
      <c r="Y51" s="1">
        <v>32.4</v>
      </c>
      <c r="Z51" s="1"/>
      <c r="AA51" s="1">
        <f t="shared" si="6"/>
        <v>0</v>
      </c>
      <c r="AB51" s="6">
        <v>8</v>
      </c>
      <c r="AC51" s="9">
        <f t="shared" si="16"/>
        <v>0</v>
      </c>
      <c r="AD51" s="1">
        <f t="shared" si="1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>
        <v>45</v>
      </c>
      <c r="D52" s="1">
        <v>352</v>
      </c>
      <c r="E52" s="1">
        <v>149</v>
      </c>
      <c r="F52" s="1">
        <v>211</v>
      </c>
      <c r="G52" s="6">
        <v>0.9</v>
      </c>
      <c r="H52" s="1">
        <v>180</v>
      </c>
      <c r="I52" s="1" t="s">
        <v>35</v>
      </c>
      <c r="J52" s="1">
        <v>153</v>
      </c>
      <c r="K52" s="1">
        <f t="shared" si="12"/>
        <v>-4</v>
      </c>
      <c r="L52" s="1"/>
      <c r="M52" s="1"/>
      <c r="N52" s="1">
        <v>280</v>
      </c>
      <c r="O52" s="1">
        <f t="shared" si="3"/>
        <v>29.8</v>
      </c>
      <c r="P52" s="5"/>
      <c r="Q52" s="5"/>
      <c r="R52" s="1"/>
      <c r="S52" s="1">
        <f t="shared" si="4"/>
        <v>16.476510067114095</v>
      </c>
      <c r="T52" s="1">
        <f t="shared" si="5"/>
        <v>16.476510067114095</v>
      </c>
      <c r="U52" s="1">
        <v>45.8</v>
      </c>
      <c r="V52" s="1">
        <v>39.6</v>
      </c>
      <c r="W52" s="1">
        <v>33.4</v>
      </c>
      <c r="X52" s="1">
        <v>39.4</v>
      </c>
      <c r="Y52" s="1">
        <v>32.799999999999997</v>
      </c>
      <c r="Z52" s="1"/>
      <c r="AA52" s="1">
        <f t="shared" si="6"/>
        <v>0</v>
      </c>
      <c r="AB52" s="6">
        <v>8</v>
      </c>
      <c r="AC52" s="9">
        <f t="shared" si="16"/>
        <v>0</v>
      </c>
      <c r="AD52" s="1">
        <f t="shared" si="15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44</v>
      </c>
      <c r="C53" s="1">
        <v>610</v>
      </c>
      <c r="D53" s="1">
        <v>2570</v>
      </c>
      <c r="E53" s="1">
        <v>1270</v>
      </c>
      <c r="F53" s="1">
        <v>1730</v>
      </c>
      <c r="G53" s="6">
        <v>1</v>
      </c>
      <c r="H53" s="1">
        <v>180</v>
      </c>
      <c r="I53" s="1" t="s">
        <v>49</v>
      </c>
      <c r="J53" s="1">
        <v>1278</v>
      </c>
      <c r="K53" s="1">
        <f t="shared" si="12"/>
        <v>-8</v>
      </c>
      <c r="L53" s="1"/>
      <c r="M53" s="1"/>
      <c r="N53" s="1">
        <v>650</v>
      </c>
      <c r="O53" s="1">
        <f t="shared" si="3"/>
        <v>254</v>
      </c>
      <c r="P53" s="5">
        <f t="shared" si="13"/>
        <v>1176</v>
      </c>
      <c r="Q53" s="5"/>
      <c r="R53" s="1"/>
      <c r="S53" s="1">
        <f t="shared" si="4"/>
        <v>14</v>
      </c>
      <c r="T53" s="1">
        <f t="shared" si="5"/>
        <v>9.3700787401574797</v>
      </c>
      <c r="U53" s="1">
        <v>260</v>
      </c>
      <c r="V53" s="1">
        <v>286</v>
      </c>
      <c r="W53" s="1">
        <v>242</v>
      </c>
      <c r="X53" s="1">
        <v>264</v>
      </c>
      <c r="Y53" s="1">
        <v>207</v>
      </c>
      <c r="Z53" s="1"/>
      <c r="AA53" s="1">
        <f t="shared" si="6"/>
        <v>1176</v>
      </c>
      <c r="AB53" s="6">
        <v>5</v>
      </c>
      <c r="AC53" s="9">
        <f>MROUND(P53,AB53*AE53)/AB53</f>
        <v>240</v>
      </c>
      <c r="AD53" s="1">
        <f t="shared" si="15"/>
        <v>1200</v>
      </c>
      <c r="AE53" s="1">
        <f>VLOOKUP(A53,[1]Sheet!$A:$AF,32,0)</f>
        <v>12</v>
      </c>
      <c r="AF53" s="1">
        <f>VLOOKUP(A53,[1]Sheet!$A:$AG,33,0)</f>
        <v>144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34</v>
      </c>
      <c r="C54" s="1">
        <v>705</v>
      </c>
      <c r="D54" s="1">
        <v>1450</v>
      </c>
      <c r="E54" s="1">
        <v>850</v>
      </c>
      <c r="F54" s="1">
        <v>1175</v>
      </c>
      <c r="G54" s="6">
        <v>1</v>
      </c>
      <c r="H54" s="1">
        <v>180</v>
      </c>
      <c r="I54" s="1" t="s">
        <v>35</v>
      </c>
      <c r="J54" s="1">
        <v>853</v>
      </c>
      <c r="K54" s="1">
        <f t="shared" si="12"/>
        <v>-3</v>
      </c>
      <c r="L54" s="1"/>
      <c r="M54" s="1"/>
      <c r="N54" s="1">
        <v>475</v>
      </c>
      <c r="O54" s="1">
        <f t="shared" si="3"/>
        <v>170</v>
      </c>
      <c r="P54" s="5">
        <f t="shared" si="13"/>
        <v>730</v>
      </c>
      <c r="Q54" s="5"/>
      <c r="R54" s="1"/>
      <c r="S54" s="1">
        <f t="shared" si="4"/>
        <v>14</v>
      </c>
      <c r="T54" s="1">
        <f t="shared" si="5"/>
        <v>9.7058823529411757</v>
      </c>
      <c r="U54" s="1">
        <v>179</v>
      </c>
      <c r="V54" s="1">
        <v>195</v>
      </c>
      <c r="W54" s="1">
        <v>187.8</v>
      </c>
      <c r="X54" s="1">
        <v>203.2</v>
      </c>
      <c r="Y54" s="1">
        <v>153</v>
      </c>
      <c r="Z54" s="1"/>
      <c r="AA54" s="1">
        <f t="shared" si="6"/>
        <v>730</v>
      </c>
      <c r="AB54" s="6">
        <v>5</v>
      </c>
      <c r="AC54" s="9">
        <f t="shared" si="16"/>
        <v>146</v>
      </c>
      <c r="AD54" s="1">
        <f t="shared" si="15"/>
        <v>730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91</v>
      </c>
      <c r="B55" s="13" t="s">
        <v>34</v>
      </c>
      <c r="C55" s="13">
        <v>2</v>
      </c>
      <c r="D55" s="13"/>
      <c r="E55" s="13">
        <v>2</v>
      </c>
      <c r="F55" s="13"/>
      <c r="G55" s="14">
        <v>0</v>
      </c>
      <c r="H55" s="13" t="e">
        <v>#N/A</v>
      </c>
      <c r="I55" s="13" t="s">
        <v>62</v>
      </c>
      <c r="J55" s="13">
        <v>2</v>
      </c>
      <c r="K55" s="13">
        <f t="shared" si="12"/>
        <v>0</v>
      </c>
      <c r="L55" s="13"/>
      <c r="M55" s="13"/>
      <c r="N55" s="13"/>
      <c r="O55" s="13">
        <f t="shared" si="3"/>
        <v>0.4</v>
      </c>
      <c r="P55" s="15"/>
      <c r="Q55" s="15"/>
      <c r="R55" s="13"/>
      <c r="S55" s="13">
        <f t="shared" si="4"/>
        <v>0</v>
      </c>
      <c r="T55" s="13">
        <f t="shared" si="5"/>
        <v>0</v>
      </c>
      <c r="U55" s="13">
        <v>0</v>
      </c>
      <c r="V55" s="13">
        <v>0</v>
      </c>
      <c r="W55" s="13">
        <v>0</v>
      </c>
      <c r="X55" s="13">
        <v>0</v>
      </c>
      <c r="Y55" s="13">
        <v>6</v>
      </c>
      <c r="Z55" s="13"/>
      <c r="AA55" s="13">
        <f t="shared" si="6"/>
        <v>0</v>
      </c>
      <c r="AB55" s="14">
        <v>0</v>
      </c>
      <c r="AC55" s="16"/>
      <c r="AD55" s="1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92</v>
      </c>
      <c r="B56" s="13" t="s">
        <v>34</v>
      </c>
      <c r="C56" s="13">
        <v>49</v>
      </c>
      <c r="D56" s="13"/>
      <c r="E56" s="13">
        <v>17</v>
      </c>
      <c r="F56" s="13">
        <v>27</v>
      </c>
      <c r="G56" s="14">
        <v>0</v>
      </c>
      <c r="H56" s="13" t="e">
        <v>#N/A</v>
      </c>
      <c r="I56" s="13" t="s">
        <v>62</v>
      </c>
      <c r="J56" s="13">
        <v>17</v>
      </c>
      <c r="K56" s="13">
        <f t="shared" si="12"/>
        <v>0</v>
      </c>
      <c r="L56" s="13"/>
      <c r="M56" s="13"/>
      <c r="N56" s="13"/>
      <c r="O56" s="13">
        <f t="shared" si="3"/>
        <v>3.4</v>
      </c>
      <c r="P56" s="15"/>
      <c r="Q56" s="15"/>
      <c r="R56" s="13"/>
      <c r="S56" s="13">
        <f t="shared" si="4"/>
        <v>7.9411764705882355</v>
      </c>
      <c r="T56" s="13">
        <f t="shared" si="5"/>
        <v>7.9411764705882355</v>
      </c>
      <c r="U56" s="13">
        <v>6.4</v>
      </c>
      <c r="V56" s="13">
        <v>7.2</v>
      </c>
      <c r="W56" s="13"/>
      <c r="X56" s="13"/>
      <c r="Y56" s="13"/>
      <c r="Z56" s="13" t="s">
        <v>93</v>
      </c>
      <c r="AA56" s="13">
        <f t="shared" si="6"/>
        <v>0</v>
      </c>
      <c r="AB56" s="14">
        <v>0</v>
      </c>
      <c r="AC56" s="16"/>
      <c r="AD56" s="1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94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2"/>
        <v>0</v>
      </c>
      <c r="L57" s="19"/>
      <c r="M57" s="19"/>
      <c r="N57" s="19"/>
      <c r="O57" s="19">
        <f t="shared" si="3"/>
        <v>0</v>
      </c>
      <c r="P57" s="21"/>
      <c r="Q57" s="21"/>
      <c r="R57" s="19"/>
      <c r="S57" s="19" t="e">
        <f t="shared" si="4"/>
        <v>#DIV/0!</v>
      </c>
      <c r="T57" s="19" t="e">
        <f t="shared" si="5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36</v>
      </c>
      <c r="AA57" s="19">
        <f t="shared" si="6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95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2"/>
        <v>0</v>
      </c>
      <c r="L58" s="19"/>
      <c r="M58" s="19"/>
      <c r="N58" s="19"/>
      <c r="O58" s="19">
        <f t="shared" si="3"/>
        <v>0</v>
      </c>
      <c r="P58" s="21"/>
      <c r="Q58" s="21"/>
      <c r="R58" s="19"/>
      <c r="S58" s="19" t="e">
        <f t="shared" si="4"/>
        <v>#DIV/0!</v>
      </c>
      <c r="T58" s="19" t="e">
        <f t="shared" si="5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36</v>
      </c>
      <c r="AA58" s="19">
        <f t="shared" si="6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96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2"/>
        <v>0</v>
      </c>
      <c r="L59" s="19"/>
      <c r="M59" s="19"/>
      <c r="N59" s="19"/>
      <c r="O59" s="19">
        <f t="shared" si="3"/>
        <v>0</v>
      </c>
      <c r="P59" s="21"/>
      <c r="Q59" s="21"/>
      <c r="R59" s="19"/>
      <c r="S59" s="19" t="e">
        <f t="shared" si="4"/>
        <v>#DIV/0!</v>
      </c>
      <c r="T59" s="19" t="e">
        <f t="shared" si="5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36</v>
      </c>
      <c r="AA59" s="19">
        <f t="shared" si="6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44</v>
      </c>
      <c r="C60" s="1">
        <v>87</v>
      </c>
      <c r="D60" s="1"/>
      <c r="E60" s="1">
        <v>15</v>
      </c>
      <c r="F60" s="1">
        <v>63</v>
      </c>
      <c r="G60" s="6">
        <v>1</v>
      </c>
      <c r="H60" s="1">
        <v>180</v>
      </c>
      <c r="I60" s="1" t="s">
        <v>35</v>
      </c>
      <c r="J60" s="1">
        <v>15.7</v>
      </c>
      <c r="K60" s="1">
        <f t="shared" si="12"/>
        <v>-0.69999999999999929</v>
      </c>
      <c r="L60" s="1"/>
      <c r="M60" s="1"/>
      <c r="N60" s="1">
        <v>0</v>
      </c>
      <c r="O60" s="1">
        <f t="shared" si="3"/>
        <v>3</v>
      </c>
      <c r="P60" s="5"/>
      <c r="Q60" s="5"/>
      <c r="R60" s="1"/>
      <c r="S60" s="1">
        <f t="shared" si="4"/>
        <v>21</v>
      </c>
      <c r="T60" s="1">
        <f t="shared" si="5"/>
        <v>21</v>
      </c>
      <c r="U60" s="1">
        <v>3.6</v>
      </c>
      <c r="V60" s="1">
        <v>6.14</v>
      </c>
      <c r="W60" s="1">
        <v>9.0400000000000009</v>
      </c>
      <c r="X60" s="1">
        <v>6.14</v>
      </c>
      <c r="Y60" s="1">
        <v>6</v>
      </c>
      <c r="Z60" s="23" t="s">
        <v>47</v>
      </c>
      <c r="AA60" s="1">
        <f t="shared" si="6"/>
        <v>0</v>
      </c>
      <c r="AB60" s="6">
        <v>3</v>
      </c>
      <c r="AC60" s="9">
        <f t="shared" ref="AC60:AC66" si="18">MROUND(P60,AB60)/AB60</f>
        <v>0</v>
      </c>
      <c r="AD60" s="1">
        <f t="shared" ref="AD60:AD66" si="19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34</v>
      </c>
      <c r="C61" s="1">
        <v>365</v>
      </c>
      <c r="D61" s="1">
        <v>468</v>
      </c>
      <c r="E61" s="1">
        <v>694</v>
      </c>
      <c r="F61" s="1"/>
      <c r="G61" s="6">
        <v>0.25</v>
      </c>
      <c r="H61" s="1">
        <v>180</v>
      </c>
      <c r="I61" s="1" t="s">
        <v>35</v>
      </c>
      <c r="J61" s="1">
        <v>783</v>
      </c>
      <c r="K61" s="1">
        <f t="shared" si="12"/>
        <v>-89</v>
      </c>
      <c r="L61" s="1"/>
      <c r="M61" s="1"/>
      <c r="N61" s="1">
        <v>2436</v>
      </c>
      <c r="O61" s="1">
        <f t="shared" si="3"/>
        <v>138.80000000000001</v>
      </c>
      <c r="P61" s="5"/>
      <c r="Q61" s="5"/>
      <c r="R61" s="1"/>
      <c r="S61" s="1">
        <f t="shared" si="4"/>
        <v>17.550432276657059</v>
      </c>
      <c r="T61" s="1">
        <f t="shared" si="5"/>
        <v>17.550432276657059</v>
      </c>
      <c r="U61" s="1">
        <v>241</v>
      </c>
      <c r="V61" s="1">
        <v>159.4</v>
      </c>
      <c r="W61" s="1">
        <v>194.6</v>
      </c>
      <c r="X61" s="1">
        <v>156</v>
      </c>
      <c r="Y61" s="1">
        <v>176.6</v>
      </c>
      <c r="Z61" s="1"/>
      <c r="AA61" s="1">
        <f t="shared" si="6"/>
        <v>0</v>
      </c>
      <c r="AB61" s="6">
        <v>12</v>
      </c>
      <c r="AC61" s="9">
        <f t="shared" si="18"/>
        <v>0</v>
      </c>
      <c r="AD61" s="1">
        <f t="shared" si="1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5" t="s">
        <v>99</v>
      </c>
      <c r="B62" s="1" t="s">
        <v>34</v>
      </c>
      <c r="C62" s="1"/>
      <c r="D62" s="1"/>
      <c r="E62" s="1"/>
      <c r="F62" s="1"/>
      <c r="G62" s="6">
        <v>0.3</v>
      </c>
      <c r="H62" s="1" t="e">
        <v>#N/A</v>
      </c>
      <c r="I62" s="1" t="s">
        <v>35</v>
      </c>
      <c r="J62" s="1"/>
      <c r="K62" s="1">
        <f t="shared" si="12"/>
        <v>0</v>
      </c>
      <c r="L62" s="1"/>
      <c r="M62" s="1"/>
      <c r="N62" s="1">
        <v>24</v>
      </c>
      <c r="O62" s="1">
        <f t="shared" si="3"/>
        <v>0</v>
      </c>
      <c r="P62" s="5"/>
      <c r="Q62" s="5"/>
      <c r="R62" s="1"/>
      <c r="S62" s="1" t="e">
        <f t="shared" si="4"/>
        <v>#DIV/0!</v>
      </c>
      <c r="T62" s="1" t="e">
        <f t="shared" si="5"/>
        <v>#DIV/0!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 t="s">
        <v>52</v>
      </c>
      <c r="AA62" s="1">
        <f t="shared" si="6"/>
        <v>0</v>
      </c>
      <c r="AB62" s="6">
        <v>12</v>
      </c>
      <c r="AC62" s="9">
        <f t="shared" si="18"/>
        <v>0</v>
      </c>
      <c r="AD62" s="1">
        <f t="shared" si="1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5" t="s">
        <v>100</v>
      </c>
      <c r="B63" s="1" t="s">
        <v>44</v>
      </c>
      <c r="C63" s="1">
        <v>440.6</v>
      </c>
      <c r="D63" s="1">
        <v>44.6</v>
      </c>
      <c r="E63" s="1">
        <v>289.60000000000002</v>
      </c>
      <c r="F63" s="1">
        <v>143.4</v>
      </c>
      <c r="G63" s="6">
        <v>1</v>
      </c>
      <c r="H63" s="1">
        <v>180</v>
      </c>
      <c r="I63" s="1" t="s">
        <v>35</v>
      </c>
      <c r="J63" s="1">
        <v>288.8</v>
      </c>
      <c r="K63" s="1">
        <f t="shared" si="12"/>
        <v>0.80000000000001137</v>
      </c>
      <c r="L63" s="1"/>
      <c r="M63" s="1"/>
      <c r="N63" s="1">
        <v>0</v>
      </c>
      <c r="O63" s="1">
        <f t="shared" si="3"/>
        <v>57.92</v>
      </c>
      <c r="P63" s="5">
        <f>12*O63-N63-F63</f>
        <v>551.64</v>
      </c>
      <c r="Q63" s="5"/>
      <c r="R63" s="1"/>
      <c r="S63" s="1">
        <f t="shared" si="4"/>
        <v>11.999999999999998</v>
      </c>
      <c r="T63" s="1">
        <f t="shared" si="5"/>
        <v>2.4758287292817678</v>
      </c>
      <c r="U63" s="1">
        <v>31</v>
      </c>
      <c r="V63" s="1">
        <v>38.96</v>
      </c>
      <c r="W63" s="1">
        <v>56.56</v>
      </c>
      <c r="X63" s="1">
        <v>36.72</v>
      </c>
      <c r="Y63" s="1">
        <v>43.32</v>
      </c>
      <c r="Z63" s="1"/>
      <c r="AA63" s="1">
        <f t="shared" si="6"/>
        <v>551.64</v>
      </c>
      <c r="AB63" s="6">
        <v>1.8</v>
      </c>
      <c r="AC63" s="9">
        <f t="shared" si="18"/>
        <v>306.00000000000006</v>
      </c>
      <c r="AD63" s="1">
        <f t="shared" si="19"/>
        <v>550.80000000000007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5" t="s">
        <v>101</v>
      </c>
      <c r="B64" s="1" t="s">
        <v>34</v>
      </c>
      <c r="C64" s="1"/>
      <c r="D64" s="1"/>
      <c r="E64" s="1"/>
      <c r="F64" s="1"/>
      <c r="G64" s="6">
        <v>0.3</v>
      </c>
      <c r="H64" s="1" t="e">
        <v>#N/A</v>
      </c>
      <c r="I64" s="1" t="s">
        <v>35</v>
      </c>
      <c r="J64" s="1"/>
      <c r="K64" s="1">
        <f t="shared" si="12"/>
        <v>0</v>
      </c>
      <c r="L64" s="1"/>
      <c r="M64" s="1"/>
      <c r="N64" s="1">
        <v>24</v>
      </c>
      <c r="O64" s="1">
        <f t="shared" si="3"/>
        <v>0</v>
      </c>
      <c r="P64" s="5"/>
      <c r="Q64" s="5"/>
      <c r="R64" s="1"/>
      <c r="S64" s="1" t="e">
        <f t="shared" si="4"/>
        <v>#DIV/0!</v>
      </c>
      <c r="T64" s="1" t="e">
        <f t="shared" si="5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 t="s">
        <v>52</v>
      </c>
      <c r="AA64" s="1">
        <f t="shared" si="6"/>
        <v>0</v>
      </c>
      <c r="AB64" s="6">
        <v>12</v>
      </c>
      <c r="AC64" s="9">
        <f t="shared" si="18"/>
        <v>0</v>
      </c>
      <c r="AD64" s="1">
        <f t="shared" si="19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5" t="s">
        <v>102</v>
      </c>
      <c r="B65" s="1" t="s">
        <v>34</v>
      </c>
      <c r="C65" s="1"/>
      <c r="D65" s="1"/>
      <c r="E65" s="1"/>
      <c r="F65" s="1"/>
      <c r="G65" s="6">
        <v>0.2</v>
      </c>
      <c r="H65" s="1" t="e">
        <v>#N/A</v>
      </c>
      <c r="I65" s="1" t="s">
        <v>35</v>
      </c>
      <c r="J65" s="1"/>
      <c r="K65" s="1">
        <f t="shared" si="12"/>
        <v>0</v>
      </c>
      <c r="L65" s="1"/>
      <c r="M65" s="1"/>
      <c r="N65" s="1">
        <v>30</v>
      </c>
      <c r="O65" s="1">
        <f t="shared" si="3"/>
        <v>0</v>
      </c>
      <c r="P65" s="5"/>
      <c r="Q65" s="5"/>
      <c r="R65" s="1"/>
      <c r="S65" s="1" t="e">
        <f t="shared" si="4"/>
        <v>#DIV/0!</v>
      </c>
      <c r="T65" s="1" t="e">
        <f t="shared" si="5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3.4</v>
      </c>
      <c r="Z65" s="1" t="s">
        <v>52</v>
      </c>
      <c r="AA65" s="1">
        <f t="shared" si="6"/>
        <v>0</v>
      </c>
      <c r="AB65" s="6">
        <v>6</v>
      </c>
      <c r="AC65" s="9">
        <f t="shared" si="18"/>
        <v>0</v>
      </c>
      <c r="AD65" s="1">
        <f t="shared" si="1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5" t="s">
        <v>103</v>
      </c>
      <c r="B66" s="1" t="s">
        <v>34</v>
      </c>
      <c r="C66" s="1"/>
      <c r="D66" s="1"/>
      <c r="E66" s="1"/>
      <c r="F66" s="1"/>
      <c r="G66" s="6">
        <v>0.2</v>
      </c>
      <c r="H66" s="1" t="e">
        <v>#N/A</v>
      </c>
      <c r="I66" s="1" t="s">
        <v>35</v>
      </c>
      <c r="J66" s="1"/>
      <c r="K66" s="1">
        <f t="shared" si="12"/>
        <v>0</v>
      </c>
      <c r="L66" s="1"/>
      <c r="M66" s="1"/>
      <c r="N66" s="1">
        <v>30</v>
      </c>
      <c r="O66" s="1">
        <f t="shared" si="3"/>
        <v>0</v>
      </c>
      <c r="P66" s="5"/>
      <c r="Q66" s="5"/>
      <c r="R66" s="1"/>
      <c r="S66" s="1" t="e">
        <f t="shared" si="4"/>
        <v>#DIV/0!</v>
      </c>
      <c r="T66" s="1" t="e">
        <f t="shared" si="5"/>
        <v>#DIV/0!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 t="s">
        <v>52</v>
      </c>
      <c r="AA66" s="1">
        <f t="shared" si="6"/>
        <v>0</v>
      </c>
      <c r="AB66" s="6">
        <v>6</v>
      </c>
      <c r="AC66" s="9">
        <f t="shared" si="18"/>
        <v>0</v>
      </c>
      <c r="AD66" s="1">
        <f t="shared" si="1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104</v>
      </c>
      <c r="B67" s="19" t="s">
        <v>34</v>
      </c>
      <c r="C67" s="19"/>
      <c r="D67" s="19"/>
      <c r="E67" s="19"/>
      <c r="F67" s="19"/>
      <c r="G67" s="20">
        <v>0</v>
      </c>
      <c r="H67" s="19" t="e">
        <v>#N/A</v>
      </c>
      <c r="I67" s="19" t="s">
        <v>35</v>
      </c>
      <c r="J67" s="19"/>
      <c r="K67" s="19">
        <f t="shared" si="12"/>
        <v>0</v>
      </c>
      <c r="L67" s="19"/>
      <c r="M67" s="19"/>
      <c r="N67" s="19"/>
      <c r="O67" s="19">
        <f t="shared" si="3"/>
        <v>0</v>
      </c>
      <c r="P67" s="21"/>
      <c r="Q67" s="21"/>
      <c r="R67" s="19"/>
      <c r="S67" s="19" t="e">
        <f t="shared" si="4"/>
        <v>#DIV/0!</v>
      </c>
      <c r="T67" s="19" t="e">
        <f t="shared" si="5"/>
        <v>#DIV/0!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 t="s">
        <v>36</v>
      </c>
      <c r="AA67" s="19">
        <f t="shared" si="6"/>
        <v>0</v>
      </c>
      <c r="AB67" s="20">
        <v>0</v>
      </c>
      <c r="AC67" s="22"/>
      <c r="AD67" s="1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105</v>
      </c>
      <c r="B68" s="19" t="s">
        <v>34</v>
      </c>
      <c r="C68" s="19"/>
      <c r="D68" s="19"/>
      <c r="E68" s="19"/>
      <c r="F68" s="19"/>
      <c r="G68" s="20">
        <v>0</v>
      </c>
      <c r="H68" s="19" t="e">
        <v>#N/A</v>
      </c>
      <c r="I68" s="19" t="s">
        <v>35</v>
      </c>
      <c r="J68" s="19"/>
      <c r="K68" s="19">
        <f t="shared" si="12"/>
        <v>0</v>
      </c>
      <c r="L68" s="19"/>
      <c r="M68" s="19"/>
      <c r="N68" s="19"/>
      <c r="O68" s="19">
        <f t="shared" si="3"/>
        <v>0</v>
      </c>
      <c r="P68" s="21"/>
      <c r="Q68" s="21"/>
      <c r="R68" s="19"/>
      <c r="S68" s="19" t="e">
        <f t="shared" si="4"/>
        <v>#DIV/0!</v>
      </c>
      <c r="T68" s="19" t="e">
        <f t="shared" si="5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 t="s">
        <v>36</v>
      </c>
      <c r="AA68" s="19">
        <f t="shared" si="6"/>
        <v>0</v>
      </c>
      <c r="AB68" s="20">
        <v>0</v>
      </c>
      <c r="AC68" s="22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34</v>
      </c>
      <c r="C69" s="1">
        <v>1379</v>
      </c>
      <c r="D69" s="1">
        <v>564</v>
      </c>
      <c r="E69" s="1">
        <v>1043</v>
      </c>
      <c r="F69" s="1">
        <v>701</v>
      </c>
      <c r="G69" s="6">
        <v>0.25</v>
      </c>
      <c r="H69" s="1">
        <v>180</v>
      </c>
      <c r="I69" s="1" t="s">
        <v>35</v>
      </c>
      <c r="J69" s="1">
        <v>1006</v>
      </c>
      <c r="K69" s="1">
        <f t="shared" si="12"/>
        <v>37</v>
      </c>
      <c r="L69" s="1"/>
      <c r="M69" s="1"/>
      <c r="N69" s="1">
        <v>1176</v>
      </c>
      <c r="O69" s="1">
        <f t="shared" si="3"/>
        <v>208.6</v>
      </c>
      <c r="P69" s="5">
        <f t="shared" ref="P69:P72" si="20">14*O69-N69-F69</f>
        <v>1043.4000000000001</v>
      </c>
      <c r="Q69" s="5"/>
      <c r="R69" s="1"/>
      <c r="S69" s="1">
        <f t="shared" si="4"/>
        <v>14</v>
      </c>
      <c r="T69" s="1">
        <f t="shared" si="5"/>
        <v>8.9980824544582934</v>
      </c>
      <c r="U69" s="1">
        <v>208.6</v>
      </c>
      <c r="V69" s="1">
        <v>185.8</v>
      </c>
      <c r="W69" s="1">
        <v>224.4</v>
      </c>
      <c r="X69" s="1">
        <v>169</v>
      </c>
      <c r="Y69" s="1">
        <v>167.2</v>
      </c>
      <c r="Z69" s="1"/>
      <c r="AA69" s="1">
        <f t="shared" si="6"/>
        <v>260.85000000000002</v>
      </c>
      <c r="AB69" s="6">
        <v>12</v>
      </c>
      <c r="AC69" s="9">
        <f t="shared" ref="AC69:AC73" si="21">MROUND(P69,AB69)/AB69</f>
        <v>87</v>
      </c>
      <c r="AD69" s="1">
        <f t="shared" ref="AD69:AD73" si="22">AC69*AB69*G69</f>
        <v>261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34</v>
      </c>
      <c r="C70" s="1">
        <v>1436</v>
      </c>
      <c r="D70" s="1">
        <v>1032</v>
      </c>
      <c r="E70" s="1">
        <v>1020</v>
      </c>
      <c r="F70" s="1">
        <v>1233</v>
      </c>
      <c r="G70" s="6">
        <v>0.25</v>
      </c>
      <c r="H70" s="1">
        <v>180</v>
      </c>
      <c r="I70" s="1" t="s">
        <v>49</v>
      </c>
      <c r="J70" s="1">
        <v>1060</v>
      </c>
      <c r="K70" s="1">
        <f t="shared" ref="K70:K73" si="23">E70-J70</f>
        <v>-40</v>
      </c>
      <c r="L70" s="1"/>
      <c r="M70" s="1"/>
      <c r="N70" s="1">
        <v>648</v>
      </c>
      <c r="O70" s="1">
        <f t="shared" si="3"/>
        <v>204</v>
      </c>
      <c r="P70" s="5">
        <f t="shared" si="20"/>
        <v>975</v>
      </c>
      <c r="Q70" s="5"/>
      <c r="R70" s="1"/>
      <c r="S70" s="1">
        <f t="shared" si="4"/>
        <v>14</v>
      </c>
      <c r="T70" s="1">
        <f t="shared" si="5"/>
        <v>9.2205882352941178</v>
      </c>
      <c r="U70" s="1">
        <v>207.6</v>
      </c>
      <c r="V70" s="1">
        <v>220</v>
      </c>
      <c r="W70" s="1">
        <v>241.2</v>
      </c>
      <c r="X70" s="1">
        <v>190.8</v>
      </c>
      <c r="Y70" s="1">
        <v>176.8</v>
      </c>
      <c r="Z70" s="1"/>
      <c r="AA70" s="1">
        <f t="shared" si="6"/>
        <v>243.75</v>
      </c>
      <c r="AB70" s="6">
        <v>12</v>
      </c>
      <c r="AC70" s="9">
        <f>MROUND(P70,AB70*AE70)/AB70</f>
        <v>84</v>
      </c>
      <c r="AD70" s="1">
        <f t="shared" si="22"/>
        <v>252</v>
      </c>
      <c r="AE70" s="1">
        <f>VLOOKUP(A70,[1]Sheet!$A:$AF,32,0)</f>
        <v>14</v>
      </c>
      <c r="AF70" s="1">
        <f>VLOOKUP(A70,[1]Sheet!$A:$AG,33,0)</f>
        <v>70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44</v>
      </c>
      <c r="C71" s="1">
        <v>518.4</v>
      </c>
      <c r="D71" s="1"/>
      <c r="E71" s="1"/>
      <c r="F71" s="1">
        <v>518.4</v>
      </c>
      <c r="G71" s="6">
        <v>1</v>
      </c>
      <c r="H71" s="1">
        <v>180</v>
      </c>
      <c r="I71" s="1" t="s">
        <v>35</v>
      </c>
      <c r="J71" s="1"/>
      <c r="K71" s="1">
        <f t="shared" si="23"/>
        <v>0</v>
      </c>
      <c r="L71" s="1"/>
      <c r="M71" s="1"/>
      <c r="N71" s="1">
        <v>0</v>
      </c>
      <c r="O71" s="1">
        <f t="shared" ref="O71:O73" si="24">E71/5</f>
        <v>0</v>
      </c>
      <c r="P71" s="5"/>
      <c r="Q71" s="5"/>
      <c r="R71" s="1"/>
      <c r="S71" s="1" t="e">
        <f t="shared" ref="S71:S73" si="25">(F71+N71+P71)/O71</f>
        <v>#DIV/0!</v>
      </c>
      <c r="T71" s="1" t="e">
        <f t="shared" ref="T71:T73" si="26">(F71+N71)/O71</f>
        <v>#DIV/0!</v>
      </c>
      <c r="U71" s="1">
        <v>15.66</v>
      </c>
      <c r="V71" s="1">
        <v>11.34</v>
      </c>
      <c r="W71" s="1">
        <v>4.32</v>
      </c>
      <c r="X71" s="1">
        <v>2.7</v>
      </c>
      <c r="Y71" s="1">
        <v>2.16</v>
      </c>
      <c r="Z71" s="27" t="s">
        <v>113</v>
      </c>
      <c r="AA71" s="1">
        <f t="shared" ref="AA71:AA73" si="27">P71*G71</f>
        <v>0</v>
      </c>
      <c r="AB71" s="6">
        <v>2.7</v>
      </c>
      <c r="AC71" s="9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44</v>
      </c>
      <c r="C72" s="1">
        <v>935</v>
      </c>
      <c r="D72" s="1">
        <v>1800</v>
      </c>
      <c r="E72" s="1">
        <v>1110</v>
      </c>
      <c r="F72" s="1">
        <v>1480</v>
      </c>
      <c r="G72" s="6">
        <v>1</v>
      </c>
      <c r="H72" s="1">
        <v>180</v>
      </c>
      <c r="I72" s="1" t="s">
        <v>49</v>
      </c>
      <c r="J72" s="1">
        <v>1120</v>
      </c>
      <c r="K72" s="1">
        <f t="shared" si="23"/>
        <v>-10</v>
      </c>
      <c r="L72" s="1"/>
      <c r="M72" s="1"/>
      <c r="N72" s="1">
        <v>0</v>
      </c>
      <c r="O72" s="1">
        <f t="shared" si="24"/>
        <v>222</v>
      </c>
      <c r="P72" s="5">
        <f t="shared" si="20"/>
        <v>1628</v>
      </c>
      <c r="Q72" s="5"/>
      <c r="R72" s="1"/>
      <c r="S72" s="1">
        <f t="shared" si="25"/>
        <v>14</v>
      </c>
      <c r="T72" s="1">
        <f t="shared" si="26"/>
        <v>6.666666666666667</v>
      </c>
      <c r="U72" s="1">
        <v>165</v>
      </c>
      <c r="V72" s="1">
        <v>223</v>
      </c>
      <c r="W72" s="1">
        <v>193</v>
      </c>
      <c r="X72" s="1">
        <v>176</v>
      </c>
      <c r="Y72" s="1">
        <v>186</v>
      </c>
      <c r="Z72" s="1"/>
      <c r="AA72" s="1">
        <f t="shared" si="27"/>
        <v>1628</v>
      </c>
      <c r="AB72" s="6">
        <v>5</v>
      </c>
      <c r="AC72" s="9">
        <f>MROUND(P72,AB72*AE72)/AB72</f>
        <v>324</v>
      </c>
      <c r="AD72" s="1">
        <f t="shared" si="22"/>
        <v>1620</v>
      </c>
      <c r="AE72" s="1">
        <f>VLOOKUP(A72,[1]Sheet!$A:$AF,32,0)</f>
        <v>12</v>
      </c>
      <c r="AF72" s="1">
        <f>VLOOKUP(A72,[1]Sheet!$A:$AG,33,0)</f>
        <v>84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5" t="s">
        <v>110</v>
      </c>
      <c r="B73" s="1" t="s">
        <v>34</v>
      </c>
      <c r="C73" s="1"/>
      <c r="D73" s="1"/>
      <c r="E73" s="1"/>
      <c r="F73" s="1"/>
      <c r="G73" s="6">
        <v>0.14000000000000001</v>
      </c>
      <c r="H73" s="1" t="e">
        <v>#N/A</v>
      </c>
      <c r="I73" s="1" t="s">
        <v>35</v>
      </c>
      <c r="J73" s="1"/>
      <c r="K73" s="1">
        <f t="shared" si="23"/>
        <v>0</v>
      </c>
      <c r="L73" s="1"/>
      <c r="M73" s="1"/>
      <c r="N73" s="1">
        <v>220</v>
      </c>
      <c r="O73" s="1">
        <f t="shared" si="24"/>
        <v>0</v>
      </c>
      <c r="P73" s="5"/>
      <c r="Q73" s="5"/>
      <c r="R73" s="1"/>
      <c r="S73" s="1" t="e">
        <f t="shared" si="25"/>
        <v>#DIV/0!</v>
      </c>
      <c r="T73" s="1" t="e">
        <f t="shared" si="26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 t="s">
        <v>52</v>
      </c>
      <c r="AA73" s="1">
        <f t="shared" si="27"/>
        <v>0</v>
      </c>
      <c r="AB73" s="6">
        <v>22</v>
      </c>
      <c r="AC73" s="9">
        <f t="shared" si="21"/>
        <v>0</v>
      </c>
      <c r="AD73" s="1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3" xr:uid="{39A43837-3F34-4524-A79D-B193F20B42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2024-06-13T12:50:44Z</dcterms:created>
  <dcterms:modified xsi:type="dcterms:W3CDTF">2024-06-14T08:59:23Z</dcterms:modified>
</cp:coreProperties>
</file>