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T470" i="1" s="1"/>
  <c r="N457" i="1"/>
  <c r="V454" i="1"/>
  <c r="V453" i="1"/>
  <c r="W452" i="1"/>
  <c r="X452" i="1" s="1"/>
  <c r="W451" i="1"/>
  <c r="W453" i="1" s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W443" i="1" s="1"/>
  <c r="V439" i="1"/>
  <c r="W438" i="1"/>
  <c r="V438" i="1"/>
  <c r="X437" i="1"/>
  <c r="W437" i="1"/>
  <c r="X436" i="1"/>
  <c r="W436" i="1"/>
  <c r="W439" i="1" s="1"/>
  <c r="W432" i="1"/>
  <c r="V432" i="1"/>
  <c r="V431" i="1"/>
  <c r="W430" i="1"/>
  <c r="X430" i="1" s="1"/>
  <c r="N430" i="1"/>
  <c r="X429" i="1"/>
  <c r="W429" i="1"/>
  <c r="W431" i="1" s="1"/>
  <c r="N429" i="1"/>
  <c r="V427" i="1"/>
  <c r="V426" i="1"/>
  <c r="X425" i="1"/>
  <c r="W425" i="1"/>
  <c r="X424" i="1"/>
  <c r="W424" i="1"/>
  <c r="X423" i="1"/>
  <c r="W423" i="1"/>
  <c r="X422" i="1"/>
  <c r="W422" i="1"/>
  <c r="N422" i="1"/>
  <c r="W421" i="1"/>
  <c r="X421" i="1" s="1"/>
  <c r="N421" i="1"/>
  <c r="X420" i="1"/>
  <c r="W420" i="1"/>
  <c r="W427" i="1" s="1"/>
  <c r="N420" i="1"/>
  <c r="V418" i="1"/>
  <c r="V417" i="1"/>
  <c r="X416" i="1"/>
  <c r="W416" i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X389" i="1"/>
  <c r="W389" i="1"/>
  <c r="N389" i="1"/>
  <c r="W388" i="1"/>
  <c r="X388" i="1" s="1"/>
  <c r="N388" i="1"/>
  <c r="X387" i="1"/>
  <c r="X394" i="1" s="1"/>
  <c r="W387" i="1"/>
  <c r="N387" i="1"/>
  <c r="V385" i="1"/>
  <c r="V384" i="1"/>
  <c r="X383" i="1"/>
  <c r="W383" i="1"/>
  <c r="N383" i="1"/>
  <c r="W382" i="1"/>
  <c r="N382" i="1"/>
  <c r="V379" i="1"/>
  <c r="V378" i="1"/>
  <c r="W377" i="1"/>
  <c r="X377" i="1" s="1"/>
  <c r="W376" i="1"/>
  <c r="W378" i="1" s="1"/>
  <c r="V374" i="1"/>
  <c r="W373" i="1"/>
  <c r="V373" i="1"/>
  <c r="X372" i="1"/>
  <c r="W372" i="1"/>
  <c r="X371" i="1"/>
  <c r="W371" i="1"/>
  <c r="X370" i="1"/>
  <c r="W370" i="1"/>
  <c r="X369" i="1"/>
  <c r="W369" i="1"/>
  <c r="W374" i="1" s="1"/>
  <c r="W367" i="1"/>
  <c r="V367" i="1"/>
  <c r="V366" i="1"/>
  <c r="W365" i="1"/>
  <c r="W366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W362" i="1" s="1"/>
  <c r="N358" i="1"/>
  <c r="V356" i="1"/>
  <c r="V355" i="1"/>
  <c r="X354" i="1"/>
  <c r="W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W340" i="1"/>
  <c r="V340" i="1"/>
  <c r="V339" i="1"/>
  <c r="W338" i="1"/>
  <c r="X338" i="1" s="1"/>
  <c r="N338" i="1"/>
  <c r="X337" i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X327" i="1"/>
  <c r="W327" i="1"/>
  <c r="N327" i="1"/>
  <c r="W326" i="1"/>
  <c r="X326" i="1" s="1"/>
  <c r="N326" i="1"/>
  <c r="X325" i="1"/>
  <c r="W325" i="1"/>
  <c r="N325" i="1"/>
  <c r="W324" i="1"/>
  <c r="N324" i="1"/>
  <c r="W322" i="1"/>
  <c r="V322" i="1"/>
  <c r="V321" i="1"/>
  <c r="W320" i="1"/>
  <c r="W321" i="1" s="1"/>
  <c r="N320" i="1"/>
  <c r="X319" i="1"/>
  <c r="W319" i="1"/>
  <c r="N319" i="1"/>
  <c r="V317" i="1"/>
  <c r="V316" i="1"/>
  <c r="X315" i="1"/>
  <c r="W315" i="1"/>
  <c r="N315" i="1"/>
  <c r="W314" i="1"/>
  <c r="X314" i="1" s="1"/>
  <c r="N314" i="1"/>
  <c r="X313" i="1"/>
  <c r="W313" i="1"/>
  <c r="N313" i="1"/>
  <c r="W312" i="1"/>
  <c r="N312" i="1"/>
  <c r="W309" i="1"/>
  <c r="V309" i="1"/>
  <c r="V308" i="1"/>
  <c r="W307" i="1"/>
  <c r="W308" i="1" s="1"/>
  <c r="N307" i="1"/>
  <c r="W305" i="1"/>
  <c r="V305" i="1"/>
  <c r="V304" i="1"/>
  <c r="W303" i="1"/>
  <c r="W304" i="1" s="1"/>
  <c r="N303" i="1"/>
  <c r="W301" i="1"/>
  <c r="V301" i="1"/>
  <c r="V300" i="1"/>
  <c r="W299" i="1"/>
  <c r="X299" i="1" s="1"/>
  <c r="N299" i="1"/>
  <c r="X298" i="1"/>
  <c r="W298" i="1"/>
  <c r="X297" i="1"/>
  <c r="X300" i="1" s="1"/>
  <c r="W297" i="1"/>
  <c r="W300" i="1" s="1"/>
  <c r="N297" i="1"/>
  <c r="V295" i="1"/>
  <c r="W294" i="1"/>
  <c r="V294" i="1"/>
  <c r="X293" i="1"/>
  <c r="W293" i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470" i="1" s="1"/>
  <c r="N286" i="1"/>
  <c r="V282" i="1"/>
  <c r="W281" i="1"/>
  <c r="V281" i="1"/>
  <c r="X280" i="1"/>
  <c r="X281" i="1" s="1"/>
  <c r="W280" i="1"/>
  <c r="W282" i="1" s="1"/>
  <c r="N280" i="1"/>
  <c r="V278" i="1"/>
  <c r="W277" i="1"/>
  <c r="V277" i="1"/>
  <c r="X276" i="1"/>
  <c r="X277" i="1" s="1"/>
  <c r="W276" i="1"/>
  <c r="W278" i="1" s="1"/>
  <c r="N276" i="1"/>
  <c r="V274" i="1"/>
  <c r="W273" i="1"/>
  <c r="V273" i="1"/>
  <c r="X272" i="1"/>
  <c r="X273" i="1" s="1"/>
  <c r="W272" i="1"/>
  <c r="W274" i="1" s="1"/>
  <c r="N272" i="1"/>
  <c r="V270" i="1"/>
  <c r="W269" i="1"/>
  <c r="V269" i="1"/>
  <c r="X268" i="1"/>
  <c r="X269" i="1" s="1"/>
  <c r="W268" i="1"/>
  <c r="W270" i="1" s="1"/>
  <c r="N268" i="1"/>
  <c r="V265" i="1"/>
  <c r="W264" i="1"/>
  <c r="V264" i="1"/>
  <c r="X263" i="1"/>
  <c r="W263" i="1"/>
  <c r="N263" i="1"/>
  <c r="W262" i="1"/>
  <c r="W265" i="1" s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X253" i="1" s="1"/>
  <c r="N253" i="1"/>
  <c r="X252" i="1"/>
  <c r="X259" i="1" s="1"/>
  <c r="W252" i="1"/>
  <c r="L470" i="1" s="1"/>
  <c r="N252" i="1"/>
  <c r="V249" i="1"/>
  <c r="W248" i="1"/>
  <c r="V248" i="1"/>
  <c r="X247" i="1"/>
  <c r="W247" i="1"/>
  <c r="N247" i="1"/>
  <c r="W246" i="1"/>
  <c r="X246" i="1" s="1"/>
  <c r="N246" i="1"/>
  <c r="X245" i="1"/>
  <c r="W245" i="1"/>
  <c r="W249" i="1" s="1"/>
  <c r="N245" i="1"/>
  <c r="V243" i="1"/>
  <c r="V242" i="1"/>
  <c r="X241" i="1"/>
  <c r="W241" i="1"/>
  <c r="N241" i="1"/>
  <c r="W240" i="1"/>
  <c r="X240" i="1" s="1"/>
  <c r="W239" i="1"/>
  <c r="W243" i="1" s="1"/>
  <c r="V237" i="1"/>
  <c r="V236" i="1"/>
  <c r="X235" i="1"/>
  <c r="W235" i="1"/>
  <c r="N235" i="1"/>
  <c r="W234" i="1"/>
  <c r="N234" i="1"/>
  <c r="X233" i="1"/>
  <c r="W233" i="1"/>
  <c r="W237" i="1" s="1"/>
  <c r="N233" i="1"/>
  <c r="V231" i="1"/>
  <c r="W230" i="1"/>
  <c r="V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X224" i="1"/>
  <c r="W224" i="1"/>
  <c r="X223" i="1"/>
  <c r="W223" i="1"/>
  <c r="N223" i="1"/>
  <c r="W222" i="1"/>
  <c r="X222" i="1" s="1"/>
  <c r="N222" i="1"/>
  <c r="X221" i="1"/>
  <c r="X230" i="1" s="1"/>
  <c r="W221" i="1"/>
  <c r="W231" i="1" s="1"/>
  <c r="N221" i="1"/>
  <c r="V219" i="1"/>
  <c r="V218" i="1"/>
  <c r="X217" i="1"/>
  <c r="W217" i="1"/>
  <c r="N217" i="1"/>
  <c r="W216" i="1"/>
  <c r="X216" i="1" s="1"/>
  <c r="N216" i="1"/>
  <c r="X215" i="1"/>
  <c r="W215" i="1"/>
  <c r="N215" i="1"/>
  <c r="W214" i="1"/>
  <c r="N214" i="1"/>
  <c r="W212" i="1"/>
  <c r="V212" i="1"/>
  <c r="V211" i="1"/>
  <c r="W210" i="1"/>
  <c r="W211" i="1" s="1"/>
  <c r="N210" i="1"/>
  <c r="V208" i="1"/>
  <c r="V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X194" i="1" s="1"/>
  <c r="N194" i="1"/>
  <c r="X193" i="1"/>
  <c r="W193" i="1"/>
  <c r="W207" i="1" s="1"/>
  <c r="N193" i="1"/>
  <c r="V190" i="1"/>
  <c r="V189" i="1"/>
  <c r="X188" i="1"/>
  <c r="W188" i="1"/>
  <c r="N188" i="1"/>
  <c r="W187" i="1"/>
  <c r="N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5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X164" i="1" s="1"/>
  <c r="W160" i="1"/>
  <c r="N160" i="1"/>
  <c r="V158" i="1"/>
  <c r="W157" i="1"/>
  <c r="V157" i="1"/>
  <c r="X156" i="1"/>
  <c r="W156" i="1"/>
  <c r="N156" i="1"/>
  <c r="W155" i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W147" i="1" s="1"/>
  <c r="V134" i="1"/>
  <c r="V133" i="1"/>
  <c r="X132" i="1"/>
  <c r="W132" i="1"/>
  <c r="N132" i="1"/>
  <c r="W131" i="1"/>
  <c r="X131" i="1" s="1"/>
  <c r="N131" i="1"/>
  <c r="X130" i="1"/>
  <c r="W130" i="1"/>
  <c r="N130" i="1"/>
  <c r="V126" i="1"/>
  <c r="V125" i="1"/>
  <c r="W124" i="1"/>
  <c r="X124" i="1" s="1"/>
  <c r="N124" i="1"/>
  <c r="W123" i="1"/>
  <c r="X123" i="1" s="1"/>
  <c r="N123" i="1"/>
  <c r="X122" i="1"/>
  <c r="X125" i="1" s="1"/>
  <c r="W122" i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W87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W62" i="1"/>
  <c r="W77" i="1" s="1"/>
  <c r="V59" i="1"/>
  <c r="V58" i="1"/>
  <c r="W57" i="1"/>
  <c r="X57" i="1" s="1"/>
  <c r="W56" i="1"/>
  <c r="X56" i="1" s="1"/>
  <c r="N56" i="1"/>
  <c r="X55" i="1"/>
  <c r="W55" i="1"/>
  <c r="W58" i="1" s="1"/>
  <c r="X54" i="1"/>
  <c r="W54" i="1"/>
  <c r="N54" i="1"/>
  <c r="W51" i="1"/>
  <c r="V51" i="1"/>
  <c r="W50" i="1"/>
  <c r="V50" i="1"/>
  <c r="X49" i="1"/>
  <c r="X50" i="1" s="1"/>
  <c r="W49" i="1"/>
  <c r="C470" i="1" s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58" i="1" l="1"/>
  <c r="X77" i="1"/>
  <c r="H9" i="1"/>
  <c r="V464" i="1"/>
  <c r="W24" i="1"/>
  <c r="W32" i="1"/>
  <c r="W78" i="1"/>
  <c r="W98" i="1"/>
  <c r="W464" i="1" s="1"/>
  <c r="W111" i="1"/>
  <c r="X133" i="1"/>
  <c r="W133" i="1"/>
  <c r="X248" i="1"/>
  <c r="W260" i="1"/>
  <c r="X339" i="1"/>
  <c r="X373" i="1"/>
  <c r="W385" i="1"/>
  <c r="X382" i="1"/>
  <c r="X384" i="1" s="1"/>
  <c r="Q470" i="1"/>
  <c r="W384" i="1"/>
  <c r="X403" i="1"/>
  <c r="X412" i="1" s="1"/>
  <c r="R470" i="1"/>
  <c r="W412" i="1"/>
  <c r="W413" i="1"/>
  <c r="X438" i="1"/>
  <c r="J9" i="1"/>
  <c r="D470" i="1"/>
  <c r="X81" i="1"/>
  <c r="X87" i="1" s="1"/>
  <c r="X90" i="1"/>
  <c r="X98" i="1" s="1"/>
  <c r="X101" i="1"/>
  <c r="X110" i="1" s="1"/>
  <c r="W158" i="1"/>
  <c r="X155" i="1"/>
  <c r="X157" i="1" s="1"/>
  <c r="W164" i="1"/>
  <c r="W165" i="1"/>
  <c r="W219" i="1"/>
  <c r="X234" i="1"/>
  <c r="W236" i="1"/>
  <c r="W317" i="1"/>
  <c r="W329" i="1"/>
  <c r="W363" i="1"/>
  <c r="W418" i="1"/>
  <c r="X415" i="1"/>
  <c r="X417" i="1" s="1"/>
  <c r="W417" i="1"/>
  <c r="X426" i="1"/>
  <c r="X431" i="1"/>
  <c r="A10" i="1"/>
  <c r="B470" i="1"/>
  <c r="W461" i="1"/>
  <c r="W462" i="1"/>
  <c r="W59" i="1"/>
  <c r="W88" i="1"/>
  <c r="W119" i="1"/>
  <c r="W134" i="1"/>
  <c r="I470" i="1"/>
  <c r="W153" i="1"/>
  <c r="X150" i="1"/>
  <c r="X152" i="1" s="1"/>
  <c r="W190" i="1"/>
  <c r="X187" i="1"/>
  <c r="X189" i="1" s="1"/>
  <c r="W208" i="1"/>
  <c r="X321" i="1"/>
  <c r="F9" i="1"/>
  <c r="X22" i="1"/>
  <c r="X23" i="1" s="1"/>
  <c r="V460" i="1"/>
  <c r="X26" i="1"/>
  <c r="X32" i="1" s="1"/>
  <c r="E470" i="1"/>
  <c r="X113" i="1"/>
  <c r="X118" i="1" s="1"/>
  <c r="F470" i="1"/>
  <c r="W126" i="1"/>
  <c r="W125" i="1"/>
  <c r="G470" i="1"/>
  <c r="W146" i="1"/>
  <c r="X137" i="1"/>
  <c r="X146" i="1" s="1"/>
  <c r="H470" i="1"/>
  <c r="W152" i="1"/>
  <c r="X167" i="1"/>
  <c r="X184" i="1" s="1"/>
  <c r="W184" i="1"/>
  <c r="W189" i="1"/>
  <c r="X207" i="1"/>
  <c r="X236" i="1"/>
  <c r="X294" i="1"/>
  <c r="P470" i="1"/>
  <c r="W356" i="1"/>
  <c r="W355" i="1"/>
  <c r="X362" i="1"/>
  <c r="W394" i="1"/>
  <c r="X397" i="1"/>
  <c r="X398" i="1" s="1"/>
  <c r="W398" i="1"/>
  <c r="W399" i="1"/>
  <c r="W218" i="1"/>
  <c r="W242" i="1"/>
  <c r="W316" i="1"/>
  <c r="W328" i="1"/>
  <c r="W379" i="1"/>
  <c r="W395" i="1"/>
  <c r="W426" i="1"/>
  <c r="W444" i="1"/>
  <c r="M470" i="1"/>
  <c r="X210" i="1"/>
  <c r="X211" i="1" s="1"/>
  <c r="X214" i="1"/>
  <c r="X218" i="1" s="1"/>
  <c r="X239" i="1"/>
  <c r="X242" i="1" s="1"/>
  <c r="X262" i="1"/>
  <c r="X264" i="1" s="1"/>
  <c r="W295" i="1"/>
  <c r="X303" i="1"/>
  <c r="X304" i="1" s="1"/>
  <c r="X307" i="1"/>
  <c r="X308" i="1" s="1"/>
  <c r="X312" i="1"/>
  <c r="X316" i="1" s="1"/>
  <c r="X320" i="1"/>
  <c r="X324" i="1"/>
  <c r="X328" i="1" s="1"/>
  <c r="X342" i="1"/>
  <c r="X355" i="1" s="1"/>
  <c r="X365" i="1"/>
  <c r="X366" i="1" s="1"/>
  <c r="X376" i="1"/>
  <c r="X378" i="1" s="1"/>
  <c r="X441" i="1"/>
  <c r="X443" i="1" s="1"/>
  <c r="X457" i="1"/>
  <c r="X458" i="1" s="1"/>
  <c r="W454" i="1"/>
  <c r="W459" i="1"/>
  <c r="J470" i="1"/>
  <c r="O470" i="1"/>
  <c r="S470" i="1"/>
  <c r="W259" i="1"/>
  <c r="W339" i="1"/>
  <c r="X451" i="1"/>
  <c r="X453" i="1" s="1"/>
  <c r="W458" i="1"/>
  <c r="X465" i="1" l="1"/>
  <c r="W460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<sst xmlns="http://schemas.openxmlformats.org/spreadsheetml/2006/main" count="1940" uniqueCount="665">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</sst>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3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45" t="s">
        <v>0</v>
      </c>
      <c r="E1" s="310"/>
      <c r="F1" s="310"/>
      <c r="G1" s="12" t="s">
        <v>1</v>
      </c>
      <c r="H1" s="445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514" t="s">
        <v>8</v>
      </c>
      <c r="B5" s="371"/>
      <c r="C5" s="344"/>
      <c r="D5" s="579"/>
      <c r="E5" s="580"/>
      <c r="F5" s="383" t="s">
        <v>9</v>
      </c>
      <c r="G5" s="344"/>
      <c r="H5" s="579"/>
      <c r="I5" s="607"/>
      <c r="J5" s="607"/>
      <c r="K5" s="607"/>
      <c r="L5" s="580"/>
      <c r="N5" s="24" t="s">
        <v>10</v>
      </c>
      <c r="O5" s="366">
        <v>45266</v>
      </c>
      <c r="P5" s="367"/>
      <c r="R5" s="375" t="s">
        <v>11</v>
      </c>
      <c r="S5" s="376"/>
      <c r="T5" s="492" t="s">
        <v>12</v>
      </c>
      <c r="U5" s="367"/>
      <c r="Z5" s="51"/>
      <c r="AA5" s="51"/>
      <c r="AB5" s="51"/>
    </row>
    <row r="6" spans="1:29" s="298" customFormat="1" ht="24" customHeight="1" x14ac:dyDescent="0.2">
      <c r="A6" s="514" t="s">
        <v>13</v>
      </c>
      <c r="B6" s="371"/>
      <c r="C6" s="344"/>
      <c r="D6" s="408" t="s">
        <v>14</v>
      </c>
      <c r="E6" s="409"/>
      <c r="F6" s="409"/>
      <c r="G6" s="409"/>
      <c r="H6" s="409"/>
      <c r="I6" s="409"/>
      <c r="J6" s="409"/>
      <c r="K6" s="409"/>
      <c r="L6" s="367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Среда</v>
      </c>
      <c r="P6" s="315"/>
      <c r="R6" s="586" t="s">
        <v>16</v>
      </c>
      <c r="S6" s="376"/>
      <c r="T6" s="496" t="s">
        <v>17</v>
      </c>
      <c r="U6" s="497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21"/>
      <c r="N7" s="24"/>
      <c r="O7" s="42"/>
      <c r="P7" s="42"/>
      <c r="R7" s="312"/>
      <c r="S7" s="376"/>
      <c r="T7" s="498"/>
      <c r="U7" s="499"/>
      <c r="Z7" s="51"/>
      <c r="AA7" s="51"/>
      <c r="AB7" s="51"/>
    </row>
    <row r="8" spans="1:29" s="298" customFormat="1" ht="25.5" customHeight="1" x14ac:dyDescent="0.2">
      <c r="A8" s="333" t="s">
        <v>18</v>
      </c>
      <c r="B8" s="328"/>
      <c r="C8" s="329"/>
      <c r="D8" s="583"/>
      <c r="E8" s="584"/>
      <c r="F8" s="584"/>
      <c r="G8" s="584"/>
      <c r="H8" s="584"/>
      <c r="I8" s="584"/>
      <c r="J8" s="584"/>
      <c r="K8" s="584"/>
      <c r="L8" s="585"/>
      <c r="N8" s="24" t="s">
        <v>19</v>
      </c>
      <c r="O8" s="400">
        <v>0.5</v>
      </c>
      <c r="P8" s="367"/>
      <c r="R8" s="312"/>
      <c r="S8" s="376"/>
      <c r="T8" s="498"/>
      <c r="U8" s="499"/>
      <c r="Z8" s="51"/>
      <c r="AA8" s="51"/>
      <c r="AB8" s="51"/>
    </row>
    <row r="9" spans="1:29" s="298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93"/>
      <c r="E9" s="37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N9" s="26" t="s">
        <v>20</v>
      </c>
      <c r="O9" s="366"/>
      <c r="P9" s="367"/>
      <c r="R9" s="312"/>
      <c r="S9" s="376"/>
      <c r="T9" s="500"/>
      <c r="U9" s="50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93"/>
      <c r="E10" s="37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400"/>
      <c r="P10" s="367"/>
      <c r="S10" s="24" t="s">
        <v>22</v>
      </c>
      <c r="T10" s="619" t="s">
        <v>23</v>
      </c>
      <c r="U10" s="497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0"/>
      <c r="P11" s="367"/>
      <c r="S11" s="24" t="s">
        <v>26</v>
      </c>
      <c r="T11" s="388" t="s">
        <v>27</v>
      </c>
      <c r="U11" s="38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37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44"/>
      <c r="N12" s="24" t="s">
        <v>29</v>
      </c>
      <c r="O12" s="420"/>
      <c r="P12" s="421"/>
      <c r="Q12" s="23"/>
      <c r="S12" s="24"/>
      <c r="T12" s="310"/>
      <c r="U12" s="312"/>
      <c r="Z12" s="51"/>
      <c r="AA12" s="51"/>
      <c r="AB12" s="51"/>
    </row>
    <row r="13" spans="1:29" s="298" customFormat="1" ht="23.25" customHeight="1" x14ac:dyDescent="0.2">
      <c r="A13" s="37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44"/>
      <c r="M13" s="26"/>
      <c r="N13" s="26" t="s">
        <v>31</v>
      </c>
      <c r="O13" s="388"/>
      <c r="P13" s="38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37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44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372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44"/>
      <c r="N15" s="542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3"/>
      <c r="O16" s="543"/>
      <c r="P16" s="543"/>
      <c r="Q16" s="543"/>
      <c r="R16" s="54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20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5"/>
      <c r="P17" s="555"/>
      <c r="Q17" s="555"/>
      <c r="R17" s="318"/>
      <c r="S17" s="343" t="s">
        <v>48</v>
      </c>
      <c r="T17" s="344"/>
      <c r="U17" s="317" t="s">
        <v>49</v>
      </c>
      <c r="V17" s="317" t="s">
        <v>50</v>
      </c>
      <c r="W17" s="597" t="s">
        <v>51</v>
      </c>
      <c r="X17" s="317" t="s">
        <v>52</v>
      </c>
      <c r="Y17" s="331" t="s">
        <v>53</v>
      </c>
      <c r="Z17" s="331" t="s">
        <v>54</v>
      </c>
      <c r="AA17" s="331" t="s">
        <v>55</v>
      </c>
      <c r="AB17" s="592"/>
      <c r="AC17" s="593"/>
      <c r="AD17" s="523"/>
      <c r="BA17" s="588" t="s">
        <v>56</v>
      </c>
    </row>
    <row r="18" spans="1:53" ht="14.25" customHeight="1" x14ac:dyDescent="0.2">
      <c r="A18" s="324"/>
      <c r="B18" s="324"/>
      <c r="C18" s="324"/>
      <c r="D18" s="319"/>
      <c r="E18" s="320"/>
      <c r="F18" s="324"/>
      <c r="G18" s="324"/>
      <c r="H18" s="324"/>
      <c r="I18" s="324"/>
      <c r="J18" s="324"/>
      <c r="K18" s="324"/>
      <c r="L18" s="324"/>
      <c r="M18" s="324"/>
      <c r="N18" s="319"/>
      <c r="O18" s="556"/>
      <c r="P18" s="556"/>
      <c r="Q18" s="556"/>
      <c r="R18" s="320"/>
      <c r="S18" s="299" t="s">
        <v>57</v>
      </c>
      <c r="T18" s="299" t="s">
        <v>58</v>
      </c>
      <c r="U18" s="324"/>
      <c r="V18" s="324"/>
      <c r="W18" s="598"/>
      <c r="X18" s="324"/>
      <c r="Y18" s="332"/>
      <c r="Z18" s="332"/>
      <c r="AA18" s="594"/>
      <c r="AB18" s="595"/>
      <c r="AC18" s="596"/>
      <c r="AD18" s="524"/>
      <c r="BA18" s="312"/>
    </row>
    <row r="19" spans="1:53" ht="27.75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8"/>
      <c r="Z19" s="48"/>
    </row>
    <row r="20" spans="1:53" ht="16.5" customHeight="1" x14ac:dyDescent="0.25">
      <c r="A20" s="385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6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6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6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6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6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6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6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7" t="s">
        <v>93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358"/>
      <c r="Y46" s="48"/>
      <c r="Z46" s="48"/>
    </row>
    <row r="47" spans="1:53" ht="16.5" customHeight="1" x14ac:dyDescent="0.25">
      <c r="A47" s="385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6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85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6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6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28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6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211.5</v>
      </c>
      <c r="W56" s="306">
        <f>IFERROR(IF(V56="",0,CEILING((V56/$H56),1)*$H56),"")</f>
        <v>211.5</v>
      </c>
      <c r="X56" s="36">
        <f>IFERROR(IF(W56=0,"",ROUNDUP(W56/H56,0)*0.00937),"")</f>
        <v>0.44039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6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7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47</v>
      </c>
      <c r="W58" s="307">
        <f>IFERROR(W54/H54,"0")+IFERROR(W55/H55,"0")+IFERROR(W56/H56,"0")+IFERROR(W57/H57,"0")</f>
        <v>47</v>
      </c>
      <c r="X58" s="307">
        <f>IFERROR(IF(X54="",0,X54),"0")+IFERROR(IF(X55="",0,X55),"0")+IFERROR(IF(X56="",0,X56),"0")+IFERROR(IF(X57="",0,X57),"0")</f>
        <v>0.44039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211.5</v>
      </c>
      <c r="W59" s="307">
        <f>IFERROR(SUM(W54:W57),"0")</f>
        <v>211.5</v>
      </c>
      <c r="X59" s="37"/>
      <c r="Y59" s="308"/>
      <c r="Z59" s="308"/>
    </row>
    <row r="60" spans="1:53" ht="16.5" customHeight="1" x14ac:dyDescent="0.25">
      <c r="A60" s="385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6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2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6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58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6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6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3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6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6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6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6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6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6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6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65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6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6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6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6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6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6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6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6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7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6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6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40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6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6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6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6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6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6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6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6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6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6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6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6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46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6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1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6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6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6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7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6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4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6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4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6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6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43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6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6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6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7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6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6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52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85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6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5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6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6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7" t="s">
        <v>228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48"/>
      <c r="Z127" s="48"/>
    </row>
    <row r="128" spans="1:53" ht="16.5" customHeight="1" x14ac:dyDescent="0.25">
      <c r="A128" s="385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6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6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6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85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6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2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6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6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6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6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6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6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6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6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85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6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6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6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29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6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6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6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6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6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6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6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505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6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6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3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6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6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6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0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6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3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6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6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6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6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6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6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6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6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6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6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6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85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6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6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6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6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6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6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6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6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6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6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6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6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6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6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6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6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6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6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6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6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6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6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6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4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6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39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6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6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3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6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6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6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6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6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6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4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6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81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6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6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6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3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6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85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6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6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6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6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12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6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6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6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6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6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85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6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6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6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6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7" t="s">
        <v>424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48"/>
      <c r="Z283" s="48"/>
    </row>
    <row r="284" spans="1:53" ht="16.5" customHeight="1" x14ac:dyDescent="0.25">
      <c r="A284" s="385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6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6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6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6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6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6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96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6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6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6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6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0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6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6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2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6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85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6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6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6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6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6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6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6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6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6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6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6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7" t="s">
        <v>474</v>
      </c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8"/>
      <c r="P334" s="358"/>
      <c r="Q334" s="358"/>
      <c r="R334" s="358"/>
      <c r="S334" s="358"/>
      <c r="T334" s="358"/>
      <c r="U334" s="358"/>
      <c r="V334" s="358"/>
      <c r="W334" s="358"/>
      <c r="X334" s="358"/>
      <c r="Y334" s="48"/>
      <c r="Z334" s="48"/>
    </row>
    <row r="335" spans="1:53" ht="16.5" customHeight="1" x14ac:dyDescent="0.25">
      <c r="A335" s="385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6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6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6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6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6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6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6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6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6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6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6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6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6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6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6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403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6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6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6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6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6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6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6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6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9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6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19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6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44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6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3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6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98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85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6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6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6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6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6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6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6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6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6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6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7" t="s">
        <v>559</v>
      </c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58"/>
      <c r="N400" s="358"/>
      <c r="O400" s="358"/>
      <c r="P400" s="358"/>
      <c r="Q400" s="358"/>
      <c r="R400" s="358"/>
      <c r="S400" s="358"/>
      <c r="T400" s="358"/>
      <c r="U400" s="358"/>
      <c r="V400" s="358"/>
      <c r="W400" s="358"/>
      <c r="X400" s="358"/>
      <c r="Y400" s="48"/>
      <c r="Z400" s="48"/>
    </row>
    <row r="401" spans="1:53" ht="16.5" customHeight="1" x14ac:dyDescent="0.25">
      <c r="A401" s="385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6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6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6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6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6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6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6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6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6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6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50</v>
      </c>
      <c r="W415" s="306">
        <f>IFERROR(IF(V415="",0,CEILING((V415/$H415),1)*$H415),"")</f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6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9.4696969696969688</v>
      </c>
      <c r="W417" s="307">
        <f>IFERROR(W415/H415,"0")+IFERROR(W416/H416,"0")</f>
        <v>10</v>
      </c>
      <c r="X417" s="307">
        <f>IFERROR(IF(X415="",0,X415),"0")+IFERROR(IF(X416="",0,X416),"0")</f>
        <v>0.1196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50</v>
      </c>
      <c r="W418" s="307">
        <f>IFERROR(SUM(W415:W416),"0")</f>
        <v>52.800000000000004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6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6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6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6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61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6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29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6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405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6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6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7" t="s">
        <v>601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48"/>
      <c r="Z433" s="48"/>
    </row>
    <row r="434" spans="1:53" ht="16.5" customHeight="1" x14ac:dyDescent="0.25">
      <c r="A434" s="385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6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1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6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18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6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4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6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2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6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80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6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5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6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0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6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0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85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6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66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76"/>
      <c r="N460" s="379" t="s">
        <v>630</v>
      </c>
      <c r="O460" s="371"/>
      <c r="P460" s="371"/>
      <c r="Q460" s="371"/>
      <c r="R460" s="371"/>
      <c r="S460" s="371"/>
      <c r="T460" s="344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261.5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264.3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76"/>
      <c r="N461" s="379" t="s">
        <v>631</v>
      </c>
      <c r="O461" s="371"/>
      <c r="P461" s="371"/>
      <c r="Q461" s="371"/>
      <c r="R461" s="371"/>
      <c r="S461" s="371"/>
      <c r="T461" s="344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276.18909090909091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279.18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76"/>
      <c r="N462" s="379" t="s">
        <v>632</v>
      </c>
      <c r="O462" s="371"/>
      <c r="P462" s="371"/>
      <c r="Q462" s="371"/>
      <c r="R462" s="371"/>
      <c r="S462" s="371"/>
      <c r="T462" s="344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76"/>
      <c r="N463" s="379" t="s">
        <v>634</v>
      </c>
      <c r="O463" s="371"/>
      <c r="P463" s="371"/>
      <c r="Q463" s="371"/>
      <c r="R463" s="371"/>
      <c r="S463" s="371"/>
      <c r="T463" s="344"/>
      <c r="U463" s="37" t="s">
        <v>65</v>
      </c>
      <c r="V463" s="307">
        <f>GrossWeightTotal+PalletQtyTotal*25</f>
        <v>301.18909090909091</v>
      </c>
      <c r="W463" s="307">
        <f>GrossWeightTotalR+PalletQtyTotalR*25</f>
        <v>304.18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76"/>
      <c r="N464" s="379" t="s">
        <v>635</v>
      </c>
      <c r="O464" s="371"/>
      <c r="P464" s="371"/>
      <c r="Q464" s="371"/>
      <c r="R464" s="371"/>
      <c r="S464" s="371"/>
      <c r="T464" s="344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56.469696969696969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57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76"/>
      <c r="N465" s="379" t="s">
        <v>636</v>
      </c>
      <c r="O465" s="371"/>
      <c r="P465" s="371"/>
      <c r="Q465" s="371"/>
      <c r="R465" s="371"/>
      <c r="S465" s="371"/>
      <c r="T465" s="344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0.55998999999999999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302" t="s">
        <v>559</v>
      </c>
      <c r="S467" s="321" t="s">
        <v>601</v>
      </c>
      <c r="T467" s="322"/>
      <c r="U467" s="303"/>
      <c r="Z467" s="52"/>
      <c r="AC467" s="303"/>
    </row>
    <row r="468" spans="1:29" ht="14.25" customHeight="1" thickTop="1" x14ac:dyDescent="0.2">
      <c r="A468" s="620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303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303"/>
      <c r="Z468" s="52"/>
      <c r="AC468" s="303"/>
    </row>
    <row r="469" spans="1:29" ht="13.5" customHeight="1" thickBot="1" x14ac:dyDescent="0.25">
      <c r="A469" s="621"/>
      <c r="B469" s="342"/>
      <c r="C469" s="342"/>
      <c r="D469" s="342"/>
      <c r="E469" s="342"/>
      <c r="F469" s="342"/>
      <c r="G469" s="342"/>
      <c r="H469" s="342"/>
      <c r="I469" s="342"/>
      <c r="J469" s="342"/>
      <c r="K469" s="303"/>
      <c r="L469" s="342"/>
      <c r="M469" s="342"/>
      <c r="N469" s="342"/>
      <c r="O469" s="342"/>
      <c r="P469" s="342"/>
      <c r="Q469" s="342"/>
      <c r="R469" s="342"/>
      <c r="S469" s="342"/>
      <c r="T469" s="342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211.5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52.800000000000004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36:M37"/>
    <mergeCell ref="N24:T24"/>
    <mergeCell ref="D187:E187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N409:R409"/>
    <mergeCell ref="N190:T190"/>
    <mergeCell ref="N257:R257"/>
    <mergeCell ref="N448:T448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A296:X296"/>
    <mergeCell ref="N197:R197"/>
    <mergeCell ref="D69:E69"/>
    <mergeCell ref="N119:T119"/>
    <mergeCell ref="A271:X271"/>
    <mergeCell ref="N211:T211"/>
    <mergeCell ref="D8:L8"/>
    <mergeCell ref="D224:E224"/>
    <mergeCell ref="I17:I18"/>
    <mergeCell ref="R6:S9"/>
    <mergeCell ref="N332:T332"/>
    <mergeCell ref="D28:E28"/>
    <mergeCell ref="H5:L5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N426:T426"/>
    <mergeCell ref="D314:E314"/>
    <mergeCell ref="N413:T413"/>
    <mergeCell ref="N287:R28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G17:G18"/>
    <mergeCell ref="A46:X46"/>
    <mergeCell ref="D80:E80"/>
    <mergeCell ref="N256:R256"/>
    <mergeCell ref="N280:R280"/>
    <mergeCell ref="D199:E199"/>
    <mergeCell ref="A330:X330"/>
    <mergeCell ref="N109:R109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236:T236"/>
    <mergeCell ref="N303:R303"/>
    <mergeCell ref="N290:R290"/>
    <mergeCell ref="D436:E436"/>
    <mergeCell ref="D292:E292"/>
    <mergeCell ref="A336:X336"/>
    <mergeCell ref="D227:E227"/>
    <mergeCell ref="D202:E202"/>
    <mergeCell ref="N348:R348"/>
    <mergeCell ref="N132:R132"/>
    <mergeCell ref="N430:R430"/>
    <mergeCell ref="D468:D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N273:T273"/>
    <mergeCell ref="N248:T248"/>
    <mergeCell ref="O12:P12"/>
    <mergeCell ref="A148:X148"/>
    <mergeCell ref="D358:E358"/>
    <mergeCell ref="N50:T50"/>
    <mergeCell ref="M17:M18"/>
    <mergeCell ref="N67:R67"/>
    <mergeCell ref="A100:X100"/>
    <mergeCell ref="A9:C9"/>
    <mergeCell ref="D415:E415"/>
    <mergeCell ref="D194:E194"/>
    <mergeCell ref="O9:P9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H10:L10"/>
    <mergeCell ref="N345:R345"/>
    <mergeCell ref="N270:T270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241:E241"/>
    <mergeCell ref="N225:R225"/>
    <mergeCell ref="A250:X250"/>
    <mergeCell ref="D35:E35"/>
    <mergeCell ref="D228:E228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N378:T378"/>
    <mergeCell ref="D437:E437"/>
    <mergeCell ref="D404:E404"/>
    <mergeCell ref="N444:T444"/>
    <mergeCell ref="N442:R442"/>
    <mergeCell ref="A448:M449"/>
    <mergeCell ref="N454:T454"/>
    <mergeCell ref="D371:E371"/>
    <mergeCell ref="N229:R229"/>
    <mergeCell ref="A259:M260"/>
    <mergeCell ref="N387:R387"/>
    <mergeCell ref="N385:T385"/>
    <mergeCell ref="D422:E422"/>
    <mergeCell ref="N258:R258"/>
    <mergeCell ref="N451:R451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431:T431"/>
    <mergeCell ref="D101:E101"/>
    <mergeCell ref="N200:R200"/>
    <mergeCell ref="D137:E137"/>
    <mergeCell ref="N202:R202"/>
    <mergeCell ref="D130:E130"/>
    <mergeCell ref="D372:E372"/>
    <mergeCell ref="N245:R245"/>
    <mergeCell ref="D201:E201"/>
    <mergeCell ref="D188:E188"/>
    <mergeCell ref="N407:R407"/>
    <mergeCell ref="D361:E361"/>
    <mergeCell ref="D354:E354"/>
    <mergeCell ref="D365:E365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N72:R72"/>
    <mergeCell ref="D76:E76"/>
    <mergeCell ref="A52:X52"/>
    <mergeCell ref="D43:E43"/>
    <mergeCell ref="N29:R29"/>
    <mergeCell ref="N31:R31"/>
    <mergeCell ref="D74:E74"/>
    <mergeCell ref="D68:E68"/>
    <mergeCell ref="A34:X34"/>
    <mergeCell ref="D55:E55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N217:R217"/>
    <mergeCell ref="D54:E54"/>
    <mergeCell ref="A362:M363"/>
    <mergeCell ref="N83:R83"/>
    <mergeCell ref="N325:R325"/>
    <mergeCell ref="A79:X79"/>
    <mergeCell ref="D49:E49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N388:R388"/>
    <mergeCell ref="N427:T427"/>
    <mergeCell ref="N390:R390"/>
    <mergeCell ref="N441:R441"/>
    <mergeCell ref="A394:M395"/>
    <mergeCell ref="N297:R297"/>
    <mergeCell ref="A251:X2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2023-12-04T10:44:28Z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