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4" i="1"/>
  <c r="V444" i="1"/>
  <c r="V443" i="1"/>
  <c r="X442" i="1"/>
  <c r="W442" i="1"/>
  <c r="W441" i="1"/>
  <c r="W439" i="1"/>
  <c r="V439" i="1"/>
  <c r="V438" i="1"/>
  <c r="W437" i="1"/>
  <c r="X437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X313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X300" i="1"/>
  <c r="V300" i="1"/>
  <c r="W299" i="1"/>
  <c r="X299" i="1" s="1"/>
  <c r="N299" i="1"/>
  <c r="W298" i="1"/>
  <c r="X298" i="1" s="1"/>
  <c r="X297" i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X290" i="1"/>
  <c r="W290" i="1"/>
  <c r="N290" i="1"/>
  <c r="W289" i="1"/>
  <c r="X289" i="1" s="1"/>
  <c r="N289" i="1"/>
  <c r="W288" i="1"/>
  <c r="X288" i="1" s="1"/>
  <c r="N288" i="1"/>
  <c r="X287" i="1"/>
  <c r="W287" i="1"/>
  <c r="N287" i="1"/>
  <c r="X286" i="1"/>
  <c r="X294" i="1" s="1"/>
  <c r="W286" i="1"/>
  <c r="N286" i="1"/>
  <c r="V282" i="1"/>
  <c r="X281" i="1"/>
  <c r="V281" i="1"/>
  <c r="X280" i="1"/>
  <c r="W280" i="1"/>
  <c r="N280" i="1"/>
  <c r="V278" i="1"/>
  <c r="V277" i="1"/>
  <c r="X276" i="1"/>
  <c r="X277" i="1" s="1"/>
  <c r="W276" i="1"/>
  <c r="N276" i="1"/>
  <c r="V274" i="1"/>
  <c r="X273" i="1"/>
  <c r="V273" i="1"/>
  <c r="X272" i="1"/>
  <c r="W272" i="1"/>
  <c r="N272" i="1"/>
  <c r="V270" i="1"/>
  <c r="V269" i="1"/>
  <c r="X268" i="1"/>
  <c r="X269" i="1" s="1"/>
  <c r="W268" i="1"/>
  <c r="N268" i="1"/>
  <c r="V265" i="1"/>
  <c r="V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W254" i="1"/>
  <c r="X254" i="1" s="1"/>
  <c r="N254" i="1"/>
  <c r="X253" i="1"/>
  <c r="W253" i="1"/>
  <c r="N253" i="1"/>
  <c r="W252" i="1"/>
  <c r="N252" i="1"/>
  <c r="V249" i="1"/>
  <c r="V248" i="1"/>
  <c r="W247" i="1"/>
  <c r="X247" i="1" s="1"/>
  <c r="N247" i="1"/>
  <c r="W246" i="1"/>
  <c r="X246" i="1" s="1"/>
  <c r="N246" i="1"/>
  <c r="W245" i="1"/>
  <c r="W248" i="1" s="1"/>
  <c r="N245" i="1"/>
  <c r="V243" i="1"/>
  <c r="W242" i="1"/>
  <c r="V242" i="1"/>
  <c r="W241" i="1"/>
  <c r="X241" i="1" s="1"/>
  <c r="N241" i="1"/>
  <c r="X240" i="1"/>
  <c r="W240" i="1"/>
  <c r="W239" i="1"/>
  <c r="X239" i="1" s="1"/>
  <c r="W237" i="1"/>
  <c r="V237" i="1"/>
  <c r="V236" i="1"/>
  <c r="W235" i="1"/>
  <c r="X235" i="1" s="1"/>
  <c r="N235" i="1"/>
  <c r="X234" i="1"/>
  <c r="W234" i="1"/>
  <c r="N234" i="1"/>
  <c r="X233" i="1"/>
  <c r="X236" i="1" s="1"/>
  <c r="W233" i="1"/>
  <c r="W236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W223" i="1"/>
  <c r="X223" i="1" s="1"/>
  <c r="N223" i="1"/>
  <c r="W222" i="1"/>
  <c r="X222" i="1" s="1"/>
  <c r="N222" i="1"/>
  <c r="W221" i="1"/>
  <c r="W230" i="1" s="1"/>
  <c r="N221" i="1"/>
  <c r="V219" i="1"/>
  <c r="V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V212" i="1"/>
  <c r="V211" i="1"/>
  <c r="W210" i="1"/>
  <c r="W211" i="1" s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N193" i="1"/>
  <c r="W190" i="1"/>
  <c r="V190" i="1"/>
  <c r="W189" i="1"/>
  <c r="V189" i="1"/>
  <c r="W188" i="1"/>
  <c r="X188" i="1" s="1"/>
  <c r="N188" i="1"/>
  <c r="X187" i="1"/>
  <c r="W187" i="1"/>
  <c r="N187" i="1"/>
  <c r="V185" i="1"/>
  <c r="V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W173" i="1"/>
  <c r="X173" i="1" s="1"/>
  <c r="X172" i="1"/>
  <c r="W172" i="1"/>
  <c r="N172" i="1"/>
  <c r="W171" i="1"/>
  <c r="X171" i="1" s="1"/>
  <c r="N171" i="1"/>
  <c r="W170" i="1"/>
  <c r="X170" i="1" s="1"/>
  <c r="X169" i="1"/>
  <c r="W169" i="1"/>
  <c r="N169" i="1"/>
  <c r="W168" i="1"/>
  <c r="X168" i="1" s="1"/>
  <c r="X167" i="1"/>
  <c r="W167" i="1"/>
  <c r="N167" i="1"/>
  <c r="V165" i="1"/>
  <c r="V164" i="1"/>
  <c r="X163" i="1"/>
  <c r="W163" i="1"/>
  <c r="N163" i="1"/>
  <c r="W162" i="1"/>
  <c r="X162" i="1" s="1"/>
  <c r="N162" i="1"/>
  <c r="W161" i="1"/>
  <c r="X161" i="1" s="1"/>
  <c r="N161" i="1"/>
  <c r="W160" i="1"/>
  <c r="X160" i="1" s="1"/>
  <c r="N160" i="1"/>
  <c r="V158" i="1"/>
  <c r="X157" i="1"/>
  <c r="V157" i="1"/>
  <c r="W156" i="1"/>
  <c r="X156" i="1" s="1"/>
  <c r="N156" i="1"/>
  <c r="X155" i="1"/>
  <c r="W155" i="1"/>
  <c r="V153" i="1"/>
  <c r="V152" i="1"/>
  <c r="W151" i="1"/>
  <c r="X151" i="1" s="1"/>
  <c r="N151" i="1"/>
  <c r="W150" i="1"/>
  <c r="X150" i="1" s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V134" i="1"/>
  <c r="V133" i="1"/>
  <c r="X132" i="1"/>
  <c r="W132" i="1"/>
  <c r="N132" i="1"/>
  <c r="W131" i="1"/>
  <c r="X131" i="1" s="1"/>
  <c r="N131" i="1"/>
  <c r="X130" i="1"/>
  <c r="W130" i="1"/>
  <c r="N130" i="1"/>
  <c r="V126" i="1"/>
  <c r="W125" i="1"/>
  <c r="V125" i="1"/>
  <c r="X124" i="1"/>
  <c r="W124" i="1"/>
  <c r="N124" i="1"/>
  <c r="W123" i="1"/>
  <c r="X123" i="1" s="1"/>
  <c r="N123" i="1"/>
  <c r="X122" i="1"/>
  <c r="X125" i="1" s="1"/>
  <c r="W122" i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X90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W77" i="1" s="1"/>
  <c r="X62" i="1"/>
  <c r="X77" i="1" s="1"/>
  <c r="W62" i="1"/>
  <c r="V59" i="1"/>
  <c r="V58" i="1"/>
  <c r="W57" i="1"/>
  <c r="X57" i="1" s="1"/>
  <c r="W56" i="1"/>
  <c r="X56" i="1" s="1"/>
  <c r="N56" i="1"/>
  <c r="X55" i="1"/>
  <c r="W55" i="1"/>
  <c r="X54" i="1"/>
  <c r="W54" i="1"/>
  <c r="W58" i="1" s="1"/>
  <c r="N54" i="1"/>
  <c r="V51" i="1"/>
  <c r="W50" i="1"/>
  <c r="V50" i="1"/>
  <c r="X49" i="1"/>
  <c r="X50" i="1" s="1"/>
  <c r="W49" i="1"/>
  <c r="C470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60" i="1" s="1"/>
  <c r="V23" i="1"/>
  <c r="V464" i="1" s="1"/>
  <c r="W22" i="1"/>
  <c r="N22" i="1"/>
  <c r="H10" i="1"/>
  <c r="H9" i="1"/>
  <c r="A9" i="1"/>
  <c r="J9" i="1" s="1"/>
  <c r="D7" i="1"/>
  <c r="O6" i="1"/>
  <c r="N2" i="1"/>
  <c r="X58" i="1" l="1"/>
  <c r="X87" i="1"/>
  <c r="X98" i="1"/>
  <c r="X133" i="1"/>
  <c r="X152" i="1"/>
  <c r="A10" i="1"/>
  <c r="B470" i="1"/>
  <c r="W461" i="1"/>
  <c r="W59" i="1"/>
  <c r="W88" i="1"/>
  <c r="W119" i="1"/>
  <c r="W133" i="1"/>
  <c r="W147" i="1"/>
  <c r="W158" i="1"/>
  <c r="X189" i="1"/>
  <c r="J470" i="1"/>
  <c r="X218" i="1"/>
  <c r="W219" i="1"/>
  <c r="X242" i="1"/>
  <c r="W243" i="1"/>
  <c r="L470" i="1"/>
  <c r="W260" i="1"/>
  <c r="W367" i="1"/>
  <c r="X365" i="1"/>
  <c r="X366" i="1" s="1"/>
  <c r="W373" i="1"/>
  <c r="X426" i="1"/>
  <c r="D470" i="1"/>
  <c r="F9" i="1"/>
  <c r="F10" i="1"/>
  <c r="X22" i="1"/>
  <c r="X23" i="1" s="1"/>
  <c r="X26" i="1"/>
  <c r="X32" i="1" s="1"/>
  <c r="W51" i="1"/>
  <c r="W460" i="1" s="1"/>
  <c r="E470" i="1"/>
  <c r="W99" i="1"/>
  <c r="X113" i="1"/>
  <c r="X118" i="1" s="1"/>
  <c r="F470" i="1"/>
  <c r="W126" i="1"/>
  <c r="X137" i="1"/>
  <c r="X146" i="1" s="1"/>
  <c r="W157" i="1"/>
  <c r="W164" i="1"/>
  <c r="W184" i="1"/>
  <c r="W185" i="1"/>
  <c r="X252" i="1"/>
  <c r="X259" i="1" s="1"/>
  <c r="W259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W32" i="1"/>
  <c r="W78" i="1"/>
  <c r="W98" i="1"/>
  <c r="W111" i="1"/>
  <c r="X164" i="1"/>
  <c r="X184" i="1"/>
  <c r="W207" i="1"/>
  <c r="W212" i="1"/>
  <c r="X210" i="1"/>
  <c r="X211" i="1" s="1"/>
  <c r="W218" i="1"/>
  <c r="W366" i="1"/>
  <c r="X373" i="1"/>
  <c r="X412" i="1"/>
  <c r="S470" i="1"/>
  <c r="W438" i="1"/>
  <c r="W462" i="1"/>
  <c r="M470" i="1"/>
  <c r="W23" i="1"/>
  <c r="X101" i="1"/>
  <c r="X110" i="1" s="1"/>
  <c r="G470" i="1"/>
  <c r="W134" i="1"/>
  <c r="W146" i="1"/>
  <c r="W152" i="1"/>
  <c r="I470" i="1"/>
  <c r="W153" i="1"/>
  <c r="W165" i="1"/>
  <c r="W273" i="1"/>
  <c r="W274" i="1"/>
  <c r="W281" i="1"/>
  <c r="W282" i="1"/>
  <c r="W309" i="1"/>
  <c r="X307" i="1"/>
  <c r="X308" i="1" s="1"/>
  <c r="X328" i="1"/>
  <c r="W329" i="1"/>
  <c r="P470" i="1"/>
  <c r="W355" i="1"/>
  <c r="W356" i="1"/>
  <c r="X342" i="1"/>
  <c r="X355" i="1" s="1"/>
  <c r="X358" i="1"/>
  <c r="X362" i="1" s="1"/>
  <c r="W378" i="1"/>
  <c r="X376" i="1"/>
  <c r="X378" i="1" s="1"/>
  <c r="X394" i="1"/>
  <c r="W426" i="1"/>
  <c r="X436" i="1"/>
  <c r="X438" i="1" s="1"/>
  <c r="W448" i="1"/>
  <c r="Q470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W464" i="1" l="1"/>
  <c r="X465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<sst xmlns="http://schemas.openxmlformats.org/spreadsheetml/2006/main" count="1940" uniqueCount="665">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</sst>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434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3">
        <v>45267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298" customFormat="1" ht="24" customHeight="1" x14ac:dyDescent="0.2">
      <c r="A6" s="434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8" t="s">
        <v>16</v>
      </c>
      <c r="S6" s="369"/>
      <c r="T6" s="477" t="s">
        <v>17</v>
      </c>
      <c r="U6" s="355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298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0.41666666666666669</v>
      </c>
      <c r="P8" s="391"/>
      <c r="R8" s="318"/>
      <c r="S8" s="369"/>
      <c r="T8" s="478"/>
      <c r="U8" s="479"/>
      <c r="Z8" s="51"/>
      <c r="AA8" s="51"/>
      <c r="AB8" s="51"/>
    </row>
    <row r="9" spans="1:29" s="298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3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4" t="s">
        <v>23</v>
      </c>
      <c r="U10" s="355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298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1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299" t="s">
        <v>57</v>
      </c>
      <c r="T18" s="299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7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0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9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150</v>
      </c>
      <c r="W324" s="306">
        <f>IFERROR(IF(V324="",0,CEILING((V324/$H324),1)*$H324),"")</f>
        <v>156</v>
      </c>
      <c r="X324" s="36">
        <f>IFERROR(IF(W324=0,"",ROUNDUP(W324/H324,0)*0.02175),"")</f>
        <v>0.43499999999999994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19.23076923076923</v>
      </c>
      <c r="W328" s="307">
        <f>IFERROR(W324/H324,"0")+IFERROR(W325/H325,"0")+IFERROR(W326/H326,"0")+IFERROR(W327/H327,"0")</f>
        <v>20</v>
      </c>
      <c r="X328" s="307">
        <f>IFERROR(IF(X324="",0,X324),"0")+IFERROR(IF(X325="",0,X325),"0")+IFERROR(IF(X326="",0,X326),"0")+IFERROR(IF(X327="",0,X327),"0")</f>
        <v>0.43499999999999994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150</v>
      </c>
      <c r="W329" s="307">
        <f>IFERROR(SUM(W324:W327),"0")</f>
        <v>156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0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3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0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8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860</v>
      </c>
      <c r="W404" s="306">
        <f t="shared" si="18"/>
        <v>860.64</v>
      </c>
      <c r="X404" s="36">
        <f>IFERROR(IF(W404=0,"",ROUNDUP(W404/H404,0)*0.01196),"")</f>
        <v>1.9494800000000001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162.87878787878788</v>
      </c>
      <c r="W412" s="307">
        <f>IFERROR(W403/H403,"0")+IFERROR(W404/H404,"0")+IFERROR(W405/H405,"0")+IFERROR(W406/H406,"0")+IFERROR(W407/H407,"0")+IFERROR(W408/H408,"0")+IFERROR(W409/H409,"0")+IFERROR(W410/H410,"0")+IFERROR(W411/H411,"0")</f>
        <v>163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1.9494800000000001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860</v>
      </c>
      <c r="W413" s="307">
        <f>IFERROR(SUM(W403:W411),"0")</f>
        <v>860.64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435</v>
      </c>
      <c r="W415" s="306">
        <f>IFERROR(IF(V415="",0,CEILING((V415/$H415),1)*$H415),"")</f>
        <v>438.24</v>
      </c>
      <c r="X415" s="36">
        <f>IFERROR(IF(W415=0,"",ROUNDUP(W415/H415,0)*0.01196),"")</f>
        <v>0.99268000000000001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82.386363636363626</v>
      </c>
      <c r="W417" s="307">
        <f>IFERROR(W415/H415,"0")+IFERROR(W416/H416,"0")</f>
        <v>83</v>
      </c>
      <c r="X417" s="307">
        <f>IFERROR(IF(X415="",0,X415),"0")+IFERROR(IF(X416="",0,X416),"0")</f>
        <v>0.99268000000000001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435</v>
      </c>
      <c r="W418" s="307">
        <f>IFERROR(SUM(W415:W416),"0")</f>
        <v>438.24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4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0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2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1445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1454.88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1544.1416083916081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1554.7199999999998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3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1619.1416083916081</v>
      </c>
      <c r="W463" s="307">
        <f>GrossWeightTotalR+PalletQtyTotalR*25</f>
        <v>1629.7199999999998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264.49592074592073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266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3.3771599999999999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302" t="s">
        <v>559</v>
      </c>
      <c r="S467" s="336" t="s">
        <v>601</v>
      </c>
      <c r="T467" s="392"/>
      <c r="U467" s="303"/>
      <c r="Z467" s="52"/>
      <c r="AC467" s="303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303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303"/>
      <c r="Z468" s="52"/>
      <c r="AC468" s="303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303"/>
      <c r="L469" s="337"/>
      <c r="M469" s="337"/>
      <c r="N469" s="337"/>
      <c r="O469" s="337"/>
      <c r="P469" s="337"/>
      <c r="Q469" s="337"/>
      <c r="R469" s="337"/>
      <c r="S469" s="337"/>
      <c r="T469" s="337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156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1298.8800000000001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388:R388"/>
    <mergeCell ref="N217:R217"/>
    <mergeCell ref="D54:E54"/>
    <mergeCell ref="N427:T427"/>
    <mergeCell ref="A362:M363"/>
    <mergeCell ref="N83:R83"/>
    <mergeCell ref="N325:R325"/>
    <mergeCell ref="A79:X79"/>
    <mergeCell ref="N390:R390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132:R132"/>
    <mergeCell ref="N430:R430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D8:L8"/>
    <mergeCell ref="D224:E224"/>
    <mergeCell ref="I17:I18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2023-12-05T09:46:26Z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