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заказа'!$B$18:$X$465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45263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164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0" t="n"/>
      <c r="B50" s="313" t="n"/>
      <c r="C50" s="313" t="n"/>
      <c r="D50" s="313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313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29" t="inlineStr">
        <is>
          <t>Классическая</t>
        </is>
      </c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313" t="n"/>
      <c r="N52" s="313" t="n"/>
      <c r="O52" s="313" t="n"/>
      <c r="P52" s="313" t="n"/>
      <c r="Q52" s="313" t="n"/>
      <c r="R52" s="313" t="n"/>
      <c r="S52" s="313" t="n"/>
      <c r="T52" s="313" t="n"/>
      <c r="U52" s="313" t="n"/>
      <c r="V52" s="313" t="n"/>
      <c r="W52" s="313" t="n"/>
      <c r="X52" s="313" t="n"/>
      <c r="Y52" s="329" t="n"/>
      <c r="Z52" s="329" t="n"/>
    </row>
    <row r="53" ht="14.25" customHeight="1">
      <c r="A53" s="330" t="inlineStr">
        <is>
          <t>Вареные колбасы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30" t="n"/>
      <c r="Z53" s="330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5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288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5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5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0" t="n"/>
      <c r="B58" s="313" t="n"/>
      <c r="C58" s="313" t="n"/>
      <c r="D58" s="313" t="n"/>
      <c r="E58" s="313" t="n"/>
      <c r="F58" s="313" t="n"/>
      <c r="G58" s="313" t="n"/>
      <c r="H58" s="313" t="n"/>
      <c r="I58" s="313" t="n"/>
      <c r="J58" s="313" t="n"/>
      <c r="K58" s="313" t="n"/>
      <c r="L58" s="313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313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29" t="inlineStr">
        <is>
          <t>Вязанка</t>
        </is>
      </c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313" t="n"/>
      <c r="N60" s="313" t="n"/>
      <c r="O60" s="313" t="n"/>
      <c r="P60" s="313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29" t="n"/>
      <c r="Z60" s="329" t="n"/>
    </row>
    <row r="61" ht="14.25" customHeight="1">
      <c r="A61" s="330" t="inlineStr">
        <is>
          <t>Вареные колбасы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30" t="n"/>
      <c r="Z61" s="330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5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5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5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5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694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5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16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5" t="n">
        <v>4607091385687</v>
      </c>
      <c r="E67" s="637" t="n"/>
      <c r="F67" s="669" t="n">
        <v>0.4</v>
      </c>
      <c r="G67" s="38" t="n">
        <v>10</v>
      </c>
      <c r="H67" s="669" t="n">
        <v>4</v>
      </c>
      <c r="I67" s="669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5" t="n">
        <v>4680115882539</v>
      </c>
      <c r="E68" s="637" t="n"/>
      <c r="F68" s="669" t="n">
        <v>0.37</v>
      </c>
      <c r="G68" s="38" t="n">
        <v>10</v>
      </c>
      <c r="H68" s="669" t="n">
        <v>3.7</v>
      </c>
      <c r="I68" s="669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5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5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5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5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5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5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5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5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0" t="n"/>
      <c r="B77" s="313" t="n"/>
      <c r="C77" s="313" t="n"/>
      <c r="D77" s="313" t="n"/>
      <c r="E77" s="313" t="n"/>
      <c r="F77" s="313" t="n"/>
      <c r="G77" s="313" t="n"/>
      <c r="H77" s="313" t="n"/>
      <c r="I77" s="313" t="n"/>
      <c r="J77" s="313" t="n"/>
      <c r="K77" s="313" t="n"/>
      <c r="L77" s="313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313" t="n"/>
      <c r="B78" s="313" t="n"/>
      <c r="C78" s="313" t="n"/>
      <c r="D78" s="313" t="n"/>
      <c r="E78" s="313" t="n"/>
      <c r="F78" s="313" t="n"/>
      <c r="G78" s="313" t="n"/>
      <c r="H78" s="313" t="n"/>
      <c r="I78" s="313" t="n"/>
      <c r="J78" s="313" t="n"/>
      <c r="K78" s="313" t="n"/>
      <c r="L78" s="313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30" t="inlineStr">
        <is>
          <t>Ветчины</t>
        </is>
      </c>
      <c r="B79" s="313" t="n"/>
      <c r="C79" s="313" t="n"/>
      <c r="D79" s="313" t="n"/>
      <c r="E79" s="313" t="n"/>
      <c r="F79" s="313" t="n"/>
      <c r="G79" s="313" t="n"/>
      <c r="H79" s="313" t="n"/>
      <c r="I79" s="313" t="n"/>
      <c r="J79" s="313" t="n"/>
      <c r="K79" s="313" t="n"/>
      <c r="L79" s="313" t="n"/>
      <c r="M79" s="313" t="n"/>
      <c r="N79" s="313" t="n"/>
      <c r="O79" s="313" t="n"/>
      <c r="P79" s="313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30" t="n"/>
      <c r="Z79" s="330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5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5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72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5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5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5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5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5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0" t="n"/>
      <c r="B87" s="313" t="n"/>
      <c r="C87" s="313" t="n"/>
      <c r="D87" s="313" t="n"/>
      <c r="E87" s="313" t="n"/>
      <c r="F87" s="313" t="n"/>
      <c r="G87" s="313" t="n"/>
      <c r="H87" s="313" t="n"/>
      <c r="I87" s="313" t="n"/>
      <c r="J87" s="313" t="n"/>
      <c r="K87" s="313" t="n"/>
      <c r="L87" s="313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313" t="n"/>
      <c r="B88" s="313" t="n"/>
      <c r="C88" s="313" t="n"/>
      <c r="D88" s="313" t="n"/>
      <c r="E88" s="313" t="n"/>
      <c r="F88" s="313" t="n"/>
      <c r="G88" s="313" t="n"/>
      <c r="H88" s="313" t="n"/>
      <c r="I88" s="313" t="n"/>
      <c r="J88" s="313" t="n"/>
      <c r="K88" s="313" t="n"/>
      <c r="L88" s="313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30" t="inlineStr">
        <is>
          <t>Копченые колбасы</t>
        </is>
      </c>
      <c r="B89" s="313" t="n"/>
      <c r="C89" s="313" t="n"/>
      <c r="D89" s="313" t="n"/>
      <c r="E89" s="313" t="n"/>
      <c r="F89" s="313" t="n"/>
      <c r="G89" s="313" t="n"/>
      <c r="H89" s="313" t="n"/>
      <c r="I89" s="313" t="n"/>
      <c r="J89" s="313" t="n"/>
      <c r="K89" s="313" t="n"/>
      <c r="L89" s="313" t="n"/>
      <c r="M89" s="313" t="n"/>
      <c r="N89" s="313" t="n"/>
      <c r="O89" s="313" t="n"/>
      <c r="P89" s="313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30" t="n"/>
      <c r="Z89" s="330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5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5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5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5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5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5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5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5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0" t="n"/>
      <c r="B98" s="313" t="n"/>
      <c r="C98" s="313" t="n"/>
      <c r="D98" s="313" t="n"/>
      <c r="E98" s="313" t="n"/>
      <c r="F98" s="313" t="n"/>
      <c r="G98" s="313" t="n"/>
      <c r="H98" s="313" t="n"/>
      <c r="I98" s="313" t="n"/>
      <c r="J98" s="313" t="n"/>
      <c r="K98" s="313" t="n"/>
      <c r="L98" s="313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313" t="n"/>
      <c r="B99" s="313" t="n"/>
      <c r="C99" s="313" t="n"/>
      <c r="D99" s="313" t="n"/>
      <c r="E99" s="313" t="n"/>
      <c r="F99" s="313" t="n"/>
      <c r="G99" s="313" t="n"/>
      <c r="H99" s="313" t="n"/>
      <c r="I99" s="313" t="n"/>
      <c r="J99" s="313" t="n"/>
      <c r="K99" s="313" t="n"/>
      <c r="L99" s="313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30" t="inlineStr">
        <is>
          <t>Сосиски</t>
        </is>
      </c>
      <c r="B100" s="313" t="n"/>
      <c r="C100" s="313" t="n"/>
      <c r="D100" s="313" t="n"/>
      <c r="E100" s="313" t="n"/>
      <c r="F100" s="313" t="n"/>
      <c r="G100" s="313" t="n"/>
      <c r="H100" s="313" t="n"/>
      <c r="I100" s="313" t="n"/>
      <c r="J100" s="313" t="n"/>
      <c r="K100" s="313" t="n"/>
      <c r="L100" s="313" t="n"/>
      <c r="M100" s="313" t="n"/>
      <c r="N100" s="313" t="n"/>
      <c r="O100" s="313" t="n"/>
      <c r="P100" s="313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30" t="n"/>
      <c r="Z100" s="330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5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5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98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5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109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5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5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31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5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5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5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5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0" t="n"/>
      <c r="B110" s="313" t="n"/>
      <c r="C110" s="313" t="n"/>
      <c r="D110" s="313" t="n"/>
      <c r="E110" s="313" t="n"/>
      <c r="F110" s="313" t="n"/>
      <c r="G110" s="313" t="n"/>
      <c r="H110" s="313" t="n"/>
      <c r="I110" s="313" t="n"/>
      <c r="J110" s="313" t="n"/>
      <c r="K110" s="313" t="n"/>
      <c r="L110" s="313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313" t="n"/>
      <c r="B111" s="313" t="n"/>
      <c r="C111" s="313" t="n"/>
      <c r="D111" s="313" t="n"/>
      <c r="E111" s="313" t="n"/>
      <c r="F111" s="313" t="n"/>
      <c r="G111" s="313" t="n"/>
      <c r="H111" s="313" t="n"/>
      <c r="I111" s="313" t="n"/>
      <c r="J111" s="313" t="n"/>
      <c r="K111" s="313" t="n"/>
      <c r="L111" s="313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30" t="inlineStr">
        <is>
          <t>Сардельки</t>
        </is>
      </c>
      <c r="B112" s="313" t="n"/>
      <c r="C112" s="313" t="n"/>
      <c r="D112" s="313" t="n"/>
      <c r="E112" s="313" t="n"/>
      <c r="F112" s="313" t="n"/>
      <c r="G112" s="313" t="n"/>
      <c r="H112" s="313" t="n"/>
      <c r="I112" s="313" t="n"/>
      <c r="J112" s="313" t="n"/>
      <c r="K112" s="313" t="n"/>
      <c r="L112" s="313" t="n"/>
      <c r="M112" s="313" t="n"/>
      <c r="N112" s="313" t="n"/>
      <c r="O112" s="313" t="n"/>
      <c r="P112" s="313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30" t="n"/>
      <c r="Z112" s="3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5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5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205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5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5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5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0" t="n"/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313" t="n"/>
      <c r="B119" s="313" t="n"/>
      <c r="C119" s="313" t="n"/>
      <c r="D119" s="313" t="n"/>
      <c r="E119" s="313" t="n"/>
      <c r="F119" s="313" t="n"/>
      <c r="G119" s="313" t="n"/>
      <c r="H119" s="313" t="n"/>
      <c r="I119" s="313" t="n"/>
      <c r="J119" s="313" t="n"/>
      <c r="K119" s="313" t="n"/>
      <c r="L119" s="313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29" t="inlineStr">
        <is>
          <t>Сливушки</t>
        </is>
      </c>
      <c r="B120" s="313" t="n"/>
      <c r="C120" s="313" t="n"/>
      <c r="D120" s="313" t="n"/>
      <c r="E120" s="313" t="n"/>
      <c r="F120" s="313" t="n"/>
      <c r="G120" s="313" t="n"/>
      <c r="H120" s="313" t="n"/>
      <c r="I120" s="313" t="n"/>
      <c r="J120" s="313" t="n"/>
      <c r="K120" s="313" t="n"/>
      <c r="L120" s="313" t="n"/>
      <c r="M120" s="313" t="n"/>
      <c r="N120" s="313" t="n"/>
      <c r="O120" s="313" t="n"/>
      <c r="P120" s="313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29" t="n"/>
      <c r="Z120" s="329" t="n"/>
    </row>
    <row r="121" ht="14.25" customHeight="1">
      <c r="A121" s="330" t="inlineStr">
        <is>
          <t>Сосиски</t>
        </is>
      </c>
      <c r="B121" s="313" t="n"/>
      <c r="C121" s="313" t="n"/>
      <c r="D121" s="313" t="n"/>
      <c r="E121" s="313" t="n"/>
      <c r="F121" s="313" t="n"/>
      <c r="G121" s="313" t="n"/>
      <c r="H121" s="313" t="n"/>
      <c r="I121" s="313" t="n"/>
      <c r="J121" s="313" t="n"/>
      <c r="K121" s="313" t="n"/>
      <c r="L121" s="313" t="n"/>
      <c r="M121" s="313" t="n"/>
      <c r="N121" s="313" t="n"/>
      <c r="O121" s="313" t="n"/>
      <c r="P121" s="313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30" t="n"/>
      <c r="Z121" s="330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5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5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5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18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0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313" t="n"/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41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29" t="inlineStr">
        <is>
          <t>Золоченная в печи</t>
        </is>
      </c>
      <c r="B128" s="313" t="n"/>
      <c r="C128" s="313" t="n"/>
      <c r="D128" s="313" t="n"/>
      <c r="E128" s="313" t="n"/>
      <c r="F128" s="313" t="n"/>
      <c r="G128" s="313" t="n"/>
      <c r="H128" s="313" t="n"/>
      <c r="I128" s="313" t="n"/>
      <c r="J128" s="313" t="n"/>
      <c r="K128" s="313" t="n"/>
      <c r="L128" s="313" t="n"/>
      <c r="M128" s="313" t="n"/>
      <c r="N128" s="313" t="n"/>
      <c r="O128" s="313" t="n"/>
      <c r="P128" s="313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29" t="n"/>
      <c r="Z128" s="329" t="n"/>
    </row>
    <row r="129" ht="14.25" customHeight="1">
      <c r="A129" s="330" t="inlineStr">
        <is>
          <t>Вареные колбасы</t>
        </is>
      </c>
      <c r="B129" s="313" t="n"/>
      <c r="C129" s="313" t="n"/>
      <c r="D129" s="313" t="n"/>
      <c r="E129" s="313" t="n"/>
      <c r="F129" s="313" t="n"/>
      <c r="G129" s="313" t="n"/>
      <c r="H129" s="313" t="n"/>
      <c r="I129" s="313" t="n"/>
      <c r="J129" s="313" t="n"/>
      <c r="K129" s="313" t="n"/>
      <c r="L129" s="313" t="n"/>
      <c r="M129" s="313" t="n"/>
      <c r="N129" s="313" t="n"/>
      <c r="O129" s="313" t="n"/>
      <c r="P129" s="313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30" t="n"/>
      <c r="Z129" s="3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5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5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5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0" t="n"/>
      <c r="B133" s="313" t="n"/>
      <c r="C133" s="313" t="n"/>
      <c r="D133" s="313" t="n"/>
      <c r="E133" s="313" t="n"/>
      <c r="F133" s="313" t="n"/>
      <c r="G133" s="313" t="n"/>
      <c r="H133" s="313" t="n"/>
      <c r="I133" s="313" t="n"/>
      <c r="J133" s="313" t="n"/>
      <c r="K133" s="313" t="n"/>
      <c r="L133" s="313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313" t="n"/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29" t="inlineStr">
        <is>
          <t>Мясорубская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29" t="n"/>
      <c r="Z135" s="329" t="n"/>
    </row>
    <row r="136" ht="14.25" customHeight="1">
      <c r="A136" s="330" t="inlineStr">
        <is>
          <t>Копченые колбасы</t>
        </is>
      </c>
      <c r="B136" s="313" t="n"/>
      <c r="C136" s="313" t="n"/>
      <c r="D136" s="313" t="n"/>
      <c r="E136" s="313" t="n"/>
      <c r="F136" s="313" t="n"/>
      <c r="G136" s="313" t="n"/>
      <c r="H136" s="313" t="n"/>
      <c r="I136" s="313" t="n"/>
      <c r="J136" s="313" t="n"/>
      <c r="K136" s="313" t="n"/>
      <c r="L136" s="313" t="n"/>
      <c r="M136" s="313" t="n"/>
      <c r="N136" s="313" t="n"/>
      <c r="O136" s="313" t="n"/>
      <c r="P136" s="313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30" t="n"/>
      <c r="Z136" s="330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5" t="n">
        <v>4680115883963</v>
      </c>
      <c r="E137" s="637" t="n"/>
      <c r="F137" s="669" t="n">
        <v>0.28</v>
      </c>
      <c r="G137" s="38" t="n">
        <v>6</v>
      </c>
      <c r="H137" s="669" t="n">
        <v>1.68</v>
      </c>
      <c r="I137" s="669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2" t="inlineStr">
        <is>
          <t>П/к колбасы «Мясорубская» ф/в 0,28 н/о ТМ «Стародворье»</t>
        </is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5" t="n">
        <v>4680115880993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5" t="n">
        <v>4680115881761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5" t="n">
        <v>4680115881563</v>
      </c>
      <c r="E140" s="637" t="n"/>
      <c r="F140" s="669" t="n">
        <v>0.7</v>
      </c>
      <c r="G140" s="38" t="n">
        <v>6</v>
      </c>
      <c r="H140" s="669" t="n">
        <v>4.2</v>
      </c>
      <c r="I140" s="669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5" t="n">
        <v>4680115880986</v>
      </c>
      <c r="E141" s="637" t="n"/>
      <c r="F141" s="669" t="n">
        <v>0.35</v>
      </c>
      <c r="G141" s="38" t="n">
        <v>6</v>
      </c>
      <c r="H141" s="669" t="n">
        <v>2.1</v>
      </c>
      <c r="I141" s="669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23</v>
      </c>
      <c r="W141" s="673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5" t="n">
        <v>4680115880207</v>
      </c>
      <c r="E142" s="637" t="n"/>
      <c r="F142" s="669" t="n">
        <v>0.4</v>
      </c>
      <c r="G142" s="38" t="n">
        <v>6</v>
      </c>
      <c r="H142" s="669" t="n">
        <v>2.4</v>
      </c>
      <c r="I142" s="669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5" t="n">
        <v>4680115881785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5" t="n">
        <v>4680115881679</v>
      </c>
      <c r="E144" s="637" t="n"/>
      <c r="F144" s="669" t="n">
        <v>0.35</v>
      </c>
      <c r="G144" s="38" t="n">
        <v>6</v>
      </c>
      <c r="H144" s="669" t="n">
        <v>2.1</v>
      </c>
      <c r="I144" s="669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154</v>
      </c>
      <c r="W144" s="67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5" t="n">
        <v>4680115880191</v>
      </c>
      <c r="E145" s="637" t="n"/>
      <c r="F145" s="669" t="n">
        <v>0.4</v>
      </c>
      <c r="G145" s="38" t="n">
        <v>6</v>
      </c>
      <c r="H145" s="669" t="n">
        <v>2.4</v>
      </c>
      <c r="I145" s="669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0" t="n"/>
      <c r="B146" s="313" t="n"/>
      <c r="C146" s="313" t="n"/>
      <c r="D146" s="313" t="n"/>
      <c r="E146" s="313" t="n"/>
      <c r="F146" s="313" t="n"/>
      <c r="G146" s="313" t="n"/>
      <c r="H146" s="313" t="n"/>
      <c r="I146" s="313" t="n"/>
      <c r="J146" s="313" t="n"/>
      <c r="K146" s="313" t="n"/>
      <c r="L146" s="313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кор</t>
        </is>
      </c>
      <c r="V146" s="676">
        <f>IFERROR(V137/H137,"0")+IFERROR(V138/H138,"0")+IFERROR(V139/H139,"0")+IFERROR(V140/H140,"0")+IFERROR(V141/H141,"0")+IFERROR(V142/H142,"0")+IFERROR(V143/H143,"0")+IFERROR(V144/H144,"0")+IFERROR(V145/H145,"0")</f>
        <v/>
      </c>
      <c r="W146" s="676">
        <f>IFERROR(W137/H137,"0")+IFERROR(W138/H138,"0")+IFERROR(W139/H139,"0")+IFERROR(W140/H140,"0")+IFERROR(W141/H141,"0")+IFERROR(W142/H142,"0")+IFERROR(W143/H143,"0")+IFERROR(W144/H144,"0")+IFERROR(W145/H145,"0")</f>
        <v/>
      </c>
      <c r="X146" s="676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7" t="n"/>
      <c r="Z146" s="677" t="n"/>
    </row>
    <row r="147">
      <c r="A147" s="313" t="n"/>
      <c r="B147" s="313" t="n"/>
      <c r="C147" s="313" t="n"/>
      <c r="D147" s="313" t="n"/>
      <c r="E147" s="313" t="n"/>
      <c r="F147" s="313" t="n"/>
      <c r="G147" s="313" t="n"/>
      <c r="H147" s="313" t="n"/>
      <c r="I147" s="313" t="n"/>
      <c r="J147" s="313" t="n"/>
      <c r="K147" s="313" t="n"/>
      <c r="L147" s="313" t="n"/>
      <c r="M147" s="674" t="n"/>
      <c r="N147" s="675" t="inlineStr">
        <is>
          <t>Итого</t>
        </is>
      </c>
      <c r="O147" s="645" t="n"/>
      <c r="P147" s="645" t="n"/>
      <c r="Q147" s="645" t="n"/>
      <c r="R147" s="645" t="n"/>
      <c r="S147" s="645" t="n"/>
      <c r="T147" s="646" t="n"/>
      <c r="U147" s="43" t="inlineStr">
        <is>
          <t>кг</t>
        </is>
      </c>
      <c r="V147" s="676">
        <f>IFERROR(SUM(V137:V145),"0")</f>
        <v/>
      </c>
      <c r="W147" s="676">
        <f>IFERROR(SUM(W137:W145),"0")</f>
        <v/>
      </c>
      <c r="X147" s="43" t="n"/>
      <c r="Y147" s="677" t="n"/>
      <c r="Z147" s="677" t="n"/>
    </row>
    <row r="148" ht="16.5" customHeight="1">
      <c r="A148" s="329" t="inlineStr">
        <is>
          <t>Сочинка</t>
        </is>
      </c>
      <c r="B148" s="313" t="n"/>
      <c r="C148" s="313" t="n"/>
      <c r="D148" s="313" t="n"/>
      <c r="E148" s="313" t="n"/>
      <c r="F148" s="313" t="n"/>
      <c r="G148" s="313" t="n"/>
      <c r="H148" s="313" t="n"/>
      <c r="I148" s="313" t="n"/>
      <c r="J148" s="313" t="n"/>
      <c r="K148" s="313" t="n"/>
      <c r="L148" s="313" t="n"/>
      <c r="M148" s="313" t="n"/>
      <c r="N148" s="313" t="n"/>
      <c r="O148" s="313" t="n"/>
      <c r="P148" s="313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29" t="n"/>
      <c r="Z148" s="329" t="n"/>
    </row>
    <row r="149" ht="14.25" customHeight="1">
      <c r="A149" s="330" t="inlineStr">
        <is>
          <t>Вареные колбасы</t>
        </is>
      </c>
      <c r="B149" s="313" t="n"/>
      <c r="C149" s="313" t="n"/>
      <c r="D149" s="313" t="n"/>
      <c r="E149" s="313" t="n"/>
      <c r="F149" s="313" t="n"/>
      <c r="G149" s="313" t="n"/>
      <c r="H149" s="313" t="n"/>
      <c r="I149" s="313" t="n"/>
      <c r="J149" s="313" t="n"/>
      <c r="K149" s="313" t="n"/>
      <c r="L149" s="313" t="n"/>
      <c r="M149" s="313" t="n"/>
      <c r="N149" s="313" t="n"/>
      <c r="O149" s="313" t="n"/>
      <c r="P149" s="313" t="n"/>
      <c r="Q149" s="313" t="n"/>
      <c r="R149" s="313" t="n"/>
      <c r="S149" s="313" t="n"/>
      <c r="T149" s="313" t="n"/>
      <c r="U149" s="313" t="n"/>
      <c r="V149" s="313" t="n"/>
      <c r="W149" s="313" t="n"/>
      <c r="X149" s="313" t="n"/>
      <c r="Y149" s="330" t="n"/>
      <c r="Z149" s="330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5" t="n">
        <v>4680115881402</v>
      </c>
      <c r="E150" s="637" t="n"/>
      <c r="F150" s="669" t="n">
        <v>1.35</v>
      </c>
      <c r="G150" s="38" t="n">
        <v>8</v>
      </c>
      <c r="H150" s="669" t="n">
        <v>10.8</v>
      </c>
      <c r="I150" s="669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5" t="n">
        <v>4680115881396</v>
      </c>
      <c r="E151" s="637" t="n"/>
      <c r="F151" s="669" t="n">
        <v>0.45</v>
      </c>
      <c r="G151" s="38" t="n">
        <v>6</v>
      </c>
      <c r="H151" s="669" t="n">
        <v>2.7</v>
      </c>
      <c r="I151" s="669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1" t="n"/>
      <c r="P151" s="671" t="n"/>
      <c r="Q151" s="671" t="n"/>
      <c r="R151" s="637" t="n"/>
      <c r="S151" s="40" t="inlineStr"/>
      <c r="T151" s="40" t="inlineStr"/>
      <c r="U151" s="41" t="inlineStr">
        <is>
          <t>кг</t>
        </is>
      </c>
      <c r="V151" s="672" t="n">
        <v>0</v>
      </c>
      <c r="W151" s="67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0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кор</t>
        </is>
      </c>
      <c r="V152" s="676">
        <f>IFERROR(V150/H150,"0")+IFERROR(V151/H151,"0")</f>
        <v/>
      </c>
      <c r="W152" s="676">
        <f>IFERROR(W150/H150,"0")+IFERROR(W151/H151,"0")</f>
        <v/>
      </c>
      <c r="X152" s="676">
        <f>IFERROR(IF(X150="",0,X150),"0")+IFERROR(IF(X151="",0,X151),"0")</f>
        <v/>
      </c>
      <c r="Y152" s="677" t="n"/>
      <c r="Z152" s="677" t="n"/>
    </row>
    <row r="153">
      <c r="A153" s="313" t="n"/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674" t="n"/>
      <c r="N153" s="675" t="inlineStr">
        <is>
          <t>Итого</t>
        </is>
      </c>
      <c r="O153" s="645" t="n"/>
      <c r="P153" s="645" t="n"/>
      <c r="Q153" s="645" t="n"/>
      <c r="R153" s="645" t="n"/>
      <c r="S153" s="645" t="n"/>
      <c r="T153" s="646" t="n"/>
      <c r="U153" s="43" t="inlineStr">
        <is>
          <t>кг</t>
        </is>
      </c>
      <c r="V153" s="676">
        <f>IFERROR(SUM(V150:V151),"0")</f>
        <v/>
      </c>
      <c r="W153" s="676">
        <f>IFERROR(SUM(W150:W151),"0")</f>
        <v/>
      </c>
      <c r="X153" s="43" t="n"/>
      <c r="Y153" s="677" t="n"/>
      <c r="Z153" s="677" t="n"/>
    </row>
    <row r="154" ht="14.25" customHeight="1">
      <c r="A154" s="330" t="inlineStr">
        <is>
          <t>Ветчины</t>
        </is>
      </c>
      <c r="B154" s="313" t="n"/>
      <c r="C154" s="313" t="n"/>
      <c r="D154" s="313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313" t="n"/>
      <c r="P154" s="313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30" t="n"/>
      <c r="Z154" s="330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5" t="n">
        <v>4680115882935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3" t="inlineStr">
        <is>
          <t>Ветчина «Сочинка с сочным окороком» Весовой п/а ТМ «Стародворье»</t>
        </is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5" t="n">
        <v>4680115880764</v>
      </c>
      <c r="E156" s="637" t="n"/>
      <c r="F156" s="669" t="n">
        <v>0.35</v>
      </c>
      <c r="G156" s="38" t="n">
        <v>6</v>
      </c>
      <c r="H156" s="669" t="n">
        <v>2.1</v>
      </c>
      <c r="I156" s="669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0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13" t="n"/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30" t="inlineStr">
        <is>
          <t>Копченые колбасы</t>
        </is>
      </c>
      <c r="B159" s="313" t="n"/>
      <c r="C159" s="313" t="n"/>
      <c r="D159" s="313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313" t="n"/>
      <c r="P159" s="313" t="n"/>
      <c r="Q159" s="313" t="n"/>
      <c r="R159" s="313" t="n"/>
      <c r="S159" s="313" t="n"/>
      <c r="T159" s="313" t="n"/>
      <c r="U159" s="313" t="n"/>
      <c r="V159" s="313" t="n"/>
      <c r="W159" s="313" t="n"/>
      <c r="X159" s="313" t="n"/>
      <c r="Y159" s="330" t="n"/>
      <c r="Z159" s="330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5" t="n">
        <v>4680115882683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312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5" t="n">
        <v>4680115882690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268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5" t="n">
        <v>4680115882669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5" t="n">
        <v>4680115882676</v>
      </c>
      <c r="E163" s="637" t="n"/>
      <c r="F163" s="669" t="n">
        <v>0.9</v>
      </c>
      <c r="G163" s="38" t="n">
        <v>6</v>
      </c>
      <c r="H163" s="669" t="n">
        <v>5.4</v>
      </c>
      <c r="I163" s="66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1" t="n"/>
      <c r="P163" s="671" t="n"/>
      <c r="Q163" s="671" t="n"/>
      <c r="R163" s="637" t="n"/>
      <c r="S163" s="40" t="inlineStr"/>
      <c r="T163" s="40" t="inlineStr"/>
      <c r="U163" s="41" t="inlineStr">
        <is>
          <t>кг</t>
        </is>
      </c>
      <c r="V163" s="672" t="n">
        <v>0</v>
      </c>
      <c r="W163" s="67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0" t="n"/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кор</t>
        </is>
      </c>
      <c r="V164" s="676">
        <f>IFERROR(V160/H160,"0")+IFERROR(V161/H161,"0")+IFERROR(V162/H162,"0")+IFERROR(V163/H163,"0")</f>
        <v/>
      </c>
      <c r="W164" s="676">
        <f>IFERROR(W160/H160,"0")+IFERROR(W161/H161,"0")+IFERROR(W162/H162,"0")+IFERROR(W163/H163,"0")</f>
        <v/>
      </c>
      <c r="X164" s="676">
        <f>IFERROR(IF(X160="",0,X160),"0")+IFERROR(IF(X161="",0,X161),"0")+IFERROR(IF(X162="",0,X162),"0")+IFERROR(IF(X163="",0,X163),"0")</f>
        <v/>
      </c>
      <c r="Y164" s="677" t="n"/>
      <c r="Z164" s="677" t="n"/>
    </row>
    <row r="165">
      <c r="A165" s="313" t="n"/>
      <c r="B165" s="313" t="n"/>
      <c r="C165" s="313" t="n"/>
      <c r="D165" s="313" t="n"/>
      <c r="E165" s="313" t="n"/>
      <c r="F165" s="313" t="n"/>
      <c r="G165" s="313" t="n"/>
      <c r="H165" s="313" t="n"/>
      <c r="I165" s="313" t="n"/>
      <c r="J165" s="313" t="n"/>
      <c r="K165" s="313" t="n"/>
      <c r="L165" s="313" t="n"/>
      <c r="M165" s="674" t="n"/>
      <c r="N165" s="675" t="inlineStr">
        <is>
          <t>Итого</t>
        </is>
      </c>
      <c r="O165" s="645" t="n"/>
      <c r="P165" s="645" t="n"/>
      <c r="Q165" s="645" t="n"/>
      <c r="R165" s="645" t="n"/>
      <c r="S165" s="645" t="n"/>
      <c r="T165" s="646" t="n"/>
      <c r="U165" s="43" t="inlineStr">
        <is>
          <t>кг</t>
        </is>
      </c>
      <c r="V165" s="676">
        <f>IFERROR(SUM(V160:V163),"0")</f>
        <v/>
      </c>
      <c r="W165" s="676">
        <f>IFERROR(SUM(W160:W163),"0")</f>
        <v/>
      </c>
      <c r="X165" s="43" t="n"/>
      <c r="Y165" s="677" t="n"/>
      <c r="Z165" s="677" t="n"/>
    </row>
    <row r="166" ht="14.25" customHeight="1">
      <c r="A166" s="330" t="inlineStr">
        <is>
          <t>Сосиски</t>
        </is>
      </c>
      <c r="B166" s="313" t="n"/>
      <c r="C166" s="313" t="n"/>
      <c r="D166" s="313" t="n"/>
      <c r="E166" s="313" t="n"/>
      <c r="F166" s="313" t="n"/>
      <c r="G166" s="313" t="n"/>
      <c r="H166" s="313" t="n"/>
      <c r="I166" s="313" t="n"/>
      <c r="J166" s="313" t="n"/>
      <c r="K166" s="313" t="n"/>
      <c r="L166" s="313" t="n"/>
      <c r="M166" s="313" t="n"/>
      <c r="N166" s="313" t="n"/>
      <c r="O166" s="313" t="n"/>
      <c r="P166" s="313" t="n"/>
      <c r="Q166" s="313" t="n"/>
      <c r="R166" s="313" t="n"/>
      <c r="S166" s="313" t="n"/>
      <c r="T166" s="313" t="n"/>
      <c r="U166" s="313" t="n"/>
      <c r="V166" s="313" t="n"/>
      <c r="W166" s="313" t="n"/>
      <c r="X166" s="313" t="n"/>
      <c r="Y166" s="330" t="n"/>
      <c r="Z166" s="330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5" t="n">
        <v>4680115881556</v>
      </c>
      <c r="E167" s="637" t="n"/>
      <c r="F167" s="669" t="n">
        <v>1</v>
      </c>
      <c r="G167" s="38" t="n">
        <v>4</v>
      </c>
      <c r="H167" s="669" t="n">
        <v>4</v>
      </c>
      <c r="I167" s="669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5" t="n">
        <v>4680115880573</v>
      </c>
      <c r="E168" s="637" t="n"/>
      <c r="F168" s="669" t="n">
        <v>1.45</v>
      </c>
      <c r="G168" s="38" t="n">
        <v>6</v>
      </c>
      <c r="H168" s="669" t="n">
        <v>8.699999999999999</v>
      </c>
      <c r="I168" s="669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0" t="inlineStr">
        <is>
          <t>Сосиски «Сочинки» Весовой п/а ТМ «Стародворье»</t>
        </is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400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5" t="n">
        <v>4680115881594</v>
      </c>
      <c r="E169" s="637" t="n"/>
      <c r="F169" s="669" t="n">
        <v>1.35</v>
      </c>
      <c r="G169" s="38" t="n">
        <v>6</v>
      </c>
      <c r="H169" s="669" t="n">
        <v>8.1</v>
      </c>
      <c r="I169" s="669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5" t="n">
        <v>4680115881587</v>
      </c>
      <c r="E170" s="637" t="n"/>
      <c r="F170" s="669" t="n">
        <v>1</v>
      </c>
      <c r="G170" s="38" t="n">
        <v>4</v>
      </c>
      <c r="H170" s="669" t="n">
        <v>4</v>
      </c>
      <c r="I170" s="669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 t="inlineStr">
        <is>
          <t>Сосиски «Сочинки по-баварски с сыром» вес п/а ТМ «Стародворье» 1,0 кг</t>
        </is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5" t="n">
        <v>4680115880962</v>
      </c>
      <c r="E171" s="637" t="n"/>
      <c r="F171" s="669" t="n">
        <v>1.3</v>
      </c>
      <c r="G171" s="38" t="n">
        <v>6</v>
      </c>
      <c r="H171" s="669" t="n">
        <v>7.8</v>
      </c>
      <c r="I171" s="669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5" t="n">
        <v>4680115881617</v>
      </c>
      <c r="E172" s="637" t="n"/>
      <c r="F172" s="669" t="n">
        <v>1.35</v>
      </c>
      <c r="G172" s="38" t="n">
        <v>6</v>
      </c>
      <c r="H172" s="669" t="n">
        <v>8.1</v>
      </c>
      <c r="I172" s="669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5" t="n">
        <v>4680115881228</v>
      </c>
      <c r="E173" s="637" t="n"/>
      <c r="F173" s="669" t="n">
        <v>0.4</v>
      </c>
      <c r="G173" s="38" t="n">
        <v>6</v>
      </c>
      <c r="H173" s="669" t="n">
        <v>2.4</v>
      </c>
      <c r="I173" s="669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0,4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5" t="n">
        <v>4680115881037</v>
      </c>
      <c r="E174" s="637" t="n"/>
      <c r="F174" s="669" t="n">
        <v>0.84</v>
      </c>
      <c r="G174" s="38" t="n">
        <v>4</v>
      </c>
      <c r="H174" s="669" t="n">
        <v>3.36</v>
      </c>
      <c r="I174" s="669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6" t="inlineStr">
        <is>
          <t>Сосиски «Сочинки по-баварски с сыром» Фикс.вес 0,84 кг п/а мгс ТМ «Стародворье»</t>
        </is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5" t="n">
        <v>4680115881211</v>
      </c>
      <c r="E175" s="637" t="n"/>
      <c r="F175" s="669" t="n">
        <v>0.4</v>
      </c>
      <c r="G175" s="38" t="n">
        <v>6</v>
      </c>
      <c r="H175" s="669" t="n">
        <v>2.4</v>
      </c>
      <c r="I175" s="669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5" t="n">
        <v>4680115881020</v>
      </c>
      <c r="E176" s="637" t="n"/>
      <c r="F176" s="669" t="n">
        <v>0.84</v>
      </c>
      <c r="G176" s="38" t="n">
        <v>4</v>
      </c>
      <c r="H176" s="669" t="n">
        <v>3.36</v>
      </c>
      <c r="I176" s="669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5" t="n">
        <v>4680115882195</v>
      </c>
      <c r="E177" s="637" t="n"/>
      <c r="F177" s="669" t="n">
        <v>0.4</v>
      </c>
      <c r="G177" s="38" t="n">
        <v>6</v>
      </c>
      <c r="H177" s="669" t="n">
        <v>2.4</v>
      </c>
      <c r="I177" s="669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211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5" t="n">
        <v>4680115882607</v>
      </c>
      <c r="E178" s="637" t="n"/>
      <c r="F178" s="669" t="n">
        <v>0.3</v>
      </c>
      <c r="G178" s="38" t="n">
        <v>6</v>
      </c>
      <c r="H178" s="669" t="n">
        <v>1.8</v>
      </c>
      <c r="I178" s="669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5" t="n">
        <v>4680115880092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107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5" t="n">
        <v>4680115880221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95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5" t="n">
        <v>4680115882942</v>
      </c>
      <c r="E181" s="637" t="n"/>
      <c r="F181" s="669" t="n">
        <v>0.3</v>
      </c>
      <c r="G181" s="38" t="n">
        <v>6</v>
      </c>
      <c r="H181" s="669" t="n">
        <v>1.8</v>
      </c>
      <c r="I181" s="669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5" t="n">
        <v>4680115880504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137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5" t="n">
        <v>4680115882164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141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0" t="n"/>
      <c r="B184" s="313" t="n"/>
      <c r="C184" s="313" t="n"/>
      <c r="D184" s="313" t="n"/>
      <c r="E184" s="313" t="n"/>
      <c r="F184" s="313" t="n"/>
      <c r="G184" s="313" t="n"/>
      <c r="H184" s="313" t="n"/>
      <c r="I184" s="313" t="n"/>
      <c r="J184" s="313" t="n"/>
      <c r="K184" s="313" t="n"/>
      <c r="L184" s="313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кор</t>
        </is>
      </c>
      <c r="V184" s="6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6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6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7" t="n"/>
      <c r="Z184" s="677" t="n"/>
    </row>
    <row r="185">
      <c r="A185" s="313" t="n"/>
      <c r="B185" s="313" t="n"/>
      <c r="C185" s="313" t="n"/>
      <c r="D185" s="313" t="n"/>
      <c r="E185" s="313" t="n"/>
      <c r="F185" s="313" t="n"/>
      <c r="G185" s="313" t="n"/>
      <c r="H185" s="313" t="n"/>
      <c r="I185" s="313" t="n"/>
      <c r="J185" s="313" t="n"/>
      <c r="K185" s="313" t="n"/>
      <c r="L185" s="313" t="n"/>
      <c r="M185" s="674" t="n"/>
      <c r="N185" s="675" t="inlineStr">
        <is>
          <t>Итого</t>
        </is>
      </c>
      <c r="O185" s="645" t="n"/>
      <c r="P185" s="645" t="n"/>
      <c r="Q185" s="645" t="n"/>
      <c r="R185" s="645" t="n"/>
      <c r="S185" s="645" t="n"/>
      <c r="T185" s="646" t="n"/>
      <c r="U185" s="43" t="inlineStr">
        <is>
          <t>кг</t>
        </is>
      </c>
      <c r="V185" s="676">
        <f>IFERROR(SUM(V167:V183),"0")</f>
        <v/>
      </c>
      <c r="W185" s="676">
        <f>IFERROR(SUM(W167:W183),"0")</f>
        <v/>
      </c>
      <c r="X185" s="43" t="n"/>
      <c r="Y185" s="677" t="n"/>
      <c r="Z185" s="677" t="n"/>
    </row>
    <row r="186" ht="14.25" customHeight="1">
      <c r="A186" s="330" t="inlineStr">
        <is>
          <t>Сардельки</t>
        </is>
      </c>
      <c r="B186" s="313" t="n"/>
      <c r="C186" s="313" t="n"/>
      <c r="D186" s="313" t="n"/>
      <c r="E186" s="313" t="n"/>
      <c r="F186" s="313" t="n"/>
      <c r="G186" s="313" t="n"/>
      <c r="H186" s="313" t="n"/>
      <c r="I186" s="313" t="n"/>
      <c r="J186" s="313" t="n"/>
      <c r="K186" s="313" t="n"/>
      <c r="L186" s="313" t="n"/>
      <c r="M186" s="313" t="n"/>
      <c r="N186" s="313" t="n"/>
      <c r="O186" s="313" t="n"/>
      <c r="P186" s="313" t="n"/>
      <c r="Q186" s="313" t="n"/>
      <c r="R186" s="313" t="n"/>
      <c r="S186" s="313" t="n"/>
      <c r="T186" s="313" t="n"/>
      <c r="U186" s="313" t="n"/>
      <c r="V186" s="313" t="n"/>
      <c r="W186" s="313" t="n"/>
      <c r="X186" s="313" t="n"/>
      <c r="Y186" s="330" t="n"/>
      <c r="Z186" s="330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5" t="n">
        <v>4680115880801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5" t="n">
        <v>4680115880818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>
      <c r="A189" s="320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IFERROR(V187/H187,"0")+IFERROR(V188/H188,"0")</f>
        <v/>
      </c>
      <c r="W189" s="676">
        <f>IFERROR(W187/H187,"0")+IFERROR(W188/H188,"0")</f>
        <v/>
      </c>
      <c r="X189" s="676">
        <f>IFERROR(IF(X187="",0,X187),"0")+IFERROR(IF(X188="",0,X188),"0")</f>
        <v/>
      </c>
      <c r="Y189" s="677" t="n"/>
      <c r="Z189" s="677" t="n"/>
    </row>
    <row r="190">
      <c r="A190" s="313" t="n"/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IFERROR(SUM(V187:V188),"0")</f>
        <v/>
      </c>
      <c r="W190" s="676">
        <f>IFERROR(SUM(W187:W188),"0")</f>
        <v/>
      </c>
      <c r="X190" s="43" t="n"/>
      <c r="Y190" s="677" t="n"/>
      <c r="Z190" s="677" t="n"/>
    </row>
    <row r="191" ht="16.5" customHeight="1">
      <c r="A191" s="329" t="inlineStr">
        <is>
          <t>Бордо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29" t="n"/>
      <c r="Z191" s="329" t="n"/>
    </row>
    <row r="192" ht="14.25" customHeight="1">
      <c r="A192" s="330" t="inlineStr">
        <is>
          <t>Вареные колбасы</t>
        </is>
      </c>
      <c r="B192" s="313" t="n"/>
      <c r="C192" s="313" t="n"/>
      <c r="D192" s="313" t="n"/>
      <c r="E192" s="313" t="n"/>
      <c r="F192" s="313" t="n"/>
      <c r="G192" s="313" t="n"/>
      <c r="H192" s="313" t="n"/>
      <c r="I192" s="313" t="n"/>
      <c r="J192" s="313" t="n"/>
      <c r="K192" s="313" t="n"/>
      <c r="L192" s="313" t="n"/>
      <c r="M192" s="313" t="n"/>
      <c r="N192" s="313" t="n"/>
      <c r="O192" s="313" t="n"/>
      <c r="P192" s="313" t="n"/>
      <c r="Q192" s="313" t="n"/>
      <c r="R192" s="313" t="n"/>
      <c r="S192" s="313" t="n"/>
      <c r="T192" s="313" t="n"/>
      <c r="U192" s="313" t="n"/>
      <c r="V192" s="313" t="n"/>
      <c r="W192" s="313" t="n"/>
      <c r="X192" s="313" t="n"/>
      <c r="Y192" s="330" t="n"/>
      <c r="Z192" s="330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5" t="n">
        <v>4607091387445</v>
      </c>
      <c r="E193" s="637" t="n"/>
      <c r="F193" s="669" t="n">
        <v>0.9</v>
      </c>
      <c r="G193" s="38" t="n">
        <v>10</v>
      </c>
      <c r="H193" s="669" t="n">
        <v>9</v>
      </c>
      <c r="I193" s="669" t="n">
        <v>9.630000000000001</v>
      </c>
      <c r="J193" s="38" t="n">
        <v>56</v>
      </c>
      <c r="K193" s="38" t="inlineStr">
        <is>
          <t>8</t>
        </is>
      </c>
      <c r="L193" s="39" t="inlineStr">
        <is>
          <t>СК1</t>
        </is>
      </c>
      <c r="M193" s="38" t="n">
        <v>31</v>
      </c>
      <c r="N193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IFERROR(IF(W193=0,"",ROUNDUP(W193/H193,0)*0.02175),"")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5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48</v>
      </c>
      <c r="K194" s="38" t="inlineStr">
        <is>
          <t>8</t>
        </is>
      </c>
      <c r="L194" s="39" t="inlineStr">
        <is>
          <t>ВЗ</t>
        </is>
      </c>
      <c r="M194" s="38" t="n">
        <v>55</v>
      </c>
      <c r="N194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IFERROR(IF(W194=0,"",ROUNDUP(W194/H194,0)*0.02039),"")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5" t="n">
        <v>4607091386004</v>
      </c>
      <c r="E195" s="637" t="n"/>
      <c r="F195" s="669" t="n">
        <v>1.35</v>
      </c>
      <c r="G195" s="38" t="n">
        <v>8</v>
      </c>
      <c r="H195" s="669" t="n">
        <v>10.8</v>
      </c>
      <c r="I195" s="669" t="n">
        <v>11.28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55</v>
      </c>
      <c r="N195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5" t="n">
        <v>4607091386073</v>
      </c>
      <c r="E196" s="637" t="n"/>
      <c r="F196" s="669" t="n">
        <v>0.9</v>
      </c>
      <c r="G196" s="38" t="n">
        <v>10</v>
      </c>
      <c r="H196" s="669" t="n">
        <v>9</v>
      </c>
      <c r="I196" s="66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5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5" t="n">
        <v>4607091387322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5" t="n">
        <v>4607091387377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5" t="n">
        <v>4607091387353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5" t="n">
        <v>4607091386011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5" t="n">
        <v>4607091387308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5.21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8" t="n">
        <v>55</v>
      </c>
      <c r="N202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5" t="n">
        <v>4607091387339</v>
      </c>
      <c r="E203" s="637" t="n"/>
      <c r="F203" s="669" t="n">
        <v>0.5</v>
      </c>
      <c r="G203" s="38" t="n">
        <v>10</v>
      </c>
      <c r="H203" s="669" t="n">
        <v>5</v>
      </c>
      <c r="I203" s="669" t="n">
        <v>5.24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5" t="n">
        <v>4680115882638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5" t="n">
        <v>4680115881938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90</v>
      </c>
      <c r="N205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5" t="n">
        <v>4607091387346</v>
      </c>
      <c r="E206" s="637" t="n"/>
      <c r="F206" s="669" t="n">
        <v>0.4</v>
      </c>
      <c r="G206" s="38" t="n">
        <v>10</v>
      </c>
      <c r="H206" s="669" t="n">
        <v>4</v>
      </c>
      <c r="I206" s="669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320" t="n"/>
      <c r="B207" s="313" t="n"/>
      <c r="C207" s="313" t="n"/>
      <c r="D207" s="313" t="n"/>
      <c r="E207" s="313" t="n"/>
      <c r="F207" s="313" t="n"/>
      <c r="G207" s="313" t="n"/>
      <c r="H207" s="313" t="n"/>
      <c r="I207" s="313" t="n"/>
      <c r="J207" s="313" t="n"/>
      <c r="K207" s="313" t="n"/>
      <c r="L207" s="313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кор</t>
        </is>
      </c>
      <c r="V207" s="6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/>
      </c>
      <c r="W207" s="676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/>
      </c>
      <c r="X207" s="676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/>
      </c>
      <c r="Y207" s="677" t="n"/>
      <c r="Z207" s="677" t="n"/>
    </row>
    <row r="208">
      <c r="A208" s="313" t="n"/>
      <c r="B208" s="313" t="n"/>
      <c r="C208" s="313" t="n"/>
      <c r="D208" s="313" t="n"/>
      <c r="E208" s="313" t="n"/>
      <c r="F208" s="313" t="n"/>
      <c r="G208" s="313" t="n"/>
      <c r="H208" s="313" t="n"/>
      <c r="I208" s="313" t="n"/>
      <c r="J208" s="313" t="n"/>
      <c r="K208" s="313" t="n"/>
      <c r="L208" s="313" t="n"/>
      <c r="M208" s="674" t="n"/>
      <c r="N208" s="675" t="inlineStr">
        <is>
          <t>Итого</t>
        </is>
      </c>
      <c r="O208" s="645" t="n"/>
      <c r="P208" s="645" t="n"/>
      <c r="Q208" s="645" t="n"/>
      <c r="R208" s="645" t="n"/>
      <c r="S208" s="645" t="n"/>
      <c r="T208" s="646" t="n"/>
      <c r="U208" s="43" t="inlineStr">
        <is>
          <t>кг</t>
        </is>
      </c>
      <c r="V208" s="676">
        <f>IFERROR(SUM(V193:V206),"0")</f>
        <v/>
      </c>
      <c r="W208" s="676">
        <f>IFERROR(SUM(W193:W206),"0")</f>
        <v/>
      </c>
      <c r="X208" s="43" t="n"/>
      <c r="Y208" s="677" t="n"/>
      <c r="Z208" s="677" t="n"/>
    </row>
    <row r="209" ht="14.25" customHeight="1">
      <c r="A209" s="330" t="inlineStr">
        <is>
          <t>Ветчины</t>
        </is>
      </c>
      <c r="B209" s="313" t="n"/>
      <c r="C209" s="313" t="n"/>
      <c r="D209" s="313" t="n"/>
      <c r="E209" s="313" t="n"/>
      <c r="F209" s="313" t="n"/>
      <c r="G209" s="313" t="n"/>
      <c r="H209" s="313" t="n"/>
      <c r="I209" s="313" t="n"/>
      <c r="J209" s="313" t="n"/>
      <c r="K209" s="313" t="n"/>
      <c r="L209" s="313" t="n"/>
      <c r="M209" s="313" t="n"/>
      <c r="N209" s="313" t="n"/>
      <c r="O209" s="313" t="n"/>
      <c r="P209" s="313" t="n"/>
      <c r="Q209" s="313" t="n"/>
      <c r="R209" s="313" t="n"/>
      <c r="S209" s="313" t="n"/>
      <c r="T209" s="313" t="n"/>
      <c r="U209" s="313" t="n"/>
      <c r="V209" s="313" t="n"/>
      <c r="W209" s="313" t="n"/>
      <c r="X209" s="313" t="n"/>
      <c r="Y209" s="330" t="n"/>
      <c r="Z209" s="330" t="n"/>
    </row>
    <row r="210" ht="27" customHeight="1">
      <c r="A210" s="64" t="inlineStr">
        <is>
          <t>SU002788</t>
        </is>
      </c>
      <c r="B210" s="64" t="inlineStr">
        <is>
          <t>P003190</t>
        </is>
      </c>
      <c r="C210" s="37" t="n">
        <v>4301020254</v>
      </c>
      <c r="D210" s="325" t="n">
        <v>4680115881914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8" t="inlineStr">
        <is>
          <t>КИ</t>
        </is>
      </c>
    </row>
    <row r="211">
      <c r="A211" s="320" t="n"/>
      <c r="B211" s="313" t="n"/>
      <c r="C211" s="313" t="n"/>
      <c r="D211" s="313" t="n"/>
      <c r="E211" s="313" t="n"/>
      <c r="F211" s="313" t="n"/>
      <c r="G211" s="313" t="n"/>
      <c r="H211" s="313" t="n"/>
      <c r="I211" s="313" t="n"/>
      <c r="J211" s="313" t="n"/>
      <c r="K211" s="313" t="n"/>
      <c r="L211" s="313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кор</t>
        </is>
      </c>
      <c r="V211" s="676">
        <f>IFERROR(V210/H210,"0")</f>
        <v/>
      </c>
      <c r="W211" s="676">
        <f>IFERROR(W210/H210,"0")</f>
        <v/>
      </c>
      <c r="X211" s="676">
        <f>IFERROR(IF(X210="",0,X210),"0")</f>
        <v/>
      </c>
      <c r="Y211" s="677" t="n"/>
      <c r="Z211" s="677" t="n"/>
    </row>
    <row r="212">
      <c r="A212" s="313" t="n"/>
      <c r="B212" s="313" t="n"/>
      <c r="C212" s="313" t="n"/>
      <c r="D212" s="313" t="n"/>
      <c r="E212" s="313" t="n"/>
      <c r="F212" s="313" t="n"/>
      <c r="G212" s="313" t="n"/>
      <c r="H212" s="313" t="n"/>
      <c r="I212" s="313" t="n"/>
      <c r="J212" s="313" t="n"/>
      <c r="K212" s="313" t="n"/>
      <c r="L212" s="313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кг</t>
        </is>
      </c>
      <c r="V212" s="676">
        <f>IFERROR(SUM(V210:V210),"0")</f>
        <v/>
      </c>
      <c r="W212" s="676">
        <f>IFERROR(SUM(W210:W210),"0")</f>
        <v/>
      </c>
      <c r="X212" s="43" t="n"/>
      <c r="Y212" s="677" t="n"/>
      <c r="Z212" s="677" t="n"/>
    </row>
    <row r="213" ht="14.25" customHeight="1">
      <c r="A213" s="330" t="inlineStr">
        <is>
          <t>Копченые колбасы</t>
        </is>
      </c>
      <c r="B213" s="313" t="n"/>
      <c r="C213" s="313" t="n"/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313" t="n"/>
      <c r="N213" s="313" t="n"/>
      <c r="O213" s="313" t="n"/>
      <c r="P213" s="313" t="n"/>
      <c r="Q213" s="313" t="n"/>
      <c r="R213" s="313" t="n"/>
      <c r="S213" s="313" t="n"/>
      <c r="T213" s="313" t="n"/>
      <c r="U213" s="313" t="n"/>
      <c r="V213" s="313" t="n"/>
      <c r="W213" s="313" t="n"/>
      <c r="X213" s="313" t="n"/>
      <c r="Y213" s="330" t="n"/>
      <c r="Z213" s="330" t="n"/>
    </row>
    <row r="214" ht="27" customHeight="1">
      <c r="A214" s="64" t="inlineStr">
        <is>
          <t>SU001820</t>
        </is>
      </c>
      <c r="B214" s="64" t="inlineStr">
        <is>
          <t>P001820</t>
        </is>
      </c>
      <c r="C214" s="37" t="n">
        <v>4301030878</v>
      </c>
      <c r="D214" s="325" t="n">
        <v>4607091387193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35</v>
      </c>
      <c r="N214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218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SU001822</t>
        </is>
      </c>
      <c r="B215" s="64" t="inlineStr">
        <is>
          <t>P003013</t>
        </is>
      </c>
      <c r="C215" s="37" t="n">
        <v>4301031153</v>
      </c>
      <c r="D215" s="325" t="n">
        <v>4607091387230</v>
      </c>
      <c r="E215" s="637" t="n"/>
      <c r="F215" s="669" t="n">
        <v>0.7</v>
      </c>
      <c r="G215" s="38" t="n">
        <v>6</v>
      </c>
      <c r="H215" s="669" t="n">
        <v>4.2</v>
      </c>
      <c r="I215" s="669" t="n">
        <v>4.46</v>
      </c>
      <c r="J215" s="38" t="n">
        <v>156</v>
      </c>
      <c r="K215" s="38" t="inlineStr">
        <is>
          <t>12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246</v>
      </c>
      <c r="W215" s="673">
        <f>IFERROR(IF(V215="",0,CEILING((V215/$H215),1)*$H215),"")</f>
        <v/>
      </c>
      <c r="X215" s="42">
        <f>IFERROR(IF(W215=0,"",ROUNDUP(W215/H215,0)*0.00753),"")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SU002579</t>
        </is>
      </c>
      <c r="B216" s="64" t="inlineStr">
        <is>
          <t>P003012</t>
        </is>
      </c>
      <c r="C216" s="37" t="n">
        <v>4301031152</v>
      </c>
      <c r="D216" s="325" t="n">
        <v>4607091387285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2.23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11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25" t="n">
        <v>4607091389845</v>
      </c>
      <c r="E217" s="637" t="n"/>
      <c r="F217" s="669" t="n">
        <v>0.35</v>
      </c>
      <c r="G217" s="38" t="n">
        <v>6</v>
      </c>
      <c r="H217" s="669" t="n">
        <v>2.1</v>
      </c>
      <c r="I217" s="669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8" t="n">
        <v>40</v>
      </c>
      <c r="N217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7" s="671" t="n"/>
      <c r="P217" s="671" t="n"/>
      <c r="Q217" s="671" t="n"/>
      <c r="R217" s="637" t="n"/>
      <c r="S217" s="40" t="inlineStr"/>
      <c r="T217" s="40" t="inlineStr"/>
      <c r="U217" s="41" t="inlineStr">
        <is>
          <t>кг</t>
        </is>
      </c>
      <c r="V217" s="672" t="n">
        <v>38</v>
      </c>
      <c r="W217" s="673">
        <f>IFERROR(IF(V217="",0,CEILING((V217/$H217),1)*$H217),"")</f>
        <v/>
      </c>
      <c r="X217" s="42">
        <f>IFERROR(IF(W217=0,"",ROUNDUP(W217/H217,0)*0.00502),"")</f>
        <v/>
      </c>
      <c r="Y217" s="69" t="inlineStr"/>
      <c r="Z217" s="70" t="inlineStr"/>
      <c r="AD217" s="71" t="n"/>
      <c r="BA217" s="192" t="inlineStr">
        <is>
          <t>КИ</t>
        </is>
      </c>
    </row>
    <row r="218">
      <c r="A218" s="320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кор</t>
        </is>
      </c>
      <c r="V218" s="676">
        <f>IFERROR(V214/H214,"0")+IFERROR(V215/H215,"0")+IFERROR(V216/H216,"0")+IFERROR(V217/H217,"0")</f>
        <v/>
      </c>
      <c r="W218" s="676">
        <f>IFERROR(W214/H214,"0")+IFERROR(W215/H215,"0")+IFERROR(W216/H216,"0")+IFERROR(W217/H217,"0")</f>
        <v/>
      </c>
      <c r="X218" s="676">
        <f>IFERROR(IF(X214="",0,X214),"0")+IFERROR(IF(X215="",0,X215),"0")+IFERROR(IF(X216="",0,X216),"0")+IFERROR(IF(X217="",0,X217),"0")</f>
        <v/>
      </c>
      <c r="Y218" s="677" t="n"/>
      <c r="Z218" s="677" t="n"/>
    </row>
    <row r="219">
      <c r="A219" s="313" t="n"/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674" t="n"/>
      <c r="N219" s="675" t="inlineStr">
        <is>
          <t>Итого</t>
        </is>
      </c>
      <c r="O219" s="645" t="n"/>
      <c r="P219" s="645" t="n"/>
      <c r="Q219" s="645" t="n"/>
      <c r="R219" s="645" t="n"/>
      <c r="S219" s="645" t="n"/>
      <c r="T219" s="646" t="n"/>
      <c r="U219" s="43" t="inlineStr">
        <is>
          <t>кг</t>
        </is>
      </c>
      <c r="V219" s="676">
        <f>IFERROR(SUM(V214:V217),"0")</f>
        <v/>
      </c>
      <c r="W219" s="676">
        <f>IFERROR(SUM(W214:W217),"0")</f>
        <v/>
      </c>
      <c r="X219" s="43" t="n"/>
      <c r="Y219" s="677" t="n"/>
      <c r="Z219" s="677" t="n"/>
    </row>
    <row r="220" ht="14.25" customHeight="1">
      <c r="A220" s="330" t="inlineStr">
        <is>
          <t>Сосиски</t>
        </is>
      </c>
      <c r="B220" s="313" t="n"/>
      <c r="C220" s="313" t="n"/>
      <c r="D220" s="313" t="n"/>
      <c r="E220" s="313" t="n"/>
      <c r="F220" s="313" t="n"/>
      <c r="G220" s="313" t="n"/>
      <c r="H220" s="313" t="n"/>
      <c r="I220" s="313" t="n"/>
      <c r="J220" s="313" t="n"/>
      <c r="K220" s="313" t="n"/>
      <c r="L220" s="313" t="n"/>
      <c r="M220" s="313" t="n"/>
      <c r="N220" s="313" t="n"/>
      <c r="O220" s="313" t="n"/>
      <c r="P220" s="313" t="n"/>
      <c r="Q220" s="313" t="n"/>
      <c r="R220" s="313" t="n"/>
      <c r="S220" s="313" t="n"/>
      <c r="T220" s="313" t="n"/>
      <c r="U220" s="313" t="n"/>
      <c r="V220" s="313" t="n"/>
      <c r="W220" s="313" t="n"/>
      <c r="X220" s="313" t="n"/>
      <c r="Y220" s="330" t="n"/>
      <c r="Z220" s="330" t="n"/>
    </row>
    <row r="221" ht="16.5" customHeight="1">
      <c r="A221" s="64" t="inlineStr">
        <is>
          <t>SU001340</t>
        </is>
      </c>
      <c r="B221" s="64" t="inlineStr">
        <is>
          <t>P002209</t>
        </is>
      </c>
      <c r="C221" s="37" t="n">
        <v>4301051100</v>
      </c>
      <c r="D221" s="325" t="n">
        <v>4607091387766</v>
      </c>
      <c r="E221" s="637" t="n"/>
      <c r="F221" s="669" t="n">
        <v>1.35</v>
      </c>
      <c r="G221" s="38" t="n">
        <v>6</v>
      </c>
      <c r="H221" s="669" t="n">
        <v>8.1</v>
      </c>
      <c r="I221" s="669" t="n">
        <v>8.657999999999999</v>
      </c>
      <c r="J221" s="38" t="n">
        <v>56</v>
      </c>
      <c r="K221" s="38" t="inlineStr">
        <is>
          <t>8</t>
        </is>
      </c>
      <c r="L221" s="39" t="inlineStr">
        <is>
          <t>СК3</t>
        </is>
      </c>
      <c r="M221" s="38" t="n">
        <v>40</v>
      </c>
      <c r="N221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SU001727</t>
        </is>
      </c>
      <c r="B222" s="64" t="inlineStr">
        <is>
          <t>P002205</t>
        </is>
      </c>
      <c r="C222" s="37" t="n">
        <v>4301051116</v>
      </c>
      <c r="D222" s="325" t="n">
        <v>4607091387957</v>
      </c>
      <c r="E222" s="637" t="n"/>
      <c r="F222" s="669" t="n">
        <v>1.3</v>
      </c>
      <c r="G222" s="38" t="n">
        <v>6</v>
      </c>
      <c r="H222" s="669" t="n">
        <v>7.8</v>
      </c>
      <c r="I222" s="669" t="n">
        <v>8.364000000000001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SU001728</t>
        </is>
      </c>
      <c r="B223" s="64" t="inlineStr">
        <is>
          <t>P002207</t>
        </is>
      </c>
      <c r="C223" s="37" t="n">
        <v>4301051115</v>
      </c>
      <c r="D223" s="325" t="n">
        <v>4607091387964</v>
      </c>
      <c r="E223" s="637" t="n"/>
      <c r="F223" s="669" t="n">
        <v>1.35</v>
      </c>
      <c r="G223" s="38" t="n">
        <v>6</v>
      </c>
      <c r="H223" s="669" t="n">
        <v>8.1</v>
      </c>
      <c r="I223" s="669" t="n">
        <v>8.646000000000001</v>
      </c>
      <c r="J223" s="38" t="n">
        <v>56</v>
      </c>
      <c r="K223" s="38" t="inlineStr">
        <is>
          <t>8</t>
        </is>
      </c>
      <c r="L223" s="39" t="inlineStr">
        <is>
          <t>СК2</t>
        </is>
      </c>
      <c r="M223" s="38" t="n">
        <v>40</v>
      </c>
      <c r="N223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SU003167</t>
        </is>
      </c>
      <c r="B224" s="64" t="inlineStr">
        <is>
          <t>P003363</t>
        </is>
      </c>
      <c r="C224" s="37" t="n">
        <v>4301051461</v>
      </c>
      <c r="D224" s="325" t="n">
        <v>4680115883604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2.372</v>
      </c>
      <c r="J224" s="38" t="n">
        <v>156</v>
      </c>
      <c r="K224" s="38" t="inlineStr">
        <is>
          <t>12</t>
        </is>
      </c>
      <c r="L224" s="39" t="inlineStr">
        <is>
          <t>СК3</t>
        </is>
      </c>
      <c r="M224" s="38" t="n">
        <v>45</v>
      </c>
      <c r="N224" s="800" t="inlineStr">
        <is>
          <t>Сосиски «Баварские»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SU003168</t>
        </is>
      </c>
      <c r="B225" s="64" t="inlineStr">
        <is>
          <t>P003364</t>
        </is>
      </c>
      <c r="C225" s="37" t="n">
        <v>4301051485</v>
      </c>
      <c r="D225" s="325" t="n">
        <v>4680115883567</v>
      </c>
      <c r="E225" s="637" t="n"/>
      <c r="F225" s="669" t="n">
        <v>0.35</v>
      </c>
      <c r="G225" s="38" t="n">
        <v>6</v>
      </c>
      <c r="H225" s="669" t="n">
        <v>2.1</v>
      </c>
      <c r="I225" s="669" t="n">
        <v>2.36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 t="inlineStr">
        <is>
          <t>Сосиски «Баварские с сыром» Фикс.вес 0,35 п/а ТМ «Стародворье»</t>
        </is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16.5" customHeight="1">
      <c r="A226" s="64" t="inlineStr">
        <is>
          <t>SU001341</t>
        </is>
      </c>
      <c r="B226" s="64" t="inlineStr">
        <is>
          <t>P002204</t>
        </is>
      </c>
      <c r="C226" s="37" t="n">
        <v>4301051134</v>
      </c>
      <c r="D226" s="325" t="n">
        <v>4607091381672</v>
      </c>
      <c r="E226" s="637" t="n"/>
      <c r="F226" s="669" t="n">
        <v>0.6</v>
      </c>
      <c r="G226" s="38" t="n">
        <v>6</v>
      </c>
      <c r="H226" s="669" t="n">
        <v>3.6</v>
      </c>
      <c r="I226" s="669" t="n">
        <v>3.876</v>
      </c>
      <c r="J226" s="38" t="n">
        <v>120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SU001763</t>
        </is>
      </c>
      <c r="B227" s="64" t="inlineStr">
        <is>
          <t>P002206</t>
        </is>
      </c>
      <c r="C227" s="37" t="n">
        <v>4301051130</v>
      </c>
      <c r="D227" s="325" t="n">
        <v>4607091387537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2.99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SU001762</t>
        </is>
      </c>
      <c r="B228" s="64" t="inlineStr">
        <is>
          <t>P002208</t>
        </is>
      </c>
      <c r="C228" s="37" t="n">
        <v>4301051132</v>
      </c>
      <c r="D228" s="325" t="n">
        <v>4607091387513</v>
      </c>
      <c r="E228" s="637" t="n"/>
      <c r="F228" s="669" t="n">
        <v>0.45</v>
      </c>
      <c r="G228" s="38" t="n">
        <v>6</v>
      </c>
      <c r="H228" s="669" t="n">
        <v>2.7</v>
      </c>
      <c r="I228" s="669" t="n">
        <v>2.978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SU002619</t>
        </is>
      </c>
      <c r="B229" s="64" t="inlineStr">
        <is>
          <t>P002953</t>
        </is>
      </c>
      <c r="C229" s="37" t="n">
        <v>4301051277</v>
      </c>
      <c r="D229" s="325" t="n">
        <v>4680115880511</v>
      </c>
      <c r="E229" s="637" t="n"/>
      <c r="F229" s="669" t="n">
        <v>0.33</v>
      </c>
      <c r="G229" s="38" t="n">
        <v>6</v>
      </c>
      <c r="H229" s="669" t="n">
        <v>1.98</v>
      </c>
      <c r="I229" s="669" t="n">
        <v>2.18</v>
      </c>
      <c r="J229" s="38" t="n">
        <v>156</v>
      </c>
      <c r="K229" s="38" t="inlineStr">
        <is>
          <t>12</t>
        </is>
      </c>
      <c r="L229" s="39" t="inlineStr">
        <is>
          <t>СК3</t>
        </is>
      </c>
      <c r="M229" s="38" t="n">
        <v>40</v>
      </c>
      <c r="N229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>
      <c r="A230" s="320" t="n"/>
      <c r="B230" s="313" t="n"/>
      <c r="C230" s="313" t="n"/>
      <c r="D230" s="313" t="n"/>
      <c r="E230" s="313" t="n"/>
      <c r="F230" s="313" t="n"/>
      <c r="G230" s="313" t="n"/>
      <c r="H230" s="313" t="n"/>
      <c r="I230" s="313" t="n"/>
      <c r="J230" s="313" t="n"/>
      <c r="K230" s="313" t="n"/>
      <c r="L230" s="313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кор</t>
        </is>
      </c>
      <c r="V230" s="676">
        <f>IFERROR(V221/H221,"0")+IFERROR(V222/H222,"0")+IFERROR(V223/H223,"0")+IFERROR(V224/H224,"0")+IFERROR(V225/H225,"0")+IFERROR(V226/H226,"0")+IFERROR(V227/H227,"0")+IFERROR(V228/H228,"0")+IFERROR(V229/H229,"0")</f>
        <v/>
      </c>
      <c r="W230" s="676">
        <f>IFERROR(W221/H221,"0")+IFERROR(W222/H222,"0")+IFERROR(W223/H223,"0")+IFERROR(W224/H224,"0")+IFERROR(W225/H225,"0")+IFERROR(W226/H226,"0")+IFERROR(W227/H227,"0")+IFERROR(W228/H228,"0")+IFERROR(W229/H229,"0")</f>
        <v/>
      </c>
      <c r="X230" s="676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/>
      </c>
      <c r="Y230" s="677" t="n"/>
      <c r="Z230" s="677" t="n"/>
    </row>
    <row r="231">
      <c r="A231" s="313" t="n"/>
      <c r="B231" s="313" t="n"/>
      <c r="C231" s="313" t="n"/>
      <c r="D231" s="313" t="n"/>
      <c r="E231" s="313" t="n"/>
      <c r="F231" s="313" t="n"/>
      <c r="G231" s="313" t="n"/>
      <c r="H231" s="313" t="n"/>
      <c r="I231" s="313" t="n"/>
      <c r="J231" s="313" t="n"/>
      <c r="K231" s="313" t="n"/>
      <c r="L231" s="313" t="n"/>
      <c r="M231" s="674" t="n"/>
      <c r="N231" s="675" t="inlineStr">
        <is>
          <t>Итого</t>
        </is>
      </c>
      <c r="O231" s="645" t="n"/>
      <c r="P231" s="645" t="n"/>
      <c r="Q231" s="645" t="n"/>
      <c r="R231" s="645" t="n"/>
      <c r="S231" s="645" t="n"/>
      <c r="T231" s="646" t="n"/>
      <c r="U231" s="43" t="inlineStr">
        <is>
          <t>кг</t>
        </is>
      </c>
      <c r="V231" s="676">
        <f>IFERROR(SUM(V221:V229),"0")</f>
        <v/>
      </c>
      <c r="W231" s="676">
        <f>IFERROR(SUM(W221:W229),"0")</f>
        <v/>
      </c>
      <c r="X231" s="43" t="n"/>
      <c r="Y231" s="677" t="n"/>
      <c r="Z231" s="677" t="n"/>
    </row>
    <row r="232" ht="14.25" customHeight="1">
      <c r="A232" s="330" t="inlineStr">
        <is>
          <t>Сардельки</t>
        </is>
      </c>
      <c r="B232" s="313" t="n"/>
      <c r="C232" s="313" t="n"/>
      <c r="D232" s="313" t="n"/>
      <c r="E232" s="313" t="n"/>
      <c r="F232" s="313" t="n"/>
      <c r="G232" s="313" t="n"/>
      <c r="H232" s="313" t="n"/>
      <c r="I232" s="313" t="n"/>
      <c r="J232" s="313" t="n"/>
      <c r="K232" s="313" t="n"/>
      <c r="L232" s="313" t="n"/>
      <c r="M232" s="313" t="n"/>
      <c r="N232" s="313" t="n"/>
      <c r="O232" s="313" t="n"/>
      <c r="P232" s="313" t="n"/>
      <c r="Q232" s="313" t="n"/>
      <c r="R232" s="313" t="n"/>
      <c r="S232" s="313" t="n"/>
      <c r="T232" s="313" t="n"/>
      <c r="U232" s="313" t="n"/>
      <c r="V232" s="313" t="n"/>
      <c r="W232" s="313" t="n"/>
      <c r="X232" s="313" t="n"/>
      <c r="Y232" s="330" t="n"/>
      <c r="Z232" s="330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25" t="n">
        <v>4607091380880</v>
      </c>
      <c r="E233" s="637" t="n"/>
      <c r="F233" s="669" t="n">
        <v>1.4</v>
      </c>
      <c r="G233" s="38" t="n">
        <v>6</v>
      </c>
      <c r="H233" s="669" t="n">
        <v>8.4</v>
      </c>
      <c r="I233" s="669" t="n">
        <v>8.964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301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25" t="n">
        <v>4607091384482</v>
      </c>
      <c r="E234" s="637" t="n"/>
      <c r="F234" s="669" t="n">
        <v>1.3</v>
      </c>
      <c r="G234" s="38" t="n">
        <v>6</v>
      </c>
      <c r="H234" s="669" t="n">
        <v>7.8</v>
      </c>
      <c r="I234" s="669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452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25" t="n">
        <v>4607091380897</v>
      </c>
      <c r="E235" s="637" t="n"/>
      <c r="F235" s="669" t="n">
        <v>1.4</v>
      </c>
      <c r="G235" s="38" t="n">
        <v>6</v>
      </c>
      <c r="H235" s="669" t="n">
        <v>8.4</v>
      </c>
      <c r="I235" s="669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5" s="671" t="n"/>
      <c r="P235" s="671" t="n"/>
      <c r="Q235" s="671" t="n"/>
      <c r="R235" s="637" t="n"/>
      <c r="S235" s="40" t="inlineStr"/>
      <c r="T235" s="40" t="inlineStr"/>
      <c r="U235" s="41" t="inlineStr">
        <is>
          <t>кг</t>
        </is>
      </c>
      <c r="V235" s="672" t="n">
        <v>0</v>
      </c>
      <c r="W235" s="67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>
      <c r="A236" s="320" t="n"/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кор</t>
        </is>
      </c>
      <c r="V236" s="676">
        <f>IFERROR(V233/H233,"0")+IFERROR(V234/H234,"0")+IFERROR(V235/H235,"0")</f>
        <v/>
      </c>
      <c r="W236" s="676">
        <f>IFERROR(W233/H233,"0")+IFERROR(W234/H234,"0")+IFERROR(W235/H235,"0")</f>
        <v/>
      </c>
      <c r="X236" s="676">
        <f>IFERROR(IF(X233="",0,X233),"0")+IFERROR(IF(X234="",0,X234),"0")+IFERROR(IF(X235="",0,X235),"0")</f>
        <v/>
      </c>
      <c r="Y236" s="677" t="n"/>
      <c r="Z236" s="677" t="n"/>
    </row>
    <row r="237">
      <c r="A237" s="313" t="n"/>
      <c r="B237" s="313" t="n"/>
      <c r="C237" s="313" t="n"/>
      <c r="D237" s="313" t="n"/>
      <c r="E237" s="313" t="n"/>
      <c r="F237" s="313" t="n"/>
      <c r="G237" s="313" t="n"/>
      <c r="H237" s="313" t="n"/>
      <c r="I237" s="313" t="n"/>
      <c r="J237" s="313" t="n"/>
      <c r="K237" s="313" t="n"/>
      <c r="L237" s="313" t="n"/>
      <c r="M237" s="674" t="n"/>
      <c r="N237" s="675" t="inlineStr">
        <is>
          <t>Итого</t>
        </is>
      </c>
      <c r="O237" s="645" t="n"/>
      <c r="P237" s="645" t="n"/>
      <c r="Q237" s="645" t="n"/>
      <c r="R237" s="645" t="n"/>
      <c r="S237" s="645" t="n"/>
      <c r="T237" s="646" t="n"/>
      <c r="U237" s="43" t="inlineStr">
        <is>
          <t>кг</t>
        </is>
      </c>
      <c r="V237" s="676">
        <f>IFERROR(SUM(V233:V235),"0")</f>
        <v/>
      </c>
      <c r="W237" s="676">
        <f>IFERROR(SUM(W233:W235),"0")</f>
        <v/>
      </c>
      <c r="X237" s="43" t="n"/>
      <c r="Y237" s="677" t="n"/>
      <c r="Z237" s="677" t="n"/>
    </row>
    <row r="238" ht="14.25" customHeight="1">
      <c r="A238" s="330" t="inlineStr">
        <is>
          <t>Сырокопченые колбасы</t>
        </is>
      </c>
      <c r="B238" s="313" t="n"/>
      <c r="C238" s="313" t="n"/>
      <c r="D238" s="313" t="n"/>
      <c r="E238" s="313" t="n"/>
      <c r="F238" s="313" t="n"/>
      <c r="G238" s="313" t="n"/>
      <c r="H238" s="313" t="n"/>
      <c r="I238" s="313" t="n"/>
      <c r="J238" s="313" t="n"/>
      <c r="K238" s="313" t="n"/>
      <c r="L238" s="313" t="n"/>
      <c r="M238" s="313" t="n"/>
      <c r="N238" s="313" t="n"/>
      <c r="O238" s="313" t="n"/>
      <c r="P238" s="313" t="n"/>
      <c r="Q238" s="313" t="n"/>
      <c r="R238" s="313" t="n"/>
      <c r="S238" s="313" t="n"/>
      <c r="T238" s="313" t="n"/>
      <c r="U238" s="313" t="n"/>
      <c r="V238" s="313" t="n"/>
      <c r="W238" s="313" t="n"/>
      <c r="X238" s="313" t="n"/>
      <c r="Y238" s="330" t="n"/>
      <c r="Z238" s="330" t="n"/>
    </row>
    <row r="239" ht="16.5" customHeight="1">
      <c r="A239" s="64" t="inlineStr">
        <is>
          <t>SU001920</t>
        </is>
      </c>
      <c r="B239" s="64" t="inlineStr">
        <is>
          <t>P001900</t>
        </is>
      </c>
      <c r="C239" s="37" t="n">
        <v>4301030232</v>
      </c>
      <c r="D239" s="325" t="n">
        <v>4607091388374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3.28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Княжеская Бордо Весовые б/о терм/п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SU001921</t>
        </is>
      </c>
      <c r="B240" s="64" t="inlineStr">
        <is>
          <t>P001916</t>
        </is>
      </c>
      <c r="C240" s="37" t="n">
        <v>4301030235</v>
      </c>
      <c r="D240" s="325" t="n">
        <v>4607091388381</v>
      </c>
      <c r="E240" s="637" t="n"/>
      <c r="F240" s="669" t="n">
        <v>0.38</v>
      </c>
      <c r="G240" s="38" t="n">
        <v>8</v>
      </c>
      <c r="H240" s="669" t="n">
        <v>3.04</v>
      </c>
      <c r="I240" s="669" t="n">
        <v>3.32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 t="inlineStr">
        <is>
          <t>С/к колбасы Салями Охотничья Бордо Весовые б/о терм/п 180 Стародворье</t>
        </is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SU001869</t>
        </is>
      </c>
      <c r="B241" s="64" t="inlineStr">
        <is>
          <t>P001909</t>
        </is>
      </c>
      <c r="C241" s="37" t="n">
        <v>4301030233</v>
      </c>
      <c r="D241" s="325" t="n">
        <v>4607091388404</v>
      </c>
      <c r="E241" s="637" t="n"/>
      <c r="F241" s="669" t="n">
        <v>0.17</v>
      </c>
      <c r="G241" s="38" t="n">
        <v>15</v>
      </c>
      <c r="H241" s="669" t="n">
        <v>2.55</v>
      </c>
      <c r="I241" s="669" t="n">
        <v>2.9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1" s="671" t="n"/>
      <c r="P241" s="671" t="n"/>
      <c r="Q241" s="671" t="n"/>
      <c r="R241" s="637" t="n"/>
      <c r="S241" s="40" t="inlineStr"/>
      <c r="T241" s="40" t="inlineStr"/>
      <c r="U241" s="41" t="inlineStr">
        <is>
          <t>кг</t>
        </is>
      </c>
      <c r="V241" s="672" t="n">
        <v>0</v>
      </c>
      <c r="W241" s="67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>
      <c r="A242" s="320" t="n"/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кор</t>
        </is>
      </c>
      <c r="V242" s="676">
        <f>IFERROR(V239/H239,"0")+IFERROR(V240/H240,"0")+IFERROR(V241/H241,"0")</f>
        <v/>
      </c>
      <c r="W242" s="676">
        <f>IFERROR(W239/H239,"0")+IFERROR(W240/H240,"0")+IFERROR(W241/H241,"0")</f>
        <v/>
      </c>
      <c r="X242" s="676">
        <f>IFERROR(IF(X239="",0,X239),"0")+IFERROR(IF(X240="",0,X240),"0")+IFERROR(IF(X241="",0,X241),"0")</f>
        <v/>
      </c>
      <c r="Y242" s="677" t="n"/>
      <c r="Z242" s="677" t="n"/>
    </row>
    <row r="243">
      <c r="A243" s="313" t="n"/>
      <c r="B243" s="313" t="n"/>
      <c r="C243" s="313" t="n"/>
      <c r="D243" s="313" t="n"/>
      <c r="E243" s="313" t="n"/>
      <c r="F243" s="313" t="n"/>
      <c r="G243" s="313" t="n"/>
      <c r="H243" s="313" t="n"/>
      <c r="I243" s="313" t="n"/>
      <c r="J243" s="313" t="n"/>
      <c r="K243" s="313" t="n"/>
      <c r="L243" s="313" t="n"/>
      <c r="M243" s="674" t="n"/>
      <c r="N243" s="675" t="inlineStr">
        <is>
          <t>Итого</t>
        </is>
      </c>
      <c r="O243" s="645" t="n"/>
      <c r="P243" s="645" t="n"/>
      <c r="Q243" s="645" t="n"/>
      <c r="R243" s="645" t="n"/>
      <c r="S243" s="645" t="n"/>
      <c r="T243" s="646" t="n"/>
      <c r="U243" s="43" t="inlineStr">
        <is>
          <t>кг</t>
        </is>
      </c>
      <c r="V243" s="676">
        <f>IFERROR(SUM(V239:V241),"0")</f>
        <v/>
      </c>
      <c r="W243" s="676">
        <f>IFERROR(SUM(W239:W241),"0")</f>
        <v/>
      </c>
      <c r="X243" s="43" t="n"/>
      <c r="Y243" s="677" t="n"/>
      <c r="Z243" s="677" t="n"/>
    </row>
    <row r="244" ht="14.25" customHeight="1">
      <c r="A244" s="330" t="inlineStr">
        <is>
          <t>Паштеты</t>
        </is>
      </c>
      <c r="B244" s="313" t="n"/>
      <c r="C244" s="313" t="n"/>
      <c r="D244" s="313" t="n"/>
      <c r="E244" s="313" t="n"/>
      <c r="F244" s="313" t="n"/>
      <c r="G244" s="313" t="n"/>
      <c r="H244" s="313" t="n"/>
      <c r="I244" s="313" t="n"/>
      <c r="J244" s="313" t="n"/>
      <c r="K244" s="313" t="n"/>
      <c r="L244" s="313" t="n"/>
      <c r="M244" s="313" t="n"/>
      <c r="N244" s="313" t="n"/>
      <c r="O244" s="313" t="n"/>
      <c r="P244" s="313" t="n"/>
      <c r="Q244" s="313" t="n"/>
      <c r="R244" s="313" t="n"/>
      <c r="S244" s="313" t="n"/>
      <c r="T244" s="313" t="n"/>
      <c r="U244" s="313" t="n"/>
      <c r="V244" s="313" t="n"/>
      <c r="W244" s="313" t="n"/>
      <c r="X244" s="313" t="n"/>
      <c r="Y244" s="330" t="n"/>
      <c r="Z244" s="330" t="n"/>
    </row>
    <row r="245" ht="16.5" customHeight="1">
      <c r="A245" s="64" t="inlineStr">
        <is>
          <t>SU002841</t>
        </is>
      </c>
      <c r="B245" s="64" t="inlineStr">
        <is>
          <t>P003253</t>
        </is>
      </c>
      <c r="C245" s="37" t="n">
        <v>4301180007</v>
      </c>
      <c r="D245" s="325" t="n">
        <v>4680115881808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SU002840</t>
        </is>
      </c>
      <c r="B246" s="64" t="inlineStr">
        <is>
          <t>P003252</t>
        </is>
      </c>
      <c r="C246" s="37" t="n">
        <v>4301180006</v>
      </c>
      <c r="D246" s="325" t="n">
        <v>4680115881822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SU002368</t>
        </is>
      </c>
      <c r="B247" s="64" t="inlineStr">
        <is>
          <t>P002648</t>
        </is>
      </c>
      <c r="C247" s="37" t="n">
        <v>4301180001</v>
      </c>
      <c r="D247" s="325" t="n">
        <v>4680115880016</v>
      </c>
      <c r="E247" s="637" t="n"/>
      <c r="F247" s="669" t="n">
        <v>0.1</v>
      </c>
      <c r="G247" s="38" t="n">
        <v>20</v>
      </c>
      <c r="H247" s="669" t="n">
        <v>2</v>
      </c>
      <c r="I247" s="669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7" s="671" t="n"/>
      <c r="P247" s="671" t="n"/>
      <c r="Q247" s="671" t="n"/>
      <c r="R247" s="637" t="n"/>
      <c r="S247" s="40" t="inlineStr"/>
      <c r="T247" s="40" t="inlineStr"/>
      <c r="U247" s="41" t="inlineStr">
        <is>
          <t>кг</t>
        </is>
      </c>
      <c r="V247" s="672" t="n">
        <v>0</v>
      </c>
      <c r="W247" s="673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>
      <c r="A248" s="320" t="n"/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кор</t>
        </is>
      </c>
      <c r="V248" s="676">
        <f>IFERROR(V245/H245,"0")+IFERROR(V246/H246,"0")+IFERROR(V247/H247,"0")</f>
        <v/>
      </c>
      <c r="W248" s="676">
        <f>IFERROR(W245/H245,"0")+IFERROR(W246/H246,"0")+IFERROR(W247/H247,"0")</f>
        <v/>
      </c>
      <c r="X248" s="676">
        <f>IFERROR(IF(X245="",0,X245),"0")+IFERROR(IF(X246="",0,X246),"0")+IFERROR(IF(X247="",0,X247),"0")</f>
        <v/>
      </c>
      <c r="Y248" s="677" t="n"/>
      <c r="Z248" s="677" t="n"/>
    </row>
    <row r="249">
      <c r="A249" s="313" t="n"/>
      <c r="B249" s="313" t="n"/>
      <c r="C249" s="313" t="n"/>
      <c r="D249" s="313" t="n"/>
      <c r="E249" s="313" t="n"/>
      <c r="F249" s="313" t="n"/>
      <c r="G249" s="313" t="n"/>
      <c r="H249" s="313" t="n"/>
      <c r="I249" s="313" t="n"/>
      <c r="J249" s="313" t="n"/>
      <c r="K249" s="313" t="n"/>
      <c r="L249" s="313" t="n"/>
      <c r="M249" s="674" t="n"/>
      <c r="N249" s="675" t="inlineStr">
        <is>
          <t>Итого</t>
        </is>
      </c>
      <c r="O249" s="645" t="n"/>
      <c r="P249" s="645" t="n"/>
      <c r="Q249" s="645" t="n"/>
      <c r="R249" s="645" t="n"/>
      <c r="S249" s="645" t="n"/>
      <c r="T249" s="646" t="n"/>
      <c r="U249" s="43" t="inlineStr">
        <is>
          <t>кг</t>
        </is>
      </c>
      <c r="V249" s="676">
        <f>IFERROR(SUM(V245:V247),"0")</f>
        <v/>
      </c>
      <c r="W249" s="676">
        <f>IFERROR(SUM(W245:W247),"0")</f>
        <v/>
      </c>
      <c r="X249" s="43" t="n"/>
      <c r="Y249" s="677" t="n"/>
      <c r="Z249" s="677" t="n"/>
    </row>
    <row r="250" ht="16.5" customHeight="1">
      <c r="A250" s="329" t="inlineStr">
        <is>
          <t>Фирменная</t>
        </is>
      </c>
      <c r="B250" s="313" t="n"/>
      <c r="C250" s="313" t="n"/>
      <c r="D250" s="313" t="n"/>
      <c r="E250" s="313" t="n"/>
      <c r="F250" s="313" t="n"/>
      <c r="G250" s="313" t="n"/>
      <c r="H250" s="313" t="n"/>
      <c r="I250" s="313" t="n"/>
      <c r="J250" s="313" t="n"/>
      <c r="K250" s="313" t="n"/>
      <c r="L250" s="313" t="n"/>
      <c r="M250" s="313" t="n"/>
      <c r="N250" s="313" t="n"/>
      <c r="O250" s="313" t="n"/>
      <c r="P250" s="313" t="n"/>
      <c r="Q250" s="313" t="n"/>
      <c r="R250" s="313" t="n"/>
      <c r="S250" s="313" t="n"/>
      <c r="T250" s="313" t="n"/>
      <c r="U250" s="313" t="n"/>
      <c r="V250" s="313" t="n"/>
      <c r="W250" s="313" t="n"/>
      <c r="X250" s="313" t="n"/>
      <c r="Y250" s="329" t="n"/>
      <c r="Z250" s="329" t="n"/>
    </row>
    <row r="251" ht="14.25" customHeight="1">
      <c r="A251" s="330" t="inlineStr">
        <is>
          <t>Вареные колбасы</t>
        </is>
      </c>
      <c r="B251" s="313" t="n"/>
      <c r="C251" s="313" t="n"/>
      <c r="D251" s="313" t="n"/>
      <c r="E251" s="313" t="n"/>
      <c r="F251" s="313" t="n"/>
      <c r="G251" s="313" t="n"/>
      <c r="H251" s="313" t="n"/>
      <c r="I251" s="313" t="n"/>
      <c r="J251" s="313" t="n"/>
      <c r="K251" s="313" t="n"/>
      <c r="L251" s="313" t="n"/>
      <c r="M251" s="313" t="n"/>
      <c r="N251" s="313" t="n"/>
      <c r="O251" s="313" t="n"/>
      <c r="P251" s="313" t="n"/>
      <c r="Q251" s="313" t="n"/>
      <c r="R251" s="313" t="n"/>
      <c r="S251" s="313" t="n"/>
      <c r="T251" s="313" t="n"/>
      <c r="U251" s="313" t="n"/>
      <c r="V251" s="313" t="n"/>
      <c r="W251" s="313" t="n"/>
      <c r="X251" s="313" t="n"/>
      <c r="Y251" s="330" t="n"/>
      <c r="Z251" s="330" t="n"/>
    </row>
    <row r="252" ht="27" customHeight="1">
      <c r="A252" s="64" t="inlineStr">
        <is>
          <t>SU001793</t>
        </is>
      </c>
      <c r="B252" s="64" t="inlineStr">
        <is>
          <t>P001793</t>
        </is>
      </c>
      <c r="C252" s="37" t="n">
        <v>4301011315</v>
      </c>
      <c r="D252" s="325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56</v>
      </c>
      <c r="K252" s="38" t="inlineStr">
        <is>
          <t>8</t>
        </is>
      </c>
      <c r="L252" s="39" t="inlineStr">
        <is>
          <t>СК1</t>
        </is>
      </c>
      <c r="M252" s="38" t="n">
        <v>55</v>
      </c>
      <c r="N252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SU001793</t>
        </is>
      </c>
      <c r="B253" s="64" t="inlineStr">
        <is>
          <t>P002227</t>
        </is>
      </c>
      <c r="C253" s="37" t="n">
        <v>4301011121</v>
      </c>
      <c r="D253" s="325" t="n">
        <v>4607091387421</v>
      </c>
      <c r="E253" s="637" t="n"/>
      <c r="F253" s="669" t="n">
        <v>1.35</v>
      </c>
      <c r="G253" s="38" t="n">
        <v>8</v>
      </c>
      <c r="H253" s="669" t="n">
        <v>10.8</v>
      </c>
      <c r="I253" s="669" t="n">
        <v>11.28</v>
      </c>
      <c r="J253" s="38" t="n">
        <v>48</v>
      </c>
      <c r="K253" s="38" t="inlineStr">
        <is>
          <t>8</t>
        </is>
      </c>
      <c r="L253" s="39" t="inlineStr">
        <is>
          <t>ВЗ</t>
        </is>
      </c>
      <c r="M253" s="38" t="n">
        <v>55</v>
      </c>
      <c r="N253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IFERROR(IF(W253=0,"",ROUNDUP(W253/H253,0)*0.02039),"")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5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5" t="n">
        <v>4607091387452</v>
      </c>
      <c r="E255" s="637" t="n"/>
      <c r="F255" s="669" t="n">
        <v>1.45</v>
      </c>
      <c r="G255" s="38" t="n">
        <v>8</v>
      </c>
      <c r="H255" s="669" t="n">
        <v>11.6</v>
      </c>
      <c r="I255" s="669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 t="inlineStr">
        <is>
          <t>Вареные колбасы Молочная По-стародворски Фирменная Весовые П/а Стародворье</t>
        </is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SU001792</t>
        </is>
      </c>
      <c r="B256" s="64" t="inlineStr">
        <is>
          <t>P001792</t>
        </is>
      </c>
      <c r="C256" s="37" t="n">
        <v>4301011313</v>
      </c>
      <c r="D256" s="325" t="n">
        <v>4607091385984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SU001794</t>
        </is>
      </c>
      <c r="B257" s="64" t="inlineStr">
        <is>
          <t>P001794</t>
        </is>
      </c>
      <c r="C257" s="37" t="n">
        <v>4301011316</v>
      </c>
      <c r="D257" s="325" t="n">
        <v>4607091387438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5.24</v>
      </c>
      <c r="J257" s="38" t="n">
        <v>120</v>
      </c>
      <c r="K257" s="38" t="inlineStr">
        <is>
          <t>12</t>
        </is>
      </c>
      <c r="L257" s="39" t="inlineStr">
        <is>
          <t>СК1</t>
        </is>
      </c>
      <c r="M257" s="38" t="n">
        <v>55</v>
      </c>
      <c r="N257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SU001795</t>
        </is>
      </c>
      <c r="B258" s="64" t="inlineStr">
        <is>
          <t>P001795</t>
        </is>
      </c>
      <c r="C258" s="37" t="n">
        <v>4301011318</v>
      </c>
      <c r="D258" s="325" t="n">
        <v>4607091387469</v>
      </c>
      <c r="E258" s="637" t="n"/>
      <c r="F258" s="669" t="n">
        <v>0.5</v>
      </c>
      <c r="G258" s="38" t="n">
        <v>10</v>
      </c>
      <c r="H258" s="669" t="n">
        <v>5</v>
      </c>
      <c r="I258" s="669" t="n">
        <v>5.21</v>
      </c>
      <c r="J258" s="38" t="n">
        <v>120</v>
      </c>
      <c r="K258" s="38" t="inlineStr">
        <is>
          <t>12</t>
        </is>
      </c>
      <c r="L258" s="39" t="inlineStr">
        <is>
          <t>СК2</t>
        </is>
      </c>
      <c r="M258" s="38" t="n">
        <v>55</v>
      </c>
      <c r="N258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>
      <c r="A259" s="320" t="n"/>
      <c r="B259" s="313" t="n"/>
      <c r="C259" s="313" t="n"/>
      <c r="D259" s="313" t="n"/>
      <c r="E259" s="313" t="n"/>
      <c r="F259" s="313" t="n"/>
      <c r="G259" s="313" t="n"/>
      <c r="H259" s="313" t="n"/>
      <c r="I259" s="313" t="n"/>
      <c r="J259" s="313" t="n"/>
      <c r="K259" s="313" t="n"/>
      <c r="L259" s="313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кор</t>
        </is>
      </c>
      <c r="V259" s="676">
        <f>IFERROR(V252/H252,"0")+IFERROR(V253/H253,"0")+IFERROR(V254/H254,"0")+IFERROR(V255/H255,"0")+IFERROR(V256/H256,"0")+IFERROR(V257/H257,"0")+IFERROR(V258/H258,"0")</f>
        <v/>
      </c>
      <c r="W259" s="676">
        <f>IFERROR(W252/H252,"0")+IFERROR(W253/H253,"0")+IFERROR(W254/H254,"0")+IFERROR(W255/H255,"0")+IFERROR(W256/H256,"0")+IFERROR(W257/H257,"0")+IFERROR(W258/H258,"0")</f>
        <v/>
      </c>
      <c r="X259" s="676">
        <f>IFERROR(IF(X252="",0,X252),"0")+IFERROR(IF(X253="",0,X253),"0")+IFERROR(IF(X254="",0,X254),"0")+IFERROR(IF(X255="",0,X255),"0")+IFERROR(IF(X256="",0,X256),"0")+IFERROR(IF(X257="",0,X257),"0")+IFERROR(IF(X258="",0,X258),"0")</f>
        <v/>
      </c>
      <c r="Y259" s="677" t="n"/>
      <c r="Z259" s="677" t="n"/>
    </row>
    <row r="260">
      <c r="A260" s="313" t="n"/>
      <c r="B260" s="313" t="n"/>
      <c r="C260" s="313" t="n"/>
      <c r="D260" s="313" t="n"/>
      <c r="E260" s="313" t="n"/>
      <c r="F260" s="313" t="n"/>
      <c r="G260" s="313" t="n"/>
      <c r="H260" s="313" t="n"/>
      <c r="I260" s="313" t="n"/>
      <c r="J260" s="313" t="n"/>
      <c r="K260" s="313" t="n"/>
      <c r="L260" s="313" t="n"/>
      <c r="M260" s="674" t="n"/>
      <c r="N260" s="675" t="inlineStr">
        <is>
          <t>Итого</t>
        </is>
      </c>
      <c r="O260" s="645" t="n"/>
      <c r="P260" s="645" t="n"/>
      <c r="Q260" s="645" t="n"/>
      <c r="R260" s="645" t="n"/>
      <c r="S260" s="645" t="n"/>
      <c r="T260" s="646" t="n"/>
      <c r="U260" s="43" t="inlineStr">
        <is>
          <t>кг</t>
        </is>
      </c>
      <c r="V260" s="676">
        <f>IFERROR(SUM(V252:V258),"0")</f>
        <v/>
      </c>
      <c r="W260" s="676">
        <f>IFERROR(SUM(W252:W258),"0")</f>
        <v/>
      </c>
      <c r="X260" s="43" t="n"/>
      <c r="Y260" s="677" t="n"/>
      <c r="Z260" s="677" t="n"/>
    </row>
    <row r="261" ht="14.25" customHeight="1">
      <c r="A261" s="330" t="inlineStr">
        <is>
          <t>Копченые колбасы</t>
        </is>
      </c>
      <c r="B261" s="313" t="n"/>
      <c r="C261" s="313" t="n"/>
      <c r="D261" s="313" t="n"/>
      <c r="E261" s="313" t="n"/>
      <c r="F261" s="313" t="n"/>
      <c r="G261" s="313" t="n"/>
      <c r="H261" s="313" t="n"/>
      <c r="I261" s="313" t="n"/>
      <c r="J261" s="313" t="n"/>
      <c r="K261" s="313" t="n"/>
      <c r="L261" s="313" t="n"/>
      <c r="M261" s="313" t="n"/>
      <c r="N261" s="313" t="n"/>
      <c r="O261" s="313" t="n"/>
      <c r="P261" s="313" t="n"/>
      <c r="Q261" s="313" t="n"/>
      <c r="R261" s="313" t="n"/>
      <c r="S261" s="313" t="n"/>
      <c r="T261" s="313" t="n"/>
      <c r="U261" s="313" t="n"/>
      <c r="V261" s="313" t="n"/>
      <c r="W261" s="313" t="n"/>
      <c r="X261" s="313" t="n"/>
      <c r="Y261" s="330" t="n"/>
      <c r="Z261" s="330" t="n"/>
    </row>
    <row r="262" ht="27" customHeight="1">
      <c r="A262" s="64" t="inlineStr">
        <is>
          <t>SU001801</t>
        </is>
      </c>
      <c r="B262" s="64" t="inlineStr">
        <is>
          <t>P003014</t>
        </is>
      </c>
      <c r="C262" s="37" t="n">
        <v>4301031154</v>
      </c>
      <c r="D262" s="325" t="n">
        <v>4607091387292</v>
      </c>
      <c r="E262" s="637" t="n"/>
      <c r="F262" s="669" t="n">
        <v>0.73</v>
      </c>
      <c r="G262" s="38" t="n">
        <v>6</v>
      </c>
      <c r="H262" s="669" t="n">
        <v>4.38</v>
      </c>
      <c r="I262" s="669" t="n">
        <v>4.64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 ht="27" customHeight="1">
      <c r="A263" s="64" t="inlineStr">
        <is>
          <t>SU000231</t>
        </is>
      </c>
      <c r="B263" s="64" t="inlineStr">
        <is>
          <t>P003015</t>
        </is>
      </c>
      <c r="C263" s="37" t="n">
        <v>4301031155</v>
      </c>
      <c r="D263" s="325" t="n">
        <v>4607091387315</v>
      </c>
      <c r="E263" s="637" t="n"/>
      <c r="F263" s="669" t="n">
        <v>0.7</v>
      </c>
      <c r="G263" s="38" t="n">
        <v>4</v>
      </c>
      <c r="H263" s="669" t="n">
        <v>2.8</v>
      </c>
      <c r="I263" s="669" t="n">
        <v>3.048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3" s="671" t="n"/>
      <c r="P263" s="671" t="n"/>
      <c r="Q263" s="671" t="n"/>
      <c r="R263" s="637" t="n"/>
      <c r="S263" s="40" t="inlineStr"/>
      <c r="T263" s="40" t="inlineStr"/>
      <c r="U263" s="41" t="inlineStr">
        <is>
          <t>кг</t>
        </is>
      </c>
      <c r="V263" s="672" t="n">
        <v>0</v>
      </c>
      <c r="W263" s="6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>
      <c r="A264" s="320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кор</t>
        </is>
      </c>
      <c r="V264" s="676">
        <f>IFERROR(V262/H262,"0")+IFERROR(V263/H263,"0")</f>
        <v/>
      </c>
      <c r="W264" s="676">
        <f>IFERROR(W262/H262,"0")+IFERROR(W263/H263,"0")</f>
        <v/>
      </c>
      <c r="X264" s="676">
        <f>IFERROR(IF(X262="",0,X262),"0")+IFERROR(IF(X263="",0,X263),"0")</f>
        <v/>
      </c>
      <c r="Y264" s="677" t="n"/>
      <c r="Z264" s="677" t="n"/>
    </row>
    <row r="265">
      <c r="A265" s="313" t="n"/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674" t="n"/>
      <c r="N265" s="675" t="inlineStr">
        <is>
          <t>Итого</t>
        </is>
      </c>
      <c r="O265" s="645" t="n"/>
      <c r="P265" s="645" t="n"/>
      <c r="Q265" s="645" t="n"/>
      <c r="R265" s="645" t="n"/>
      <c r="S265" s="645" t="n"/>
      <c r="T265" s="646" t="n"/>
      <c r="U265" s="43" t="inlineStr">
        <is>
          <t>кг</t>
        </is>
      </c>
      <c r="V265" s="676">
        <f>IFERROR(SUM(V262:V263),"0")</f>
        <v/>
      </c>
      <c r="W265" s="676">
        <f>IFERROR(SUM(W262:W263),"0")</f>
        <v/>
      </c>
      <c r="X265" s="43" t="n"/>
      <c r="Y265" s="677" t="n"/>
      <c r="Z265" s="677" t="n"/>
    </row>
    <row r="266" ht="16.5" customHeight="1">
      <c r="A266" s="329" t="inlineStr">
        <is>
          <t>Бавария</t>
        </is>
      </c>
      <c r="B266" s="313" t="n"/>
      <c r="C266" s="313" t="n"/>
      <c r="D266" s="313" t="n"/>
      <c r="E266" s="313" t="n"/>
      <c r="F266" s="313" t="n"/>
      <c r="G266" s="313" t="n"/>
      <c r="H266" s="313" t="n"/>
      <c r="I266" s="313" t="n"/>
      <c r="J266" s="313" t="n"/>
      <c r="K266" s="313" t="n"/>
      <c r="L266" s="313" t="n"/>
      <c r="M266" s="313" t="n"/>
      <c r="N266" s="313" t="n"/>
      <c r="O266" s="313" t="n"/>
      <c r="P266" s="313" t="n"/>
      <c r="Q266" s="313" t="n"/>
      <c r="R266" s="313" t="n"/>
      <c r="S266" s="313" t="n"/>
      <c r="T266" s="313" t="n"/>
      <c r="U266" s="313" t="n"/>
      <c r="V266" s="313" t="n"/>
      <c r="W266" s="313" t="n"/>
      <c r="X266" s="313" t="n"/>
      <c r="Y266" s="329" t="n"/>
      <c r="Z266" s="329" t="n"/>
    </row>
    <row r="267" ht="14.25" customHeight="1">
      <c r="A267" s="330" t="inlineStr">
        <is>
          <t>Копченые колбасы</t>
        </is>
      </c>
      <c r="B267" s="313" t="n"/>
      <c r="C267" s="313" t="n"/>
      <c r="D267" s="313" t="n"/>
      <c r="E267" s="313" t="n"/>
      <c r="F267" s="313" t="n"/>
      <c r="G267" s="313" t="n"/>
      <c r="H267" s="313" t="n"/>
      <c r="I267" s="313" t="n"/>
      <c r="J267" s="313" t="n"/>
      <c r="K267" s="313" t="n"/>
      <c r="L267" s="313" t="n"/>
      <c r="M267" s="313" t="n"/>
      <c r="N267" s="313" t="n"/>
      <c r="O267" s="313" t="n"/>
      <c r="P267" s="313" t="n"/>
      <c r="Q267" s="313" t="n"/>
      <c r="R267" s="313" t="n"/>
      <c r="S267" s="313" t="n"/>
      <c r="T267" s="313" t="n"/>
      <c r="U267" s="313" t="n"/>
      <c r="V267" s="313" t="n"/>
      <c r="W267" s="313" t="n"/>
      <c r="X267" s="313" t="n"/>
      <c r="Y267" s="330" t="n"/>
      <c r="Z267" s="330" t="n"/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5" t="n">
        <v>4607091383836</v>
      </c>
      <c r="E268" s="637" t="n"/>
      <c r="F268" s="669" t="n">
        <v>0.3</v>
      </c>
      <c r="G268" s="38" t="n">
        <v>6</v>
      </c>
      <c r="H268" s="669" t="n">
        <v>1.8</v>
      </c>
      <c r="I268" s="669" t="n">
        <v>2.048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40</v>
      </c>
      <c r="N268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8" s="671" t="n"/>
      <c r="P268" s="671" t="n"/>
      <c r="Q268" s="671" t="n"/>
      <c r="R268" s="637" t="n"/>
      <c r="S268" s="40" t="inlineStr"/>
      <c r="T268" s="40" t="inlineStr"/>
      <c r="U268" s="41" t="inlineStr">
        <is>
          <t>кг</t>
        </is>
      </c>
      <c r="V268" s="672" t="n">
        <v>0</v>
      </c>
      <c r="W268" s="6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>
      <c r="A269" s="320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кор</t>
        </is>
      </c>
      <c r="V269" s="676">
        <f>IFERROR(V268/H268,"0")</f>
        <v/>
      </c>
      <c r="W269" s="676">
        <f>IFERROR(W268/H268,"0")</f>
        <v/>
      </c>
      <c r="X269" s="676">
        <f>IFERROR(IF(X268="",0,X268),"0")</f>
        <v/>
      </c>
      <c r="Y269" s="677" t="n"/>
      <c r="Z269" s="677" t="n"/>
    </row>
    <row r="270">
      <c r="A270" s="313" t="n"/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674" t="n"/>
      <c r="N270" s="675" t="inlineStr">
        <is>
          <t>Итого</t>
        </is>
      </c>
      <c r="O270" s="645" t="n"/>
      <c r="P270" s="645" t="n"/>
      <c r="Q270" s="645" t="n"/>
      <c r="R270" s="645" t="n"/>
      <c r="S270" s="645" t="n"/>
      <c r="T270" s="646" t="n"/>
      <c r="U270" s="43" t="inlineStr">
        <is>
          <t>кг</t>
        </is>
      </c>
      <c r="V270" s="676">
        <f>IFERROR(SUM(V268:V268),"0")</f>
        <v/>
      </c>
      <c r="W270" s="676">
        <f>IFERROR(SUM(W268:W268),"0")</f>
        <v/>
      </c>
      <c r="X270" s="43" t="n"/>
      <c r="Y270" s="677" t="n"/>
      <c r="Z270" s="677" t="n"/>
    </row>
    <row r="271" ht="14.25" customHeight="1">
      <c r="A271" s="330" t="inlineStr">
        <is>
          <t>Сосиски</t>
        </is>
      </c>
      <c r="B271" s="313" t="n"/>
      <c r="C271" s="313" t="n"/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  <c r="P271" s="313" t="n"/>
      <c r="Q271" s="313" t="n"/>
      <c r="R271" s="313" t="n"/>
      <c r="S271" s="313" t="n"/>
      <c r="T271" s="313" t="n"/>
      <c r="U271" s="313" t="n"/>
      <c r="V271" s="313" t="n"/>
      <c r="W271" s="313" t="n"/>
      <c r="X271" s="313" t="n"/>
      <c r="Y271" s="330" t="n"/>
      <c r="Z271" s="330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5" t="n">
        <v>4607091387919</v>
      </c>
      <c r="E272" s="637" t="n"/>
      <c r="F272" s="669" t="n">
        <v>1.35</v>
      </c>
      <c r="G272" s="38" t="n">
        <v>6</v>
      </c>
      <c r="H272" s="669" t="n">
        <v>8.1</v>
      </c>
      <c r="I272" s="669" t="n">
        <v>8.664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45</v>
      </c>
      <c r="N272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30" t="inlineStr">
        <is>
          <t>Сардельки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25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20" t="n"/>
      <c r="B277" s="313" t="n"/>
      <c r="C277" s="313" t="n"/>
      <c r="D277" s="313" t="n"/>
      <c r="E277" s="313" t="n"/>
      <c r="F277" s="313" t="n"/>
      <c r="G277" s="313" t="n"/>
      <c r="H277" s="313" t="n"/>
      <c r="I277" s="313" t="n"/>
      <c r="J277" s="313" t="n"/>
      <c r="K277" s="313" t="n"/>
      <c r="L277" s="313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313" t="n"/>
      <c r="B278" s="313" t="n"/>
      <c r="C278" s="313" t="n"/>
      <c r="D278" s="313" t="n"/>
      <c r="E278" s="313" t="n"/>
      <c r="F278" s="313" t="n"/>
      <c r="G278" s="313" t="n"/>
      <c r="H278" s="313" t="n"/>
      <c r="I278" s="313" t="n"/>
      <c r="J278" s="313" t="n"/>
      <c r="K278" s="313" t="n"/>
      <c r="L278" s="313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30" t="inlineStr">
        <is>
          <t>Сырокопченые колбасы</t>
        </is>
      </c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313" t="n"/>
      <c r="N279" s="313" t="n"/>
      <c r="O279" s="313" t="n"/>
      <c r="P279" s="313" t="n"/>
      <c r="Q279" s="313" t="n"/>
      <c r="R279" s="313" t="n"/>
      <c r="S279" s="313" t="n"/>
      <c r="T279" s="313" t="n"/>
      <c r="U279" s="313" t="n"/>
      <c r="V279" s="313" t="n"/>
      <c r="W279" s="313" t="n"/>
      <c r="X279" s="313" t="n"/>
      <c r="Y279" s="330" t="n"/>
      <c r="Z279" s="330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25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20" t="n"/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313" t="n"/>
      <c r="B282" s="313" t="n"/>
      <c r="C282" s="313" t="n"/>
      <c r="D282" s="313" t="n"/>
      <c r="E282" s="313" t="n"/>
      <c r="F282" s="313" t="n"/>
      <c r="G282" s="313" t="n"/>
      <c r="H282" s="313" t="n"/>
      <c r="I282" s="313" t="n"/>
      <c r="J282" s="313" t="n"/>
      <c r="K282" s="313" t="n"/>
      <c r="L282" s="313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41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29" t="inlineStr">
        <is>
          <t>Особая</t>
        </is>
      </c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313" t="n"/>
      <c r="N284" s="313" t="n"/>
      <c r="O284" s="313" t="n"/>
      <c r="P284" s="313" t="n"/>
      <c r="Q284" s="313" t="n"/>
      <c r="R284" s="313" t="n"/>
      <c r="S284" s="313" t="n"/>
      <c r="T284" s="313" t="n"/>
      <c r="U284" s="313" t="n"/>
      <c r="V284" s="313" t="n"/>
      <c r="W284" s="313" t="n"/>
      <c r="X284" s="313" t="n"/>
      <c r="Y284" s="329" t="n"/>
      <c r="Z284" s="329" t="n"/>
    </row>
    <row r="285" ht="14.25" customHeight="1">
      <c r="A285" s="330" t="inlineStr">
        <is>
          <t>Вареные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5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66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25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25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525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25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25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1513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25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25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25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20" t="n"/>
      <c r="B294" s="313" t="n"/>
      <c r="C294" s="313" t="n"/>
      <c r="D294" s="313" t="n"/>
      <c r="E294" s="313" t="n"/>
      <c r="F294" s="313" t="n"/>
      <c r="G294" s="313" t="n"/>
      <c r="H294" s="313" t="n"/>
      <c r="I294" s="313" t="n"/>
      <c r="J294" s="313" t="n"/>
      <c r="K294" s="313" t="n"/>
      <c r="L294" s="313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313" t="n"/>
      <c r="B295" s="313" t="n"/>
      <c r="C295" s="313" t="n"/>
      <c r="D295" s="313" t="n"/>
      <c r="E295" s="313" t="n"/>
      <c r="F295" s="313" t="n"/>
      <c r="G295" s="313" t="n"/>
      <c r="H295" s="313" t="n"/>
      <c r="I295" s="313" t="n"/>
      <c r="J295" s="313" t="n"/>
      <c r="K295" s="313" t="n"/>
      <c r="L295" s="313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30" t="inlineStr">
        <is>
          <t>Ветчины</t>
        </is>
      </c>
      <c r="B296" s="313" t="n"/>
      <c r="C296" s="313" t="n"/>
      <c r="D296" s="313" t="n"/>
      <c r="E296" s="313" t="n"/>
      <c r="F296" s="313" t="n"/>
      <c r="G296" s="313" t="n"/>
      <c r="H296" s="313" t="n"/>
      <c r="I296" s="313" t="n"/>
      <c r="J296" s="313" t="n"/>
      <c r="K296" s="313" t="n"/>
      <c r="L296" s="313" t="n"/>
      <c r="M296" s="313" t="n"/>
      <c r="N296" s="313" t="n"/>
      <c r="O296" s="313" t="n"/>
      <c r="P296" s="313" t="n"/>
      <c r="Q296" s="313" t="n"/>
      <c r="R296" s="313" t="n"/>
      <c r="S296" s="313" t="n"/>
      <c r="T296" s="313" t="n"/>
      <c r="U296" s="313" t="n"/>
      <c r="V296" s="313" t="n"/>
      <c r="W296" s="313" t="n"/>
      <c r="X296" s="313" t="n"/>
      <c r="Y296" s="330" t="n"/>
      <c r="Z296" s="330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25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814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25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25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30" t="inlineStr">
        <is>
          <t>Сосиски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25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20" t="n"/>
      <c r="B304" s="313" t="n"/>
      <c r="C304" s="313" t="n"/>
      <c r="D304" s="313" t="n"/>
      <c r="E304" s="313" t="n"/>
      <c r="F304" s="313" t="n"/>
      <c r="G304" s="313" t="n"/>
      <c r="H304" s="313" t="n"/>
      <c r="I304" s="313" t="n"/>
      <c r="J304" s="313" t="n"/>
      <c r="K304" s="313" t="n"/>
      <c r="L304" s="313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313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30" t="inlineStr">
        <is>
          <t>Сардельки</t>
        </is>
      </c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313" t="n"/>
      <c r="N306" s="313" t="n"/>
      <c r="O306" s="313" t="n"/>
      <c r="P306" s="313" t="n"/>
      <c r="Q306" s="313" t="n"/>
      <c r="R306" s="313" t="n"/>
      <c r="S306" s="313" t="n"/>
      <c r="T306" s="313" t="n"/>
      <c r="U306" s="313" t="n"/>
      <c r="V306" s="313" t="n"/>
      <c r="W306" s="313" t="n"/>
      <c r="X306" s="313" t="n"/>
      <c r="Y306" s="330" t="n"/>
      <c r="Z306" s="330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25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49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20" t="n"/>
      <c r="B308" s="313" t="n"/>
      <c r="C308" s="313" t="n"/>
      <c r="D308" s="313" t="n"/>
      <c r="E308" s="313" t="n"/>
      <c r="F308" s="313" t="n"/>
      <c r="G308" s="313" t="n"/>
      <c r="H308" s="313" t="n"/>
      <c r="I308" s="313" t="n"/>
      <c r="J308" s="313" t="n"/>
      <c r="K308" s="313" t="n"/>
      <c r="L308" s="313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13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29" t="inlineStr">
        <is>
          <t>Особая Без свинины</t>
        </is>
      </c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313" t="n"/>
      <c r="N310" s="313" t="n"/>
      <c r="O310" s="313" t="n"/>
      <c r="P310" s="313" t="n"/>
      <c r="Q310" s="313" t="n"/>
      <c r="R310" s="313" t="n"/>
      <c r="S310" s="313" t="n"/>
      <c r="T310" s="313" t="n"/>
      <c r="U310" s="313" t="n"/>
      <c r="V310" s="313" t="n"/>
      <c r="W310" s="313" t="n"/>
      <c r="X310" s="313" t="n"/>
      <c r="Y310" s="329" t="n"/>
      <c r="Z310" s="329" t="n"/>
    </row>
    <row r="311" ht="14.25" customHeight="1">
      <c r="A311" s="330" t="inlineStr">
        <is>
          <t>Вареные колбасы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25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25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25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25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20" t="n"/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313" t="n"/>
      <c r="B317" s="313" t="n"/>
      <c r="C317" s="313" t="n"/>
      <c r="D317" s="313" t="n"/>
      <c r="E317" s="313" t="n"/>
      <c r="F317" s="313" t="n"/>
      <c r="G317" s="313" t="n"/>
      <c r="H317" s="313" t="n"/>
      <c r="I317" s="313" t="n"/>
      <c r="J317" s="313" t="n"/>
      <c r="K317" s="313" t="n"/>
      <c r="L317" s="313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30" t="inlineStr">
        <is>
          <t>Копченые колбасы</t>
        </is>
      </c>
      <c r="B318" s="313" t="n"/>
      <c r="C318" s="313" t="n"/>
      <c r="D318" s="313" t="n"/>
      <c r="E318" s="313" t="n"/>
      <c r="F318" s="313" t="n"/>
      <c r="G318" s="313" t="n"/>
      <c r="H318" s="313" t="n"/>
      <c r="I318" s="313" t="n"/>
      <c r="J318" s="313" t="n"/>
      <c r="K318" s="313" t="n"/>
      <c r="L318" s="313" t="n"/>
      <c r="M318" s="313" t="n"/>
      <c r="N318" s="313" t="n"/>
      <c r="O318" s="313" t="n"/>
      <c r="P318" s="313" t="n"/>
      <c r="Q318" s="313" t="n"/>
      <c r="R318" s="313" t="n"/>
      <c r="S318" s="313" t="n"/>
      <c r="T318" s="313" t="n"/>
      <c r="U318" s="313" t="n"/>
      <c r="V318" s="313" t="n"/>
      <c r="W318" s="313" t="n"/>
      <c r="X318" s="313" t="n"/>
      <c r="Y318" s="330" t="n"/>
      <c r="Z318" s="330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25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25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30" t="inlineStr">
        <is>
          <t>Сосиски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25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733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25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25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25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20" t="n"/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313" t="n"/>
      <c r="B329" s="313" t="n"/>
      <c r="C329" s="313" t="n"/>
      <c r="D329" s="313" t="n"/>
      <c r="E329" s="313" t="n"/>
      <c r="F329" s="313" t="n"/>
      <c r="G329" s="313" t="n"/>
      <c r="H329" s="313" t="n"/>
      <c r="I329" s="313" t="n"/>
      <c r="J329" s="313" t="n"/>
      <c r="K329" s="313" t="n"/>
      <c r="L329" s="313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30" t="inlineStr">
        <is>
          <t>Сардельки</t>
        </is>
      </c>
      <c r="B330" s="313" t="n"/>
      <c r="C330" s="313" t="n"/>
      <c r="D330" s="313" t="n"/>
      <c r="E330" s="313" t="n"/>
      <c r="F330" s="313" t="n"/>
      <c r="G330" s="313" t="n"/>
      <c r="H330" s="313" t="n"/>
      <c r="I330" s="313" t="n"/>
      <c r="J330" s="313" t="n"/>
      <c r="K330" s="313" t="n"/>
      <c r="L330" s="313" t="n"/>
      <c r="M330" s="313" t="n"/>
      <c r="N330" s="313" t="n"/>
      <c r="O330" s="313" t="n"/>
      <c r="P330" s="313" t="n"/>
      <c r="Q330" s="313" t="n"/>
      <c r="R330" s="313" t="n"/>
      <c r="S330" s="313" t="n"/>
      <c r="T330" s="313" t="n"/>
      <c r="U330" s="313" t="n"/>
      <c r="V330" s="313" t="n"/>
      <c r="W330" s="313" t="n"/>
      <c r="X330" s="313" t="n"/>
      <c r="Y330" s="330" t="n"/>
      <c r="Z330" s="330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25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20" t="n"/>
      <c r="B332" s="313" t="n"/>
      <c r="C332" s="313" t="n"/>
      <c r="D332" s="313" t="n"/>
      <c r="E332" s="313" t="n"/>
      <c r="F332" s="313" t="n"/>
      <c r="G332" s="313" t="n"/>
      <c r="H332" s="313" t="n"/>
      <c r="I332" s="313" t="n"/>
      <c r="J332" s="313" t="n"/>
      <c r="K332" s="313" t="n"/>
      <c r="L332" s="313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313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41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29" t="inlineStr">
        <is>
          <t>Филейбургская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29" t="n"/>
      <c r="Z335" s="329" t="n"/>
    </row>
    <row r="336" ht="14.25" customHeight="1">
      <c r="A336" s="330" t="inlineStr">
        <is>
          <t>Вареные колбасы</t>
        </is>
      </c>
      <c r="B336" s="313" t="n"/>
      <c r="C336" s="313" t="n"/>
      <c r="D336" s="313" t="n"/>
      <c r="E336" s="313" t="n"/>
      <c r="F336" s="313" t="n"/>
      <c r="G336" s="313" t="n"/>
      <c r="H336" s="313" t="n"/>
      <c r="I336" s="313" t="n"/>
      <c r="J336" s="313" t="n"/>
      <c r="K336" s="313" t="n"/>
      <c r="L336" s="313" t="n"/>
      <c r="M336" s="313" t="n"/>
      <c r="N336" s="313" t="n"/>
      <c r="O336" s="313" t="n"/>
      <c r="P336" s="313" t="n"/>
      <c r="Q336" s="313" t="n"/>
      <c r="R336" s="313" t="n"/>
      <c r="S336" s="313" t="n"/>
      <c r="T336" s="313" t="n"/>
      <c r="U336" s="313" t="n"/>
      <c r="V336" s="313" t="n"/>
      <c r="W336" s="313" t="n"/>
      <c r="X336" s="313" t="n"/>
      <c r="Y336" s="330" t="n"/>
      <c r="Z336" s="330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25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25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20" t="n"/>
      <c r="B339" s="313" t="n"/>
      <c r="C339" s="313" t="n"/>
      <c r="D339" s="313" t="n"/>
      <c r="E339" s="313" t="n"/>
      <c r="F339" s="313" t="n"/>
      <c r="G339" s="313" t="n"/>
      <c r="H339" s="313" t="n"/>
      <c r="I339" s="313" t="n"/>
      <c r="J339" s="313" t="n"/>
      <c r="K339" s="313" t="n"/>
      <c r="L339" s="313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313" t="n"/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30" t="inlineStr">
        <is>
          <t>Копченые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25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25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25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25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25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54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25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25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25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25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12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25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25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25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25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20" t="n"/>
      <c r="B355" s="313" t="n"/>
      <c r="C355" s="313" t="n"/>
      <c r="D355" s="313" t="n"/>
      <c r="E355" s="313" t="n"/>
      <c r="F355" s="313" t="n"/>
      <c r="G355" s="313" t="n"/>
      <c r="H355" s="313" t="n"/>
      <c r="I355" s="313" t="n"/>
      <c r="J355" s="313" t="n"/>
      <c r="K355" s="313" t="n"/>
      <c r="L355" s="313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313" t="n"/>
      <c r="B356" s="313" t="n"/>
      <c r="C356" s="313" t="n"/>
      <c r="D356" s="313" t="n"/>
      <c r="E356" s="313" t="n"/>
      <c r="F356" s="313" t="n"/>
      <c r="G356" s="313" t="n"/>
      <c r="H356" s="313" t="n"/>
      <c r="I356" s="313" t="n"/>
      <c r="J356" s="313" t="n"/>
      <c r="K356" s="313" t="n"/>
      <c r="L356" s="313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30" t="inlineStr">
        <is>
          <t>Сосиски</t>
        </is>
      </c>
      <c r="B357" s="313" t="n"/>
      <c r="C357" s="313" t="n"/>
      <c r="D357" s="313" t="n"/>
      <c r="E357" s="313" t="n"/>
      <c r="F357" s="313" t="n"/>
      <c r="G357" s="313" t="n"/>
      <c r="H357" s="313" t="n"/>
      <c r="I357" s="313" t="n"/>
      <c r="J357" s="313" t="n"/>
      <c r="K357" s="313" t="n"/>
      <c r="L357" s="313" t="n"/>
      <c r="M357" s="313" t="n"/>
      <c r="N357" s="313" t="n"/>
      <c r="O357" s="313" t="n"/>
      <c r="P357" s="313" t="n"/>
      <c r="Q357" s="313" t="n"/>
      <c r="R357" s="313" t="n"/>
      <c r="S357" s="313" t="n"/>
      <c r="T357" s="313" t="n"/>
      <c r="U357" s="313" t="n"/>
      <c r="V357" s="313" t="n"/>
      <c r="W357" s="313" t="n"/>
      <c r="X357" s="313" t="n"/>
      <c r="Y357" s="330" t="n"/>
      <c r="Z357" s="330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25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25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25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25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20" t="n"/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313" t="n"/>
      <c r="B363" s="313" t="n"/>
      <c r="C363" s="313" t="n"/>
      <c r="D363" s="313" t="n"/>
      <c r="E363" s="313" t="n"/>
      <c r="F363" s="313" t="n"/>
      <c r="G363" s="313" t="n"/>
      <c r="H363" s="313" t="n"/>
      <c r="I363" s="313" t="n"/>
      <c r="J363" s="313" t="n"/>
      <c r="K363" s="313" t="n"/>
      <c r="L363" s="313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30" t="inlineStr">
        <is>
          <t>Сардельки</t>
        </is>
      </c>
      <c r="B364" s="313" t="n"/>
      <c r="C364" s="313" t="n"/>
      <c r="D364" s="313" t="n"/>
      <c r="E364" s="313" t="n"/>
      <c r="F364" s="313" t="n"/>
      <c r="G364" s="313" t="n"/>
      <c r="H364" s="313" t="n"/>
      <c r="I364" s="313" t="n"/>
      <c r="J364" s="313" t="n"/>
      <c r="K364" s="313" t="n"/>
      <c r="L364" s="313" t="n"/>
      <c r="M364" s="313" t="n"/>
      <c r="N364" s="313" t="n"/>
      <c r="O364" s="313" t="n"/>
      <c r="P364" s="313" t="n"/>
      <c r="Q364" s="313" t="n"/>
      <c r="R364" s="313" t="n"/>
      <c r="S364" s="313" t="n"/>
      <c r="T364" s="313" t="n"/>
      <c r="U364" s="313" t="n"/>
      <c r="V364" s="313" t="n"/>
      <c r="W364" s="313" t="n"/>
      <c r="X364" s="313" t="n"/>
      <c r="Y364" s="330" t="n"/>
      <c r="Z364" s="330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25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20" t="n"/>
      <c r="B366" s="313" t="n"/>
      <c r="C366" s="313" t="n"/>
      <c r="D366" s="313" t="n"/>
      <c r="E366" s="313" t="n"/>
      <c r="F366" s="313" t="n"/>
      <c r="G366" s="313" t="n"/>
      <c r="H366" s="313" t="n"/>
      <c r="I366" s="313" t="n"/>
      <c r="J366" s="313" t="n"/>
      <c r="K366" s="313" t="n"/>
      <c r="L366" s="313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313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30" t="inlineStr">
        <is>
          <t>Сырокопченые колбасы</t>
        </is>
      </c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313" t="n"/>
      <c r="N368" s="313" t="n"/>
      <c r="O368" s="313" t="n"/>
      <c r="P368" s="313" t="n"/>
      <c r="Q368" s="313" t="n"/>
      <c r="R368" s="313" t="n"/>
      <c r="S368" s="313" t="n"/>
      <c r="T368" s="313" t="n"/>
      <c r="U368" s="313" t="n"/>
      <c r="V368" s="313" t="n"/>
      <c r="W368" s="313" t="n"/>
      <c r="X368" s="313" t="n"/>
      <c r="Y368" s="330" t="n"/>
      <c r="Z368" s="330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25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25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25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25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/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20" t="n"/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313" t="n"/>
      <c r="B374" s="313" t="n"/>
      <c r="C374" s="313" t="n"/>
      <c r="D374" s="313" t="n"/>
      <c r="E374" s="313" t="n"/>
      <c r="F374" s="313" t="n"/>
      <c r="G374" s="313" t="n"/>
      <c r="H374" s="313" t="n"/>
      <c r="I374" s="313" t="n"/>
      <c r="J374" s="313" t="n"/>
      <c r="K374" s="313" t="n"/>
      <c r="L374" s="313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30" t="inlineStr">
        <is>
          <t>Сыровяленые колбасы</t>
        </is>
      </c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313" t="n"/>
      <c r="N375" s="313" t="n"/>
      <c r="O375" s="313" t="n"/>
      <c r="P375" s="313" t="n"/>
      <c r="Q375" s="313" t="n"/>
      <c r="R375" s="313" t="n"/>
      <c r="S375" s="313" t="n"/>
      <c r="T375" s="313" t="n"/>
      <c r="U375" s="313" t="n"/>
      <c r="V375" s="313" t="n"/>
      <c r="W375" s="313" t="n"/>
      <c r="X375" s="313" t="n"/>
      <c r="Y375" s="330" t="n"/>
      <c r="Z375" s="330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25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5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26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20" t="n"/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313" t="n"/>
      <c r="B379" s="313" t="n"/>
      <c r="C379" s="313" t="n"/>
      <c r="D379" s="313" t="n"/>
      <c r="E379" s="313" t="n"/>
      <c r="F379" s="313" t="n"/>
      <c r="G379" s="313" t="n"/>
      <c r="H379" s="313" t="n"/>
      <c r="I379" s="313" t="n"/>
      <c r="J379" s="313" t="n"/>
      <c r="K379" s="313" t="n"/>
      <c r="L379" s="313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29" t="inlineStr">
        <is>
          <t>Балыкбургская</t>
        </is>
      </c>
      <c r="B380" s="313" t="n"/>
      <c r="C380" s="313" t="n"/>
      <c r="D380" s="313" t="n"/>
      <c r="E380" s="313" t="n"/>
      <c r="F380" s="313" t="n"/>
      <c r="G380" s="313" t="n"/>
      <c r="H380" s="313" t="n"/>
      <c r="I380" s="313" t="n"/>
      <c r="J380" s="313" t="n"/>
      <c r="K380" s="313" t="n"/>
      <c r="L380" s="313" t="n"/>
      <c r="M380" s="313" t="n"/>
      <c r="N380" s="313" t="n"/>
      <c r="O380" s="313" t="n"/>
      <c r="P380" s="313" t="n"/>
      <c r="Q380" s="313" t="n"/>
      <c r="R380" s="313" t="n"/>
      <c r="S380" s="313" t="n"/>
      <c r="T380" s="313" t="n"/>
      <c r="U380" s="313" t="n"/>
      <c r="V380" s="313" t="n"/>
      <c r="W380" s="313" t="n"/>
      <c r="X380" s="313" t="n"/>
      <c r="Y380" s="329" t="n"/>
      <c r="Z380" s="329" t="n"/>
    </row>
    <row r="381" ht="14.25" customHeight="1">
      <c r="A381" s="330" t="inlineStr">
        <is>
          <t>Ветчины</t>
        </is>
      </c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313" t="n"/>
      <c r="N381" s="313" t="n"/>
      <c r="O381" s="313" t="n"/>
      <c r="P381" s="313" t="n"/>
      <c r="Q381" s="313" t="n"/>
      <c r="R381" s="313" t="n"/>
      <c r="S381" s="313" t="n"/>
      <c r="T381" s="313" t="n"/>
      <c r="U381" s="313" t="n"/>
      <c r="V381" s="313" t="n"/>
      <c r="W381" s="313" t="n"/>
      <c r="X381" s="313" t="n"/>
      <c r="Y381" s="330" t="n"/>
      <c r="Z381" s="330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5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5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0" t="n"/>
      <c r="B384" s="313" t="n"/>
      <c r="C384" s="313" t="n"/>
      <c r="D384" s="313" t="n"/>
      <c r="E384" s="313" t="n"/>
      <c r="F384" s="313" t="n"/>
      <c r="G384" s="313" t="n"/>
      <c r="H384" s="313" t="n"/>
      <c r="I384" s="313" t="n"/>
      <c r="J384" s="313" t="n"/>
      <c r="K384" s="313" t="n"/>
      <c r="L384" s="313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313" t="n"/>
      <c r="B385" s="313" t="n"/>
      <c r="C385" s="313" t="n"/>
      <c r="D385" s="313" t="n"/>
      <c r="E385" s="313" t="n"/>
      <c r="F385" s="313" t="n"/>
      <c r="G385" s="313" t="n"/>
      <c r="H385" s="313" t="n"/>
      <c r="I385" s="313" t="n"/>
      <c r="J385" s="313" t="n"/>
      <c r="K385" s="313" t="n"/>
      <c r="L385" s="313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30" t="inlineStr">
        <is>
          <t>Копченые колбасы</t>
        </is>
      </c>
      <c r="B386" s="313" t="n"/>
      <c r="C386" s="313" t="n"/>
      <c r="D386" s="313" t="n"/>
      <c r="E386" s="313" t="n"/>
      <c r="F386" s="313" t="n"/>
      <c r="G386" s="313" t="n"/>
      <c r="H386" s="313" t="n"/>
      <c r="I386" s="313" t="n"/>
      <c r="J386" s="313" t="n"/>
      <c r="K386" s="313" t="n"/>
      <c r="L386" s="313" t="n"/>
      <c r="M386" s="313" t="n"/>
      <c r="N386" s="313" t="n"/>
      <c r="O386" s="313" t="n"/>
      <c r="P386" s="313" t="n"/>
      <c r="Q386" s="313" t="n"/>
      <c r="R386" s="313" t="n"/>
      <c r="S386" s="313" t="n"/>
      <c r="T386" s="313" t="n"/>
      <c r="U386" s="313" t="n"/>
      <c r="V386" s="313" t="n"/>
      <c r="W386" s="313" t="n"/>
      <c r="X386" s="313" t="n"/>
      <c r="Y386" s="330" t="n"/>
      <c r="Z386" s="330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5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5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5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5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5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5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5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0" t="n"/>
      <c r="B394" s="313" t="n"/>
      <c r="C394" s="313" t="n"/>
      <c r="D394" s="313" t="n"/>
      <c r="E394" s="313" t="n"/>
      <c r="F394" s="313" t="n"/>
      <c r="G394" s="313" t="n"/>
      <c r="H394" s="313" t="n"/>
      <c r="I394" s="313" t="n"/>
      <c r="J394" s="313" t="n"/>
      <c r="K394" s="313" t="n"/>
      <c r="L394" s="313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313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30" t="inlineStr">
        <is>
          <t>Сыровяленые колбасы</t>
        </is>
      </c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313" t="n"/>
      <c r="N396" s="313" t="n"/>
      <c r="O396" s="313" t="n"/>
      <c r="P396" s="313" t="n"/>
      <c r="Q396" s="313" t="n"/>
      <c r="R396" s="313" t="n"/>
      <c r="S396" s="313" t="n"/>
      <c r="T396" s="313" t="n"/>
      <c r="U396" s="313" t="n"/>
      <c r="V396" s="313" t="n"/>
      <c r="W396" s="313" t="n"/>
      <c r="X396" s="313" t="n"/>
      <c r="Y396" s="330" t="n"/>
      <c r="Z396" s="330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20" t="n"/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313" t="n"/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41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29" t="inlineStr">
        <is>
          <t>Дугушка</t>
        </is>
      </c>
      <c r="B401" s="313" t="n"/>
      <c r="C401" s="313" t="n"/>
      <c r="D401" s="313" t="n"/>
      <c r="E401" s="313" t="n"/>
      <c r="F401" s="313" t="n"/>
      <c r="G401" s="313" t="n"/>
      <c r="H401" s="313" t="n"/>
      <c r="I401" s="313" t="n"/>
      <c r="J401" s="313" t="n"/>
      <c r="K401" s="313" t="n"/>
      <c r="L401" s="313" t="n"/>
      <c r="M401" s="313" t="n"/>
      <c r="N401" s="313" t="n"/>
      <c r="O401" s="313" t="n"/>
      <c r="P401" s="313" t="n"/>
      <c r="Q401" s="313" t="n"/>
      <c r="R401" s="313" t="n"/>
      <c r="S401" s="313" t="n"/>
      <c r="T401" s="313" t="n"/>
      <c r="U401" s="313" t="n"/>
      <c r="V401" s="313" t="n"/>
      <c r="W401" s="313" t="n"/>
      <c r="X401" s="313" t="n"/>
      <c r="Y401" s="329" t="n"/>
      <c r="Z401" s="329" t="n"/>
    </row>
    <row r="402" ht="14.25" customHeight="1">
      <c r="A402" s="330" t="inlineStr">
        <is>
          <t>Вареные колбасы</t>
        </is>
      </c>
      <c r="B402" s="313" t="n"/>
      <c r="C402" s="313" t="n"/>
      <c r="D402" s="313" t="n"/>
      <c r="E402" s="313" t="n"/>
      <c r="F402" s="313" t="n"/>
      <c r="G402" s="313" t="n"/>
      <c r="H402" s="313" t="n"/>
      <c r="I402" s="313" t="n"/>
      <c r="J402" s="313" t="n"/>
      <c r="K402" s="313" t="n"/>
      <c r="L402" s="313" t="n"/>
      <c r="M402" s="313" t="n"/>
      <c r="N402" s="313" t="n"/>
      <c r="O402" s="313" t="n"/>
      <c r="P402" s="313" t="n"/>
      <c r="Q402" s="313" t="n"/>
      <c r="R402" s="313" t="n"/>
      <c r="S402" s="313" t="n"/>
      <c r="T402" s="313" t="n"/>
      <c r="U402" s="313" t="n"/>
      <c r="V402" s="313" t="n"/>
      <c r="W402" s="313" t="n"/>
      <c r="X402" s="313" t="n"/>
      <c r="Y402" s="330" t="n"/>
      <c r="Z402" s="330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800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200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1000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20" t="n"/>
      <c r="B412" s="313" t="n"/>
      <c r="C412" s="313" t="n"/>
      <c r="D412" s="313" t="n"/>
      <c r="E412" s="313" t="n"/>
      <c r="F412" s="313" t="n"/>
      <c r="G412" s="313" t="n"/>
      <c r="H412" s="313" t="n"/>
      <c r="I412" s="313" t="n"/>
      <c r="J412" s="313" t="n"/>
      <c r="K412" s="313" t="n"/>
      <c r="L412" s="313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313" t="n"/>
      <c r="B413" s="313" t="n"/>
      <c r="C413" s="313" t="n"/>
      <c r="D413" s="313" t="n"/>
      <c r="E413" s="313" t="n"/>
      <c r="F413" s="313" t="n"/>
      <c r="G413" s="313" t="n"/>
      <c r="H413" s="313" t="n"/>
      <c r="I413" s="313" t="n"/>
      <c r="J413" s="313" t="n"/>
      <c r="K413" s="313" t="n"/>
      <c r="L413" s="313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30" t="inlineStr">
        <is>
          <t>Ветчины</t>
        </is>
      </c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313" t="n"/>
      <c r="N414" s="313" t="n"/>
      <c r="O414" s="313" t="n"/>
      <c r="P414" s="313" t="n"/>
      <c r="Q414" s="313" t="n"/>
      <c r="R414" s="313" t="n"/>
      <c r="S414" s="313" t="n"/>
      <c r="T414" s="313" t="n"/>
      <c r="U414" s="313" t="n"/>
      <c r="V414" s="313" t="n"/>
      <c r="W414" s="313" t="n"/>
      <c r="X414" s="313" t="n"/>
      <c r="Y414" s="330" t="n"/>
      <c r="Z414" s="330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631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20" t="n"/>
      <c r="B417" s="313" t="n"/>
      <c r="C417" s="313" t="n"/>
      <c r="D417" s="313" t="n"/>
      <c r="E417" s="313" t="n"/>
      <c r="F417" s="313" t="n"/>
      <c r="G417" s="313" t="n"/>
      <c r="H417" s="313" t="n"/>
      <c r="I417" s="313" t="n"/>
      <c r="J417" s="313" t="n"/>
      <c r="K417" s="313" t="n"/>
      <c r="L417" s="313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313" t="n"/>
      <c r="B418" s="313" t="n"/>
      <c r="C418" s="313" t="n"/>
      <c r="D418" s="313" t="n"/>
      <c r="E418" s="313" t="n"/>
      <c r="F418" s="313" t="n"/>
      <c r="G418" s="313" t="n"/>
      <c r="H418" s="313" t="n"/>
      <c r="I418" s="313" t="n"/>
      <c r="J418" s="313" t="n"/>
      <c r="K418" s="313" t="n"/>
      <c r="L418" s="313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30" t="inlineStr">
        <is>
          <t>Копченые колбасы</t>
        </is>
      </c>
      <c r="B419" s="313" t="n"/>
      <c r="C419" s="313" t="n"/>
      <c r="D419" s="313" t="n"/>
      <c r="E419" s="313" t="n"/>
      <c r="F419" s="313" t="n"/>
      <c r="G419" s="313" t="n"/>
      <c r="H419" s="313" t="n"/>
      <c r="I419" s="313" t="n"/>
      <c r="J419" s="313" t="n"/>
      <c r="K419" s="313" t="n"/>
      <c r="L419" s="313" t="n"/>
      <c r="M419" s="313" t="n"/>
      <c r="N419" s="313" t="n"/>
      <c r="O419" s="313" t="n"/>
      <c r="P419" s="313" t="n"/>
      <c r="Q419" s="313" t="n"/>
      <c r="R419" s="313" t="n"/>
      <c r="S419" s="313" t="n"/>
      <c r="T419" s="313" t="n"/>
      <c r="U419" s="313" t="n"/>
      <c r="V419" s="313" t="n"/>
      <c r="W419" s="313" t="n"/>
      <c r="X419" s="313" t="n"/>
      <c r="Y419" s="330" t="n"/>
      <c r="Z419" s="330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328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569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600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20" t="n"/>
      <c r="B426" s="313" t="n"/>
      <c r="C426" s="313" t="n"/>
      <c r="D426" s="313" t="n"/>
      <c r="E426" s="313" t="n"/>
      <c r="F426" s="313" t="n"/>
      <c r="G426" s="313" t="n"/>
      <c r="H426" s="313" t="n"/>
      <c r="I426" s="313" t="n"/>
      <c r="J426" s="313" t="n"/>
      <c r="K426" s="313" t="n"/>
      <c r="L426" s="313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313" t="n"/>
      <c r="B427" s="313" t="n"/>
      <c r="C427" s="313" t="n"/>
      <c r="D427" s="313" t="n"/>
      <c r="E427" s="313" t="n"/>
      <c r="F427" s="313" t="n"/>
      <c r="G427" s="313" t="n"/>
      <c r="H427" s="313" t="n"/>
      <c r="I427" s="313" t="n"/>
      <c r="J427" s="313" t="n"/>
      <c r="K427" s="313" t="n"/>
      <c r="L427" s="313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30" t="inlineStr">
        <is>
          <t>Сосиски</t>
        </is>
      </c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313" t="n"/>
      <c r="N428" s="313" t="n"/>
      <c r="O428" s="313" t="n"/>
      <c r="P428" s="313" t="n"/>
      <c r="Q428" s="313" t="n"/>
      <c r="R428" s="313" t="n"/>
      <c r="S428" s="313" t="n"/>
      <c r="T428" s="313" t="n"/>
      <c r="U428" s="313" t="n"/>
      <c r="V428" s="313" t="n"/>
      <c r="W428" s="313" t="n"/>
      <c r="X428" s="313" t="n"/>
      <c r="Y428" s="330" t="n"/>
      <c r="Z428" s="330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43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20" t="n"/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313" t="n"/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41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29" t="inlineStr">
        <is>
          <t>Зареченские продукты</t>
        </is>
      </c>
      <c r="B434" s="313" t="n"/>
      <c r="C434" s="313" t="n"/>
      <c r="D434" s="313" t="n"/>
      <c r="E434" s="313" t="n"/>
      <c r="F434" s="313" t="n"/>
      <c r="G434" s="313" t="n"/>
      <c r="H434" s="313" t="n"/>
      <c r="I434" s="313" t="n"/>
      <c r="J434" s="313" t="n"/>
      <c r="K434" s="313" t="n"/>
      <c r="L434" s="313" t="n"/>
      <c r="M434" s="313" t="n"/>
      <c r="N434" s="313" t="n"/>
      <c r="O434" s="313" t="n"/>
      <c r="P434" s="313" t="n"/>
      <c r="Q434" s="313" t="n"/>
      <c r="R434" s="313" t="n"/>
      <c r="S434" s="313" t="n"/>
      <c r="T434" s="313" t="n"/>
      <c r="U434" s="313" t="n"/>
      <c r="V434" s="313" t="n"/>
      <c r="W434" s="313" t="n"/>
      <c r="X434" s="313" t="n"/>
      <c r="Y434" s="329" t="n"/>
      <c r="Z434" s="329" t="n"/>
    </row>
    <row r="435" ht="14.25" customHeight="1">
      <c r="A435" s="330" t="inlineStr">
        <is>
          <t>Вареные колбасы</t>
        </is>
      </c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313" t="n"/>
      <c r="N435" s="313" t="n"/>
      <c r="O435" s="313" t="n"/>
      <c r="P435" s="313" t="n"/>
      <c r="Q435" s="313" t="n"/>
      <c r="R435" s="313" t="n"/>
      <c r="S435" s="313" t="n"/>
      <c r="T435" s="313" t="n"/>
      <c r="U435" s="313" t="n"/>
      <c r="V435" s="313" t="n"/>
      <c r="W435" s="313" t="n"/>
      <c r="X435" s="313" t="n"/>
      <c r="Y435" s="330" t="n"/>
      <c r="Z435" s="330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25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25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20" t="n"/>
      <c r="B438" s="313" t="n"/>
      <c r="C438" s="313" t="n"/>
      <c r="D438" s="313" t="n"/>
      <c r="E438" s="313" t="n"/>
      <c r="F438" s="313" t="n"/>
      <c r="G438" s="313" t="n"/>
      <c r="H438" s="313" t="n"/>
      <c r="I438" s="313" t="n"/>
      <c r="J438" s="313" t="n"/>
      <c r="K438" s="313" t="n"/>
      <c r="L438" s="313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313" t="n"/>
      <c r="B439" s="313" t="n"/>
      <c r="C439" s="313" t="n"/>
      <c r="D439" s="313" t="n"/>
      <c r="E439" s="313" t="n"/>
      <c r="F439" s="313" t="n"/>
      <c r="G439" s="313" t="n"/>
      <c r="H439" s="313" t="n"/>
      <c r="I439" s="313" t="n"/>
      <c r="J439" s="313" t="n"/>
      <c r="K439" s="313" t="n"/>
      <c r="L439" s="313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30" t="inlineStr">
        <is>
          <t>Ветчины</t>
        </is>
      </c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313" t="n"/>
      <c r="N440" s="313" t="n"/>
      <c r="O440" s="313" t="n"/>
      <c r="P440" s="313" t="n"/>
      <c r="Q440" s="313" t="n"/>
      <c r="R440" s="313" t="n"/>
      <c r="S440" s="313" t="n"/>
      <c r="T440" s="313" t="n"/>
      <c r="U440" s="313" t="n"/>
      <c r="V440" s="313" t="n"/>
      <c r="W440" s="313" t="n"/>
      <c r="X440" s="313" t="n"/>
      <c r="Y440" s="330" t="n"/>
      <c r="Z440" s="330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25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25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20" t="n"/>
      <c r="B443" s="313" t="n"/>
      <c r="C443" s="313" t="n"/>
      <c r="D443" s="313" t="n"/>
      <c r="E443" s="313" t="n"/>
      <c r="F443" s="313" t="n"/>
      <c r="G443" s="313" t="n"/>
      <c r="H443" s="313" t="n"/>
      <c r="I443" s="313" t="n"/>
      <c r="J443" s="313" t="n"/>
      <c r="K443" s="313" t="n"/>
      <c r="L443" s="313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313" t="n"/>
      <c r="B444" s="313" t="n"/>
      <c r="C444" s="313" t="n"/>
      <c r="D444" s="313" t="n"/>
      <c r="E444" s="313" t="n"/>
      <c r="F444" s="313" t="n"/>
      <c r="G444" s="313" t="n"/>
      <c r="H444" s="313" t="n"/>
      <c r="I444" s="313" t="n"/>
      <c r="J444" s="313" t="n"/>
      <c r="K444" s="313" t="n"/>
      <c r="L444" s="313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30" t="inlineStr">
        <is>
          <t>Копченые колбасы</t>
        </is>
      </c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313" t="n"/>
      <c r="N445" s="313" t="n"/>
      <c r="O445" s="313" t="n"/>
      <c r="P445" s="313" t="n"/>
      <c r="Q445" s="313" t="n"/>
      <c r="R445" s="313" t="n"/>
      <c r="S445" s="313" t="n"/>
      <c r="T445" s="313" t="n"/>
      <c r="U445" s="313" t="n"/>
      <c r="V445" s="313" t="n"/>
      <c r="W445" s="313" t="n"/>
      <c r="X445" s="313" t="n"/>
      <c r="Y445" s="330" t="n"/>
      <c r="Z445" s="330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25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25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20" t="n"/>
      <c r="B448" s="313" t="n"/>
      <c r="C448" s="313" t="n"/>
      <c r="D448" s="313" t="n"/>
      <c r="E448" s="313" t="n"/>
      <c r="F448" s="313" t="n"/>
      <c r="G448" s="313" t="n"/>
      <c r="H448" s="313" t="n"/>
      <c r="I448" s="313" t="n"/>
      <c r="J448" s="313" t="n"/>
      <c r="K448" s="313" t="n"/>
      <c r="L448" s="313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313" t="n"/>
      <c r="B449" s="313" t="n"/>
      <c r="C449" s="313" t="n"/>
      <c r="D449" s="313" t="n"/>
      <c r="E449" s="313" t="n"/>
      <c r="F449" s="313" t="n"/>
      <c r="G449" s="313" t="n"/>
      <c r="H449" s="313" t="n"/>
      <c r="I449" s="313" t="n"/>
      <c r="J449" s="313" t="n"/>
      <c r="K449" s="313" t="n"/>
      <c r="L449" s="313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30" t="inlineStr">
        <is>
          <t>Сосиски</t>
        </is>
      </c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313" t="n"/>
      <c r="N450" s="313" t="n"/>
      <c r="O450" s="313" t="n"/>
      <c r="P450" s="313" t="n"/>
      <c r="Q450" s="313" t="n"/>
      <c r="R450" s="313" t="n"/>
      <c r="S450" s="313" t="n"/>
      <c r="T450" s="313" t="n"/>
      <c r="U450" s="313" t="n"/>
      <c r="V450" s="313" t="n"/>
      <c r="W450" s="313" t="n"/>
      <c r="X450" s="313" t="n"/>
      <c r="Y450" s="330" t="n"/>
      <c r="Z450" s="330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25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25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20" t="n"/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313" t="n"/>
      <c r="B454" s="313" t="n"/>
      <c r="C454" s="313" t="n"/>
      <c r="D454" s="313" t="n"/>
      <c r="E454" s="313" t="n"/>
      <c r="F454" s="313" t="n"/>
      <c r="G454" s="313" t="n"/>
      <c r="H454" s="313" t="n"/>
      <c r="I454" s="313" t="n"/>
      <c r="J454" s="313" t="n"/>
      <c r="K454" s="313" t="n"/>
      <c r="L454" s="313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29" t="inlineStr">
        <is>
          <t>Выгодная цена</t>
        </is>
      </c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313" t="n"/>
      <c r="N455" s="313" t="n"/>
      <c r="O455" s="313" t="n"/>
      <c r="P455" s="313" t="n"/>
      <c r="Q455" s="313" t="n"/>
      <c r="R455" s="313" t="n"/>
      <c r="S455" s="313" t="n"/>
      <c r="T455" s="313" t="n"/>
      <c r="U455" s="313" t="n"/>
      <c r="V455" s="313" t="n"/>
      <c r="W455" s="313" t="n"/>
      <c r="X455" s="313" t="n"/>
      <c r="Y455" s="329" t="n"/>
      <c r="Z455" s="329" t="n"/>
    </row>
    <row r="456" ht="14.25" customHeight="1">
      <c r="A456" s="330" t="inlineStr">
        <is>
          <t>Сосиски</t>
        </is>
      </c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313" t="n"/>
      <c r="N456" s="313" t="n"/>
      <c r="O456" s="313" t="n"/>
      <c r="P456" s="313" t="n"/>
      <c r="Q456" s="313" t="n"/>
      <c r="R456" s="313" t="n"/>
      <c r="S456" s="313" t="n"/>
      <c r="T456" s="313" t="n"/>
      <c r="U456" s="313" t="n"/>
      <c r="V456" s="313" t="n"/>
      <c r="W456" s="313" t="n"/>
      <c r="X456" s="313" t="n"/>
      <c r="Y456" s="330" t="n"/>
      <c r="Z456" s="330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5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0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24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313" t="n"/>
      <c r="B463" s="313" t="n"/>
      <c r="C463" s="313" t="n"/>
      <c r="D463" s="313" t="n"/>
      <c r="E463" s="313" t="n"/>
      <c r="F463" s="313" t="n"/>
      <c r="G463" s="313" t="n"/>
      <c r="H463" s="313" t="n"/>
      <c r="I463" s="313" t="n"/>
      <c r="J463" s="313" t="n"/>
      <c r="K463" s="313" t="n"/>
      <c r="L463" s="313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13" t="n"/>
      <c r="B464" s="313" t="n"/>
      <c r="C464" s="313" t="n"/>
      <c r="D464" s="313" t="n"/>
      <c r="E464" s="313" t="n"/>
      <c r="F464" s="313" t="n"/>
      <c r="G464" s="313" t="n"/>
      <c r="H464" s="313" t="n"/>
      <c r="I464" s="313" t="n"/>
      <c r="J464" s="313" t="n"/>
      <c r="K464" s="313" t="n"/>
      <c r="L464" s="313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313" t="n"/>
      <c r="B465" s="313" t="n"/>
      <c r="C465" s="313" t="n"/>
      <c r="D465" s="313" t="n"/>
      <c r="E465" s="313" t="n"/>
      <c r="F465" s="313" t="n"/>
      <c r="G465" s="313" t="n"/>
      <c r="H465" s="313" t="n"/>
      <c r="I465" s="313" t="n"/>
      <c r="J465" s="313" t="n"/>
      <c r="K465" s="313" t="n"/>
      <c r="L465" s="313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13" t="n"/>
      <c r="Z467" s="61" t="n"/>
      <c r="AC467" s="313" t="n"/>
    </row>
    <row r="468" ht="14.25" customHeight="1" thickTop="1">
      <c r="A468" s="314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3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13" t="n"/>
      <c r="Z468" s="61" t="n"/>
      <c r="AC468" s="313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13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13" t="n"/>
      <c r="Z469" s="61" t="n"/>
      <c r="AC469" s="313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IFERROR(W137*1,"0")+IFERROR(W138*1,"0")+IFERROR(W139*1,"0")+IFERROR(W140*1,"0")+IFERROR(W141*1,"0")+IFERROR(W142*1,"0")+IFERROR(W143*1,"0")+IFERROR(W144*1,"0")+IFERROR(W145*1,"0")</f>
        <v/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/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/>
      </c>
      <c r="K470" s="313" t="n"/>
      <c r="L470" s="53">
        <f>IFERROR(W252*1,"0")+IFERROR(W253*1,"0")+IFERROR(W254*1,"0")+IFERROR(W255*1,"0")+IFERROR(W256*1,"0")+IFERROR(W257*1,"0")+IFERROR(W258*1,"0")+IFERROR(W262*1,"0")+IFERROR(W263*1,"0")</f>
        <v/>
      </c>
      <c r="M470" s="53">
        <f>IFERROR(W268*1,"0")+IFERROR(W272*1,"0")+IFERROR(W276*1,"0")+IFERROR(W280*1,"0")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313" t="n"/>
      <c r="Z470" s="61" t="n"/>
      <c r="AC470" s="313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XSxVBDtkl7R5xyR/qu12g==" formatRows="1" sort="0" spinCount="100000" hashValue="rzIRR6400Fwp3WwrHsiNvnW+yM6LmVNyP4fVtxjtzWRLhSd1+7CLA53b+zaDwwrBS6OOy5CvIbCH8mCkUKEOxQ=="/>
  <autoFilter ref="B18:X465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315:R315"/>
    <mergeCell ref="N144:R144"/>
    <mergeCell ref="D187:E187"/>
    <mergeCell ref="D423:E423"/>
    <mergeCell ref="N87:T87"/>
    <mergeCell ref="D174:E174"/>
    <mergeCell ref="N329:T329"/>
    <mergeCell ref="D410:E410"/>
    <mergeCell ref="A419:X41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28:R28"/>
    <mergeCell ref="N199:R199"/>
    <mergeCell ref="N392:R392"/>
    <mergeCell ref="D71:E71"/>
    <mergeCell ref="N457:R457"/>
    <mergeCell ref="D307:E307"/>
    <mergeCell ref="A186:X186"/>
    <mergeCell ref="N30:R30"/>
    <mergeCell ref="A431:M432"/>
    <mergeCell ref="D73:E73"/>
    <mergeCell ref="A275:X275"/>
    <mergeCell ref="N44:T44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D351:E351"/>
    <mergeCell ref="D289:E289"/>
    <mergeCell ref="D411:E411"/>
    <mergeCell ref="N395:T395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R6:S9"/>
    <mergeCell ref="D365:E365"/>
    <mergeCell ref="N2:U3"/>
    <mergeCell ref="A61:X61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D28:E28"/>
    <mergeCell ref="D326:E326"/>
    <mergeCell ref="D313:E313"/>
    <mergeCell ref="A152:M153"/>
    <mergeCell ref="D117:E117"/>
    <mergeCell ref="D92:E92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A412:M413"/>
    <mergeCell ref="O10:P10"/>
    <mergeCell ref="N398:T398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D8:L8"/>
    <mergeCell ref="N39:R39"/>
    <mergeCell ref="N337:R337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A220:X220"/>
    <mergeCell ref="A125:M126"/>
    <mergeCell ref="A77:M78"/>
    <mergeCell ref="N282:T28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221:R221"/>
    <mergeCell ref="N292:R292"/>
    <mergeCell ref="D31:E31"/>
    <mergeCell ref="N286:R286"/>
    <mergeCell ref="N208:T208"/>
    <mergeCell ref="D229:E229"/>
    <mergeCell ref="A339:M340"/>
    <mergeCell ref="N379:T379"/>
    <mergeCell ref="N131:R131"/>
    <mergeCell ref="N300:T300"/>
    <mergeCell ref="D108:E108"/>
    <mergeCell ref="N429:R429"/>
    <mergeCell ref="N223:R223"/>
    <mergeCell ref="D369:E369"/>
    <mergeCell ref="A453:M454"/>
    <mergeCell ref="N350:R350"/>
    <mergeCell ref="N443:T443"/>
    <mergeCell ref="D160:E160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438:T438"/>
    <mergeCell ref="N158:T158"/>
    <mergeCell ref="N133:T133"/>
    <mergeCell ref="D390:E390"/>
    <mergeCell ref="N418:T418"/>
    <mergeCell ref="N436:R436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J468:J469"/>
    <mergeCell ref="D167:E167"/>
    <mergeCell ref="N289:R289"/>
    <mergeCell ref="N189:T189"/>
    <mergeCell ref="D161:E161"/>
    <mergeCell ref="N322:T322"/>
    <mergeCell ref="D403:E403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D91:E91"/>
    <mergeCell ref="A244:X244"/>
    <mergeCell ref="D162:E162"/>
    <mergeCell ref="N439:T439"/>
    <mergeCell ref="D156:E156"/>
    <mergeCell ref="D327:E327"/>
    <mergeCell ref="N452:R452"/>
    <mergeCell ref="N37:T37"/>
    <mergeCell ref="D106:E106"/>
    <mergeCell ref="D416:E416"/>
    <mergeCell ref="D93:E93"/>
    <mergeCell ref="D391:E391"/>
    <mergeCell ref="A400:X400"/>
    <mergeCell ref="N185:T185"/>
    <mergeCell ref="A310:X310"/>
    <mergeCell ref="A44:M45"/>
    <mergeCell ref="A166:X166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D409:E409"/>
    <mergeCell ref="N140:R140"/>
    <mergeCell ref="D183:E183"/>
    <mergeCell ref="A136:X136"/>
    <mergeCell ref="A21:X21"/>
    <mergeCell ref="A192:X192"/>
    <mergeCell ref="D104:E104"/>
    <mergeCell ref="A428:X428"/>
    <mergeCell ref="A355:M356"/>
    <mergeCell ref="T6:U9"/>
    <mergeCell ref="A129:X129"/>
    <mergeCell ref="N169:R169"/>
    <mergeCell ref="A366:M367"/>
    <mergeCell ref="N92:R92"/>
    <mergeCell ref="N263:R263"/>
    <mergeCell ref="N454:T454"/>
    <mergeCell ref="D371:E371"/>
    <mergeCell ref="D43:E43"/>
    <mergeCell ref="N29:R29"/>
    <mergeCell ref="A52:X52"/>
    <mergeCell ref="N200:R200"/>
    <mergeCell ref="N229:R229"/>
    <mergeCell ref="A259:M260"/>
    <mergeCell ref="N387:R387"/>
    <mergeCell ref="N385:T385"/>
    <mergeCell ref="D137:E137"/>
    <mergeCell ref="D422:E42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372:E372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A443:M444"/>
    <mergeCell ref="D346:E346"/>
    <mergeCell ref="N179:R179"/>
    <mergeCell ref="N446:R446"/>
    <mergeCell ref="N240:R240"/>
    <mergeCell ref="N215:R21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D138:E138"/>
    <mergeCell ref="N393:R393"/>
    <mergeCell ref="N331:R331"/>
    <mergeCell ref="D203:E203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A386:X386"/>
    <mergeCell ref="N277:T277"/>
    <mergeCell ref="D298:E298"/>
    <mergeCell ref="D181:E181"/>
    <mergeCell ref="N123:R123"/>
    <mergeCell ref="A450:X450"/>
    <mergeCell ref="A184:M185"/>
    <mergeCell ref="N421:R421"/>
    <mergeCell ref="N408:R408"/>
    <mergeCell ref="D39:E39"/>
    <mergeCell ref="N187:R187"/>
    <mergeCell ref="A211:M212"/>
    <mergeCell ref="N423:R423"/>
    <mergeCell ref="N410:R410"/>
    <mergeCell ref="D393:E393"/>
    <mergeCell ref="N147:T147"/>
    <mergeCell ref="N254:R254"/>
    <mergeCell ref="N216:R216"/>
    <mergeCell ref="N343:R343"/>
    <mergeCell ref="A98:M99"/>
    <mergeCell ref="N399:T399"/>
    <mergeCell ref="D420:E420"/>
    <mergeCell ref="N59:T59"/>
    <mergeCell ref="N230:T230"/>
    <mergeCell ref="N256:R256"/>
    <mergeCell ref="N109:R109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C468:C469"/>
    <mergeCell ref="N114:R114"/>
    <mergeCell ref="D299:E299"/>
    <mergeCell ref="D370:E370"/>
    <mergeCell ref="N35:R35"/>
    <mergeCell ref="N206:R206"/>
    <mergeCell ref="D222:E222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A100:X100"/>
    <mergeCell ref="D292:E292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N236:T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D437:E437"/>
    <mergeCell ref="A250:X250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294:T294"/>
    <mergeCell ref="N465:T465"/>
    <mergeCell ref="D29:E29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A40:M41"/>
    <mergeCell ref="N308:T308"/>
    <mergeCell ref="N204:R204"/>
    <mergeCell ref="D247:E247"/>
    <mergeCell ref="N160:R160"/>
    <mergeCell ref="N141:R141"/>
    <mergeCell ref="N246:R246"/>
    <mergeCell ref="A335:X335"/>
    <mergeCell ref="N377:R377"/>
    <mergeCell ref="N233:R233"/>
    <mergeCell ref="A438:M439"/>
    <mergeCell ref="D105:E105"/>
    <mergeCell ref="D276:E276"/>
    <mergeCell ref="A146:M147"/>
    <mergeCell ref="D170:E170"/>
    <mergeCell ref="N72:R72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A13:L13"/>
    <mergeCell ref="A19:X19"/>
    <mergeCell ref="N165:T165"/>
    <mergeCell ref="D102:E102"/>
    <mergeCell ref="N152:T152"/>
    <mergeCell ref="N324:R324"/>
    <mergeCell ref="D196:E196"/>
    <mergeCell ref="A15:L15"/>
    <mergeCell ref="N23:T23"/>
    <mergeCell ref="A48:X48"/>
    <mergeCell ref="N90:R90"/>
    <mergeCell ref="N217:R217"/>
    <mergeCell ref="N388:R388"/>
    <mergeCell ref="D54:E54"/>
    <mergeCell ref="N427:T427"/>
    <mergeCell ref="J9:L9"/>
    <mergeCell ref="R5:S5"/>
    <mergeCell ref="N27:R27"/>
    <mergeCell ref="N83:R83"/>
    <mergeCell ref="A362:M363"/>
    <mergeCell ref="N325:R325"/>
    <mergeCell ref="A79:X79"/>
    <mergeCell ref="N390:R390"/>
    <mergeCell ref="D262:E262"/>
    <mergeCell ref="N91:R91"/>
    <mergeCell ref="A426:M427"/>
    <mergeCell ref="N85:R85"/>
    <mergeCell ref="N389:R389"/>
    <mergeCell ref="N156:R156"/>
    <mergeCell ref="N327:R327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A8:C8"/>
    <mergeCell ref="D293:E293"/>
    <mergeCell ref="N151:R151"/>
    <mergeCell ref="D97:E97"/>
    <mergeCell ref="D268:E268"/>
    <mergeCell ref="N180:R180"/>
    <mergeCell ref="N374:T374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3qfetvQuAytagOd8ldYyw==" formatRows="1" sort="0" spinCount="100000" hashValue="bo5rTW16LjS7MvT9+jcMCOnGdURYfLmH2ROon9qGvgDxPoVddVqi+paBPV2O9Fby8sDSIlbme2wUjA7dF3Hp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2023-12-07T09:59:29Z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