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7C8BE6-E955-4CAE-B7F0-D0124F640A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W383" i="1" s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W371" i="1" s="1"/>
  <c r="N367" i="1"/>
  <c r="V365" i="1"/>
  <c r="V364" i="1"/>
  <c r="X363" i="1"/>
  <c r="W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X334" i="1"/>
  <c r="W334" i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X307" i="1"/>
  <c r="W307" i="1"/>
  <c r="X306" i="1"/>
  <c r="X309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M479" i="1" s="1"/>
  <c r="N277" i="1"/>
  <c r="V274" i="1"/>
  <c r="W273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X256" i="1"/>
  <c r="W256" i="1"/>
  <c r="N256" i="1"/>
  <c r="W255" i="1"/>
  <c r="X255" i="1" s="1"/>
  <c r="N255" i="1"/>
  <c r="W254" i="1"/>
  <c r="X254" i="1" s="1"/>
  <c r="N254" i="1"/>
  <c r="V252" i="1"/>
  <c r="V251" i="1"/>
  <c r="W250" i="1"/>
  <c r="X250" i="1" s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W242" i="1"/>
  <c r="W246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W195" i="1"/>
  <c r="W198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X168" i="1" s="1"/>
  <c r="N168" i="1"/>
  <c r="V166" i="1"/>
  <c r="V165" i="1"/>
  <c r="W164" i="1"/>
  <c r="X164" i="1" s="1"/>
  <c r="N164" i="1"/>
  <c r="W163" i="1"/>
  <c r="W166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33" i="1" l="1"/>
  <c r="X35" i="1"/>
  <c r="X36" i="1" s="1"/>
  <c r="W36" i="1"/>
  <c r="X39" i="1"/>
  <c r="X40" i="1" s="1"/>
  <c r="W40" i="1"/>
  <c r="X43" i="1"/>
  <c r="X44" i="1" s="1"/>
  <c r="W44" i="1"/>
  <c r="D479" i="1"/>
  <c r="W91" i="1"/>
  <c r="H479" i="1"/>
  <c r="I479" i="1"/>
  <c r="W173" i="1"/>
  <c r="X239" i="1"/>
  <c r="W251" i="1"/>
  <c r="X257" i="1"/>
  <c r="X340" i="1"/>
  <c r="X341" i="1" s="1"/>
  <c r="W341" i="1"/>
  <c r="X378" i="1"/>
  <c r="X382" i="1" s="1"/>
  <c r="W382" i="1"/>
  <c r="W448" i="1"/>
  <c r="V472" i="1"/>
  <c r="X268" i="1"/>
  <c r="W119" i="1"/>
  <c r="W127" i="1"/>
  <c r="W245" i="1"/>
  <c r="X303" i="1"/>
  <c r="X403" i="1"/>
  <c r="V473" i="1"/>
  <c r="E479" i="1"/>
  <c r="X84" i="1"/>
  <c r="W104" i="1"/>
  <c r="F479" i="1"/>
  <c r="W172" i="1"/>
  <c r="W192" i="1"/>
  <c r="X242" i="1"/>
  <c r="X328" i="1"/>
  <c r="X330" i="1" s="1"/>
  <c r="X367" i="1"/>
  <c r="X371" i="1" s="1"/>
  <c r="W436" i="1"/>
  <c r="W435" i="1"/>
  <c r="X445" i="1"/>
  <c r="X447" i="1" s="1"/>
  <c r="W447" i="1"/>
  <c r="X51" i="1"/>
  <c r="X133" i="1"/>
  <c r="X91" i="1"/>
  <c r="W471" i="1"/>
  <c r="W470" i="1"/>
  <c r="W32" i="1"/>
  <c r="W52" i="1"/>
  <c r="W59" i="1"/>
  <c r="W82" i="1"/>
  <c r="W92" i="1"/>
  <c r="W133" i="1"/>
  <c r="W155" i="1"/>
  <c r="W160" i="1"/>
  <c r="W165" i="1"/>
  <c r="W193" i="1"/>
  <c r="W197" i="1"/>
  <c r="W220" i="1"/>
  <c r="X219" i="1"/>
  <c r="X220" i="1" s="1"/>
  <c r="W221" i="1"/>
  <c r="P479" i="1"/>
  <c r="F9" i="1"/>
  <c r="J9" i="1"/>
  <c r="F10" i="1"/>
  <c r="X22" i="1"/>
  <c r="X23" i="1" s="1"/>
  <c r="W23" i="1"/>
  <c r="V469" i="1"/>
  <c r="X26" i="1"/>
  <c r="X32" i="1" s="1"/>
  <c r="C479" i="1"/>
  <c r="W51" i="1"/>
  <c r="X55" i="1"/>
  <c r="X59" i="1" s="1"/>
  <c r="W60" i="1"/>
  <c r="X63" i="1"/>
  <c r="X81" i="1" s="1"/>
  <c r="W81" i="1"/>
  <c r="X94" i="1"/>
  <c r="X104" i="1" s="1"/>
  <c r="W105" i="1"/>
  <c r="X107" i="1"/>
  <c r="X118" i="1" s="1"/>
  <c r="W118" i="1"/>
  <c r="X121" i="1"/>
  <c r="X126" i="1" s="1"/>
  <c r="W126" i="1"/>
  <c r="W134" i="1"/>
  <c r="G479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X169" i="1"/>
  <c r="X172" i="1" s="1"/>
  <c r="X175" i="1"/>
  <c r="X192" i="1" s="1"/>
  <c r="X195" i="1"/>
  <c r="X197" i="1" s="1"/>
  <c r="W216" i="1"/>
  <c r="X201" i="1"/>
  <c r="X216" i="1" s="1"/>
  <c r="W240" i="1"/>
  <c r="W239" i="1"/>
  <c r="X245" i="1"/>
  <c r="W258" i="1"/>
  <c r="W257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O479" i="1"/>
  <c r="H9" i="1"/>
  <c r="W24" i="1"/>
  <c r="W217" i="1"/>
  <c r="W228" i="1"/>
  <c r="X223" i="1"/>
  <c r="X227" i="1" s="1"/>
  <c r="W227" i="1"/>
  <c r="W252" i="1"/>
  <c r="X248" i="1"/>
  <c r="X251" i="1" s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69" i="1"/>
  <c r="W473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<sst xmlns="http://schemas.openxmlformats.org/spreadsheetml/2006/main" count="2015" uniqueCount="697">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</sst>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/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0.41666666666666669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80</v>
      </c>
      <c r="W49" s="315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5.4</v>
      </c>
      <c r="W50" s="315">
        <f>IFERROR(IF(V50="",0,CEILING((V50/$H50),1)*$H50),"")</f>
        <v>5.4</v>
      </c>
      <c r="X50" s="36">
        <f>IFERROR(IF(W50=0,"",ROUNDUP(W50/H50,0)*0.00753),"")</f>
        <v>1.506E-2</v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9.4074074074074066</v>
      </c>
      <c r="W51" s="316">
        <f>IFERROR(W49/H49,"0")+IFERROR(W50/H50,"0")</f>
        <v>10</v>
      </c>
      <c r="X51" s="316">
        <f>IFERROR(IF(X49="",0,X49),"0")+IFERROR(IF(X50="",0,X50),"0")</f>
        <v>0.18905999999999998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85.4</v>
      </c>
      <c r="W52" s="316">
        <f>IFERROR(SUM(W49:W50),"0")</f>
        <v>91.800000000000011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100</v>
      </c>
      <c r="W55" s="315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9.2592592592592595</v>
      </c>
      <c r="W59" s="316">
        <f>IFERROR(W55/H55,"0")+IFERROR(W56/H56,"0")+IFERROR(W57/H57,"0")+IFERROR(W58/H58,"0")</f>
        <v>10</v>
      </c>
      <c r="X59" s="316">
        <f>IFERROR(IF(X55="",0,X55),"0")+IFERROR(IF(X56="",0,X56),"0")+IFERROR(IF(X57="",0,X57),"0")+IFERROR(IF(X58="",0,X58),"0")</f>
        <v>0.21749999999999997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100</v>
      </c>
      <c r="W60" s="316">
        <f>IFERROR(SUM(W55:W58),"0")</f>
        <v>108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30</v>
      </c>
      <c r="W64" s="315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2.6785714285714288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2.9999999999999996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6.5250000000000002E-2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30</v>
      </c>
      <c r="W82" s="316">
        <f>IFERROR(SUM(W63:W80),"0")</f>
        <v>33.599999999999994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20</v>
      </c>
      <c r="W94" s="315">
        <f t="shared" ref="W94:W103" si="5">IFERROR(IF(V94="",0,CEILING((V94/$H94),1)*$H94),"")</f>
        <v>27</v>
      </c>
      <c r="X94" s="36">
        <f>IFERROR(IF(W94=0,"",ROUNDUP(W94/H94,0)*0.02175),"")</f>
        <v>6.5250000000000002E-2</v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10</v>
      </c>
      <c r="W96" s="315">
        <f t="shared" si="5"/>
        <v>14.399999999999999</v>
      </c>
      <c r="X96" s="36">
        <f>IFERROR(IF(W96=0,"",ROUNDUP(W96/H96,0)*0.01196),"")</f>
        <v>3.5880000000000002E-2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10</v>
      </c>
      <c r="W97" s="315">
        <f t="shared" si="5"/>
        <v>14.399999999999999</v>
      </c>
      <c r="X97" s="36">
        <f>IFERROR(IF(W97=0,"",ROUNDUP(W97/H97,0)*0.01196),"")</f>
        <v>3.5880000000000002E-2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20</v>
      </c>
      <c r="W98" s="315">
        <f t="shared" si="5"/>
        <v>27</v>
      </c>
      <c r="X98" s="36">
        <f>IFERROR(IF(W98=0,"",ROUNDUP(W98/H98,0)*0.02175),"")</f>
        <v>6.5250000000000002E-2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8.6111111111111107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12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0.20226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60</v>
      </c>
      <c r="W105" s="316">
        <f>IFERROR(SUM(W94:W103),"0")</f>
        <v>82.8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8</v>
      </c>
      <c r="W109" s="315">
        <f t="shared" si="6"/>
        <v>8.4</v>
      </c>
      <c r="X109" s="36">
        <f>IFERROR(IF(W109=0,"",ROUNDUP(W109/H109,0)*0.02175),"")</f>
        <v>2.1749999999999999E-2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0.95238095238095233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2.1749999999999999E-2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8</v>
      </c>
      <c r="W119" s="316">
        <f>IFERROR(SUM(W107:W117),"0")</f>
        <v>8.4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16</v>
      </c>
      <c r="W130" s="315">
        <f>IFERROR(IF(V130="",0,CEILING((V130/$H130),1)*$H130),"")</f>
        <v>16.8</v>
      </c>
      <c r="X130" s="36">
        <f>IFERROR(IF(W130=0,"",ROUNDUP(W130/H130,0)*0.02175),"")</f>
        <v>4.3499999999999997E-2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1.9047619047619047</v>
      </c>
      <c r="W133" s="316">
        <f>IFERROR(W130/H130,"0")+IFERROR(W131/H131,"0")+IFERROR(W132/H132,"0")</f>
        <v>2</v>
      </c>
      <c r="X133" s="316">
        <f>IFERROR(IF(X130="",0,X130),"0")+IFERROR(IF(X131="",0,X131),"0")+IFERROR(IF(X132="",0,X132),"0")</f>
        <v>4.3499999999999997E-2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16</v>
      </c>
      <c r="W134" s="316">
        <f>IFERROR(SUM(W130:W132),"0")</f>
        <v>16.8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5</v>
      </c>
      <c r="W147" s="315">
        <f t="shared" si="7"/>
        <v>8.4</v>
      </c>
      <c r="X147" s="36">
        <f>IFERROR(IF(W147=0,"",ROUNDUP(W147/H147,0)*0.00753),"")</f>
        <v>1.506E-2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1.1904761904761905</v>
      </c>
      <c r="W154" s="316">
        <f>IFERROR(W145/H145,"0")+IFERROR(W146/H146,"0")+IFERROR(W147/H147,"0")+IFERROR(W148/H148,"0")+IFERROR(W149/H149,"0")+IFERROR(W150/H150,"0")+IFERROR(W151/H151,"0")+IFERROR(W152/H152,"0")+IFERROR(W153/H153,"0")</f>
        <v>2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1.506E-2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5</v>
      </c>
      <c r="W155" s="316">
        <f>IFERROR(SUM(W145:W153),"0")</f>
        <v>8.4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220</v>
      </c>
      <c r="W203" s="315">
        <f t="shared" si="10"/>
        <v>226.8</v>
      </c>
      <c r="X203" s="36">
        <f>IFERROR(IF(W203=0,"",ROUNDUP(W203/H203,0)*0.02175),"")</f>
        <v>0.45674999999999999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20</v>
      </c>
      <c r="W206" s="315">
        <f t="shared" si="10"/>
        <v>21.6</v>
      </c>
      <c r="X206" s="36">
        <f>IFERROR(IF(W206=0,"",ROUNDUP(W206/H206,0)*0.02175),"")</f>
        <v>4.3499999999999997E-2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20</v>
      </c>
      <c r="W207" s="315">
        <f t="shared" si="10"/>
        <v>21.6</v>
      </c>
      <c r="X207" s="36">
        <f>IFERROR(IF(W207=0,"",ROUNDUP(W207/H207,0)*0.02175),"")</f>
        <v>4.3499999999999997E-2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10</v>
      </c>
      <c r="W209" s="315">
        <f t="shared" si="10"/>
        <v>10</v>
      </c>
      <c r="X209" s="36">
        <f t="shared" ref="X209:X215" si="11">IFERROR(IF(W209=0,"",ROUNDUP(W209/H209,0)*0.00937),"")</f>
        <v>1.874E-2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5</v>
      </c>
      <c r="W211" s="315">
        <f t="shared" si="10"/>
        <v>5</v>
      </c>
      <c r="X211" s="36">
        <f t="shared" si="11"/>
        <v>9.3699999999999999E-3</v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27.074074074074073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28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0.57185999999999992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275</v>
      </c>
      <c r="W217" s="316">
        <f>IFERROR(SUM(W201:W215),"0")</f>
        <v>285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50</v>
      </c>
      <c r="W223" s="315">
        <f>IFERROR(IF(V223="",0,CEILING((V223/$H223),1)*$H223),"")</f>
        <v>50.400000000000006</v>
      </c>
      <c r="X223" s="36">
        <f>IFERROR(IF(W223=0,"",ROUNDUP(W223/H223,0)*0.00753),"")</f>
        <v>9.0359999999999996E-2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100</v>
      </c>
      <c r="W224" s="315">
        <f>IFERROR(IF(V224="",0,CEILING((V224/$H224),1)*$H224),"")</f>
        <v>100.80000000000001</v>
      </c>
      <c r="X224" s="36">
        <f>IFERROR(IF(W224=0,"",ROUNDUP(W224/H224,0)*0.00753),"")</f>
        <v>0.18071999999999999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35.714285714285715</v>
      </c>
      <c r="W227" s="316">
        <f>IFERROR(W223/H223,"0")+IFERROR(W224/H224,"0")+IFERROR(W225/H225,"0")+IFERROR(W226/H226,"0")</f>
        <v>36</v>
      </c>
      <c r="X227" s="316">
        <f>IFERROR(IF(X223="",0,X223),"0")+IFERROR(IF(X224="",0,X224),"0")+IFERROR(IF(X225="",0,X225),"0")+IFERROR(IF(X226="",0,X226),"0")</f>
        <v>0.27107999999999999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150</v>
      </c>
      <c r="W228" s="316">
        <f>IFERROR(SUM(W223:W226),"0")</f>
        <v>151.20000000000002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250</v>
      </c>
      <c r="W230" s="315">
        <f t="shared" ref="W230:W238" si="12">IFERROR(IF(V230="",0,CEILING((V230/$H230),1)*$H230),"")</f>
        <v>251.1</v>
      </c>
      <c r="X230" s="36">
        <f>IFERROR(IF(W230=0,"",ROUNDUP(W230/H230,0)*0.02175),"")</f>
        <v>0.6742499999999999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30.8641975308642</v>
      </c>
      <c r="W239" s="316">
        <f>IFERROR(W230/H230,"0")+IFERROR(W231/H231,"0")+IFERROR(W232/H232,"0")+IFERROR(W233/H233,"0")+IFERROR(W234/H234,"0")+IFERROR(W235/H235,"0")+IFERROR(W236/H236,"0")+IFERROR(W237/H237,"0")+IFERROR(W238/H238,"0")</f>
        <v>31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0.6742499999999999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250</v>
      </c>
      <c r="W240" s="316">
        <f>IFERROR(SUM(W230:W238),"0")</f>
        <v>251.1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8</v>
      </c>
      <c r="W244" s="315">
        <f>IFERROR(IF(V244="",0,CEILING((V244/$H244),1)*$H244),"")</f>
        <v>8.4</v>
      </c>
      <c r="X244" s="36">
        <f>IFERROR(IF(W244=0,"",ROUNDUP(W244/H244,0)*0.02175),"")</f>
        <v>2.1749999999999999E-2</v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7.3626373626373631</v>
      </c>
      <c r="W245" s="316">
        <f>IFERROR(W242/H242,"0")+IFERROR(W243/H243,"0")+IFERROR(W244/H244,"0")</f>
        <v>8</v>
      </c>
      <c r="X245" s="316">
        <f>IFERROR(IF(X242="",0,X242),"0")+IFERROR(IF(X243="",0,X243),"0")+IFERROR(IF(X244="",0,X244),"0")</f>
        <v>0.17399999999999999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58</v>
      </c>
      <c r="W246" s="316">
        <f>IFERROR(SUM(W242:W244),"0")</f>
        <v>63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21</v>
      </c>
      <c r="W261" s="315">
        <f t="shared" ref="W261:W267" si="13">IFERROR(IF(V261="",0,CEILING((V261/$H261),1)*$H261),"")</f>
        <v>21.6</v>
      </c>
      <c r="X261" s="36">
        <f>IFERROR(IF(W261=0,"",ROUNDUP(W261/H261,0)*0.02175),"")</f>
        <v>4.3499999999999997E-2</v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5</v>
      </c>
      <c r="W266" s="315">
        <f t="shared" si="13"/>
        <v>5</v>
      </c>
      <c r="X266" s="36">
        <f>IFERROR(IF(W266=0,"",ROUNDUP(W266/H266,0)*0.00937),"")</f>
        <v>9.3699999999999999E-3</v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2.9444444444444446</v>
      </c>
      <c r="W268" s="316">
        <f>IFERROR(W261/H261,"0")+IFERROR(W262/H262,"0")+IFERROR(W263/H263,"0")+IFERROR(W264/H264,"0")+IFERROR(W265/H265,"0")+IFERROR(W266/H266,"0")+IFERROR(W267/H267,"0")</f>
        <v>3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5.287E-2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26</v>
      </c>
      <c r="W269" s="316">
        <f>IFERROR(SUM(W261:W267),"0")</f>
        <v>26.6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10</v>
      </c>
      <c r="W281" s="315">
        <f>IFERROR(IF(V281="",0,CEILING((V281/$H281),1)*$H281),"")</f>
        <v>16.2</v>
      </c>
      <c r="X281" s="36">
        <f>IFERROR(IF(W281=0,"",ROUNDUP(W281/H281,0)*0.02175),"")</f>
        <v>4.3499999999999997E-2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1.2345679012345681</v>
      </c>
      <c r="W282" s="316">
        <f>IFERROR(W281/H281,"0")</f>
        <v>2</v>
      </c>
      <c r="X282" s="316">
        <f>IFERROR(IF(X281="",0,X281),"0")</f>
        <v>4.3499999999999997E-2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10</v>
      </c>
      <c r="W283" s="316">
        <f>IFERROR(SUM(W281:W281),"0")</f>
        <v>16.2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120</v>
      </c>
      <c r="W295" s="315">
        <f t="shared" ref="W295:W302" si="14">IFERROR(IF(V295="",0,CEILING((V295/$H295),1)*$H295),"")</f>
        <v>120</v>
      </c>
      <c r="X295" s="36">
        <f>IFERROR(IF(W295=0,"",ROUNDUP(W295/H295,0)*0.02175),"")</f>
        <v>0.17399999999999999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0</v>
      </c>
      <c r="W297" s="315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100</v>
      </c>
      <c r="W299" s="315">
        <f t="shared" si="14"/>
        <v>105</v>
      </c>
      <c r="X299" s="36">
        <f>IFERROR(IF(W299=0,"",ROUNDUP(W299/H299,0)*0.02175),"")</f>
        <v>0.15225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14.666666666666668</v>
      </c>
      <c r="W303" s="316">
        <f>IFERROR(W295/H295,"0")+IFERROR(W296/H296,"0")+IFERROR(W297/H297,"0")+IFERROR(W298/H298,"0")+IFERROR(W299/H299,"0")+IFERROR(W300/H300,"0")+IFERROR(W301/H301,"0")+IFERROR(W302/H302,"0")</f>
        <v>15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0.32624999999999998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220</v>
      </c>
      <c r="W304" s="316">
        <f>IFERROR(SUM(W295:W302),"0")</f>
        <v>225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0</v>
      </c>
      <c r="W331" s="316">
        <f>IFERROR(SUM(W328:W329),"0")</f>
        <v>0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0</v>
      </c>
      <c r="W351" s="315">
        <f t="shared" ref="W351:W363" si="15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0</v>
      </c>
      <c r="W353" s="315">
        <f t="shared" si="15"/>
        <v>0</v>
      </c>
      <c r="X353" s="36" t="str">
        <f>IFERROR(IF(W353=0,"",ROUNDUP(W353/H353,0)*0.00753),"")</f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0</v>
      </c>
      <c r="W365" s="316">
        <f>IFERROR(SUM(W351:W363),"0")</f>
        <v>0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3.5</v>
      </c>
      <c r="W396" s="315">
        <f t="shared" ref="W396:W402" si="17">IFERROR(IF(V396="",0,CEILING((V396/$H396),1)*$H396),"")</f>
        <v>4.2</v>
      </c>
      <c r="X396" s="36">
        <f>IFERROR(IF(W396=0,"",ROUNDUP(W396/H396,0)*0.00753),"")</f>
        <v>7.5300000000000002E-3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0.83333333333333326</v>
      </c>
      <c r="W403" s="316">
        <f>IFERROR(W396/H396,"0")+IFERROR(W397/H397,"0")+IFERROR(W398/H398,"0")+IFERROR(W399/H399,"0")+IFERROR(W400/H400,"0")+IFERROR(W401/H401,"0")+IFERROR(W402/H402,"0")</f>
        <v>1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7.5300000000000002E-3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3.5</v>
      </c>
      <c r="W404" s="316">
        <f>IFERROR(SUM(W396:W402),"0")</f>
        <v>4.2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5</v>
      </c>
      <c r="W413" s="315">
        <f t="shared" si="18"/>
        <v>5.28</v>
      </c>
      <c r="X413" s="36">
        <f>IFERROR(IF(W413=0,"",ROUNDUP(W413/H413,0)*0.01196),"")</f>
        <v>1.196E-2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0.94696969696969691</v>
      </c>
      <c r="W421" s="316">
        <f>IFERROR(W412/H412,"0")+IFERROR(W413/H413,"0")+IFERROR(W414/H414,"0")+IFERROR(W415/H415,"0")+IFERROR(W416/H416,"0")+IFERROR(W417/H417,"0")+IFERROR(W418/H418,"0")+IFERROR(W419/H419,"0")+IFERROR(W420/H420,"0")</f>
        <v>1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1.196E-2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5</v>
      </c>
      <c r="W422" s="316">
        <f>IFERROR(SUM(W412:W420),"0")</f>
        <v>5.28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10</v>
      </c>
      <c r="W424" s="315">
        <f>IFERROR(IF(V424="",0,CEILING((V424/$H424),1)*$H424),"")</f>
        <v>10.56</v>
      </c>
      <c r="X424" s="36">
        <f>IFERROR(IF(W424=0,"",ROUNDUP(W424/H424,0)*0.01196),"")</f>
        <v>2.392E-2</v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1.8939393939393938</v>
      </c>
      <c r="W426" s="316">
        <f>IFERROR(W424/H424,"0")+IFERROR(W425/H425,"0")</f>
        <v>2</v>
      </c>
      <c r="X426" s="316">
        <f>IFERROR(IF(X424="",0,X424),"0")+IFERROR(IF(X425="",0,X425),"0")</f>
        <v>2.392E-2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10</v>
      </c>
      <c r="W427" s="316">
        <f>IFERROR(SUM(W424:W425),"0")</f>
        <v>10.56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0</v>
      </c>
      <c r="W429" s="315">
        <f t="shared" ref="W429:W434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20</v>
      </c>
      <c r="W430" s="315">
        <f t="shared" si="19"/>
        <v>21.12</v>
      </c>
      <c r="X430" s="36">
        <f>IFERROR(IF(W430=0,"",ROUNDUP(W430/H430,0)*0.01196),"")</f>
        <v>4.7840000000000001E-2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5</v>
      </c>
      <c r="W431" s="315">
        <f t="shared" si="19"/>
        <v>5.28</v>
      </c>
      <c r="X431" s="36">
        <f>IFERROR(IF(W431=0,"",ROUNDUP(W431/H431,0)*0.01196),"")</f>
        <v>1.196E-2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4.7348484848484844</v>
      </c>
      <c r="W435" s="316">
        <f>IFERROR(W429/H429,"0")+IFERROR(W430/H430,"0")+IFERROR(W431/H431,"0")+IFERROR(W432/H432,"0")+IFERROR(W433/H433,"0")+IFERROR(W434/H434,"0")</f>
        <v>5</v>
      </c>
      <c r="X435" s="316">
        <f>IFERROR(IF(X429="",0,X429),"0")+IFERROR(IF(X430="",0,X430),"0")+IFERROR(IF(X431="",0,X431),"0")+IFERROR(IF(X432="",0,X432),"0")+IFERROR(IF(X433="",0,X433),"0")+IFERROR(IF(X434="",0,X434),"0")</f>
        <v>5.9799999999999999E-2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25</v>
      </c>
      <c r="W436" s="316">
        <f>IFERROR(SUM(W429:W434),"0")</f>
        <v>26.400000000000002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20</v>
      </c>
      <c r="W456" s="315">
        <f>IFERROR(IF(V456="",0,CEILING((V456/$H456),1)*$H456),"")</f>
        <v>21</v>
      </c>
      <c r="X456" s="36">
        <f>IFERROR(IF(W456=0,"",ROUNDUP(W456/H456,0)*0.00753),"")</f>
        <v>3.7650000000000003E-2</v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4.7619047619047619</v>
      </c>
      <c r="W457" s="316">
        <f>IFERROR(W455/H455,"0")+IFERROR(W456/H456,"0")</f>
        <v>5</v>
      </c>
      <c r="X457" s="316">
        <f>IFERROR(IF(X455="",0,X455),"0")+IFERROR(IF(X456="",0,X456),"0")</f>
        <v>3.7650000000000003E-2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20</v>
      </c>
      <c r="W458" s="316">
        <f>IFERROR(SUM(W455:W456),"0")</f>
        <v>21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1356.9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1435.34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1428.7379218929216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1511.7279999999996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1503.7379218929216</v>
      </c>
      <c r="W472" s="316">
        <f>GrossWeightTotalR+PalletQtyTotalR*25</f>
        <v>1586.7279999999996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167.03583761917099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177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3.0090499999999998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91.800000000000011</v>
      </c>
      <c r="D479" s="46">
        <f>IFERROR(W55*1,"0")+IFERROR(W56*1,"0")+IFERROR(W57*1,"0")+IFERROR(W58*1,"0")</f>
        <v>108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124.80000000000001</v>
      </c>
      <c r="F479" s="46">
        <f>IFERROR(W130*1,"0")+IFERROR(W131*1,"0")+IFERROR(W132*1,"0")</f>
        <v>16.8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8.4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750.3</v>
      </c>
      <c r="K479" s="312"/>
      <c r="L479" s="46">
        <f>IFERROR(W261*1,"0")+IFERROR(W262*1,"0")+IFERROR(W263*1,"0")+IFERROR(W264*1,"0")+IFERROR(W265*1,"0")+IFERROR(W266*1,"0")+IFERROR(W267*1,"0")+IFERROR(W271*1,"0")+IFERROR(W272*1,"0")</f>
        <v>26.6</v>
      </c>
      <c r="M479" s="46">
        <f>IFERROR(W277*1,"0")+IFERROR(W281*1,"0")+IFERROR(W285*1,"0")+IFERROR(W289*1,"0")</f>
        <v>16.2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225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46">
        <f>IFERROR(W391*1,"0")+IFERROR(W392*1,"0")+IFERROR(W396*1,"0")+IFERROR(W397*1,"0")+IFERROR(W398*1,"0")+IFERROR(W399*1,"0")+IFERROR(W400*1,"0")+IFERROR(W401*1,"0")+IFERROR(W402*1,"0")+IFERROR(W406*1,"0")</f>
        <v>4.2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42.24</v>
      </c>
      <c r="S479" s="46">
        <f>IFERROR(W445*1,"0")+IFERROR(W446*1,"0")+IFERROR(W450*1,"0")+IFERROR(W451*1,"0")+IFERROR(W455*1,"0")+IFERROR(W456*1,"0")+IFERROR(W460*1,"0")+IFERROR(W461*1,"0")</f>
        <v>21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2023-12-05T10:47:18Z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