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DE7ADE-341E-4AC3-9752-73FF24F13A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N515" i="2"/>
  <c r="V513" i="2"/>
  <c r="V512" i="2"/>
  <c r="W511" i="2"/>
  <c r="X511" i="2" s="1"/>
  <c r="W510" i="2"/>
  <c r="X510" i="2" s="1"/>
  <c r="W509" i="2"/>
  <c r="X509" i="2" s="1"/>
  <c r="W508" i="2"/>
  <c r="V506" i="2"/>
  <c r="V505" i="2"/>
  <c r="X504" i="2"/>
  <c r="W504" i="2"/>
  <c r="X503" i="2"/>
  <c r="W503" i="2"/>
  <c r="X502" i="2"/>
  <c r="X505" i="2" s="1"/>
  <c r="W502" i="2"/>
  <c r="W506" i="2" s="1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W482" i="2"/>
  <c r="X482" i="2" s="1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X472" i="2" s="1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W446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X421" i="2" s="1"/>
  <c r="N417" i="2"/>
  <c r="V415" i="2"/>
  <c r="V414" i="2"/>
  <c r="W413" i="2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X385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7" i="2" s="1"/>
  <c r="N372" i="2"/>
  <c r="V370" i="2"/>
  <c r="V369" i="2"/>
  <c r="W368" i="2"/>
  <c r="N368" i="2"/>
  <c r="W367" i="2"/>
  <c r="X367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W359" i="2"/>
  <c r="X359" i="2" s="1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W351" i="2" s="1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V310" i="2"/>
  <c r="V309" i="2"/>
  <c r="W308" i="2"/>
  <c r="N308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X278" i="2" s="1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I532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305" i="2" l="1"/>
  <c r="X281" i="2"/>
  <c r="W119" i="2"/>
  <c r="W129" i="2"/>
  <c r="X215" i="2"/>
  <c r="X216" i="2" s="1"/>
  <c r="W216" i="2"/>
  <c r="W322" i="2"/>
  <c r="X379" i="2"/>
  <c r="X380" i="2" s="1"/>
  <c r="W380" i="2"/>
  <c r="W388" i="2"/>
  <c r="W521" i="2"/>
  <c r="D532" i="2"/>
  <c r="W86" i="2"/>
  <c r="W104" i="2"/>
  <c r="X312" i="2"/>
  <c r="X313" i="2" s="1"/>
  <c r="W370" i="2"/>
  <c r="X444" i="2"/>
  <c r="X445" i="2" s="1"/>
  <c r="W445" i="2"/>
  <c r="U532" i="2"/>
  <c r="W475" i="2"/>
  <c r="X483" i="2"/>
  <c r="J9" i="2"/>
  <c r="W34" i="2"/>
  <c r="W42" i="2"/>
  <c r="X52" i="2"/>
  <c r="W226" i="2"/>
  <c r="O532" i="2"/>
  <c r="W310" i="2"/>
  <c r="W327" i="2"/>
  <c r="X326" i="2"/>
  <c r="X327" i="2" s="1"/>
  <c r="W365" i="2"/>
  <c r="X360" i="2"/>
  <c r="X364" i="2" s="1"/>
  <c r="W415" i="2"/>
  <c r="W414" i="2"/>
  <c r="X413" i="2"/>
  <c r="X414" i="2" s="1"/>
  <c r="W470" i="2"/>
  <c r="W524" i="2"/>
  <c r="W33" i="2"/>
  <c r="X36" i="2"/>
  <c r="X37" i="2" s="1"/>
  <c r="W37" i="2"/>
  <c r="X40" i="2"/>
  <c r="X41" i="2" s="1"/>
  <c r="X44" i="2"/>
  <c r="X45" i="2" s="1"/>
  <c r="W45" i="2"/>
  <c r="W53" i="2"/>
  <c r="X56" i="2"/>
  <c r="X60" i="2" s="1"/>
  <c r="W60" i="2"/>
  <c r="W94" i="2"/>
  <c r="X96" i="2"/>
  <c r="W105" i="2"/>
  <c r="X107" i="2"/>
  <c r="F532" i="2"/>
  <c r="X132" i="2"/>
  <c r="W168" i="2"/>
  <c r="L532" i="2"/>
  <c r="X220" i="2"/>
  <c r="X226" i="2" s="1"/>
  <c r="X275" i="2"/>
  <c r="X299" i="2"/>
  <c r="W328" i="2"/>
  <c r="W341" i="2"/>
  <c r="W352" i="2"/>
  <c r="X349" i="2"/>
  <c r="X351" i="2" s="1"/>
  <c r="W403" i="2"/>
  <c r="W438" i="2"/>
  <c r="X430" i="2"/>
  <c r="W442" i="2"/>
  <c r="W441" i="2"/>
  <c r="X440" i="2"/>
  <c r="X441" i="2" s="1"/>
  <c r="X508" i="2"/>
  <c r="W512" i="2"/>
  <c r="W157" i="2"/>
  <c r="W176" i="2"/>
  <c r="W195" i="2"/>
  <c r="W202" i="2"/>
  <c r="J532" i="2"/>
  <c r="W213" i="2"/>
  <c r="W245" i="2"/>
  <c r="W281" i="2"/>
  <c r="W282" i="2"/>
  <c r="W300" i="2"/>
  <c r="W304" i="2"/>
  <c r="W314" i="2"/>
  <c r="R532" i="2"/>
  <c r="W369" i="2"/>
  <c r="S532" i="2"/>
  <c r="W411" i="2"/>
  <c r="W437" i="2"/>
  <c r="W474" i="2"/>
  <c r="V532" i="2"/>
  <c r="W499" i="2"/>
  <c r="V525" i="2"/>
  <c r="V526" i="2"/>
  <c r="V522" i="2"/>
  <c r="W269" i="2"/>
  <c r="X136" i="2"/>
  <c r="X195" i="2"/>
  <c r="X202" i="2"/>
  <c r="X489" i="2"/>
  <c r="X512" i="2"/>
  <c r="X168" i="2"/>
  <c r="X269" i="2"/>
  <c r="X93" i="2"/>
  <c r="X410" i="2"/>
  <c r="X287" i="2"/>
  <c r="X118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W525" i="2" l="1"/>
  <c r="X469" i="2"/>
  <c r="W526" i="2"/>
  <c r="W522" i="2"/>
  <c r="X527" i="2"/>
</calcChain>
</file>

<file path=xl/sharedStrings.xml><?xml version="1.0" encoding="utf-8"?>
<sst xmlns="http://schemas.openxmlformats.org/spreadsheetml/2006/main" count="3511" uniqueCount="769">
  <si>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</si>
  <si>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</si>
  <si>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</si>
  <si>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</si>
  <si>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</si>
  <si>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</si>
  <si>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</si>
  <si>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</si>
  <si>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</si>
  <si>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</si>
  <si>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</si>
  <si>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</si>
  <si>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</si>
  <si>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</si>
  <si>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</si>
  <si>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</si>
  <si>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</si>
  <si>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</si>
  <si>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</si>
  <si>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</si>
  <si>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</si>
  <si>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</si>
  <si>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</si>
  <si>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</si>
  <si>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</si>
  <si>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</si>
  <si>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</si>
  <si>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</si>
  <si>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</si>
  <si>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</si>
  <si>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</si>
  <si>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</si>
  <si>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</si>
  <si>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</si>
  <si>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</si>
  <si>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</si>
  <si>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</si>
  <si>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</si>
  <si>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</si>
  <si>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</si>
  <si>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</si>
  <si>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</si>
  <si>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</si>
  <si>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</si>
  <si>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</si>
  <si>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</si>
  <si>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</si>
  <si>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</si>
  <si>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</si>
  <si>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</si>
  <si>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</si>
  <si>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</si>
  <si>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</si>
  <si>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</si>
  <si>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</si>
  <si>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</si>
  <si>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</si>
  <si>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</si>
  <si>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</si>
  <si>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</si>
  <si>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</si>
  <si>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</si>
  <si>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</si>
  <si>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</si>
  <si>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</si>
  <si>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</si>
  <si>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</si>
  <si>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</si>
  <si>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</si>
  <si>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</si>
  <si>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</si>
  <si>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</si>
  <si>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</si>
  <si>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</si>
  <si>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</si>
  <si>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</si>
  <si>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</si>
  <si>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</si>
  <si>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</si>
  <si>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</si>
  <si>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</si>
  <si>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</si>
  <si>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</si>
  <si>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</si>
  <si>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</si>
  <si>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</si>
  <si>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</si>
  <si>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</si>
  <si>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</si>
  <si>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</si>
  <si>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</si>
  <si>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</si>
  <si>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</si>
  <si>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</si>
  <si>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</si>
  <si>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</si>
  <si>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</si>
  <si>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</si>
  <si>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</si>
  <si>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</si>
  <si>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</si>
  <si>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</si>
  <si>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</si>
  <si>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</si>
  <si>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</si>
  <si>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</si>
  <si>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</si>
  <si>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</si>
  <si>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</si>
  <si>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</si>
  <si>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</si>
  <si>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</si>
  <si>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</si>
  <si>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</si>
  <si>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</si>
  <si>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</si>
  <si>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</si>
  <si>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</si>
  <si>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</si>
  <si>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</si>
  <si>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</si>
  <si>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</si>
  <si>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</si>
  <si>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</si>
  <si>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</si>
  <si>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</si>
  <si>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</si>
  <si>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</si>
  <si>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</si>
  <si>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</si>
  <si>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</si>
  <si>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</si>
  <si>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</si>
  <si>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</si>
  <si>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</si>
  <si>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</si>
  <si>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</si>
  <si>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</si>
  <si>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</si>
  <si>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</si>
  <si>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</si>
  <si>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</si>
  <si>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</si>
  <si>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</si>
  <si>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</si>
  <si>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</si>
  <si>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</si>
  <si>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</si>
  <si>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</si>
  <si>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</si>
  <si>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</si>
  <si>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</si>
  <si>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</si>
  <si>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</si>
  <si>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</si>
  <si>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</si>
  <si>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</si>
  <si>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</si>
  <si>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</si>
  <si>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</si>
  <si>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</si>
  <si>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</si>
  <si>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</si>
  <si>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</si>
  <si>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</si>
  <si>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</si>
  <si>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</si>
  <si>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</si>
  <si>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</si>
  <si>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</si>
  <si>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</si>
  <si>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</si>
  <si>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</si>
  <si>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</si>
  <si>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</si>
  <si>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</si>
  <si>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</si>
  <si>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</si>
  <si>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</si>
  <si>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</si>
  <si>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</si>
  <si>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</si>
  <si>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</si>
  <si>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</si>
  <si>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</si>
  <si>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</si>
  <si>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</si>
  <si>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</si>
  <si>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</si>
  <si>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</si>
  <si>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</si>
  <si>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</si>
  <si>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</si>
  <si>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</si>
  <si>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</si>
  <si>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</si>
  <si>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</si>
  <si>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</si>
  <si>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</si>
  <si>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</si>
  <si>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</si>
  <si>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</si>
  <si>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</si>
  <si>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</si>
  <si>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</si>
  <si>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</si>
  <si>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</si>
  <si>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</si>
  <si>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</si>
  <si>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</si>
  <si>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</si>
  <si>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</si>
  <si>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</si>
  <si>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</si>
  <si>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</si>
  <si>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</si>
  <si>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</si>
  <si>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</si>
  <si>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</si>
  <si>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</si>
  <si>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</si>
  <si>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</si>
  <si>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</si>
  <si>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</si>
  <si>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</si>
  <si>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</si>
  <si>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</si>
  <si>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</si>
  <si>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</si>
  <si>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</si>
  <si>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</si>
  <si>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</si>
  <si>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</si>
  <si>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</si>
  <si>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</si>
  <si>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</si>
  <si>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</si>
  <si>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</si>
  <si>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</si>
  <si>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</si>
  <si>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</si>
  <si>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</si>
  <si>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</si>
  <si>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</si>
  <si>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</si>
  <si>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</si>
  <si>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</si>
  <si>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</si>
  <si>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</si>
  <si>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</si>
  <si>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</si>
  <si>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</si>
  <si>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</si>
  <si>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</si>
  <si>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</si>
  <si>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</si>
  <si>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</si>
  <si>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</si>
  <si>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</si>
  <si>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</si>
  <si>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</si>
  <si>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</si>
  <si>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</si>
  <si>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</si>
  <si>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</si>
  <si>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</si>
  <si>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</si>
  <si>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</si>
  <si>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</si>
  <si>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</si>
  <si>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</si>
  <si>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</si>
  <si>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</si>
  <si>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</si>
  <si>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</si>
  <si>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</si>
  <si>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</si>
  <si>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</si>
  <si>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</si>
  <si>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</si>
  <si>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</si>
  <si>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</si>
  <si>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</si>
  <si>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</si>
  <si>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</si>
  <si>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</si>
  <si>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</si>
  <si>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</si>
  <si>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</si>
  <si>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</si>
  <si>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</si>
  <si>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</si>
  <si>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</si>
  <si>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</si>
  <si>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</si>
  <si>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</si>
  <si>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</si>
  <si>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</si>
  <si>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</si>
  <si>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</si>
  <si>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</si>
  <si>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</si>
  <si>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</si>
  <si>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</si>
  <si>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</si>
  <si>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</si>
  <si>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</si>
  <si>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</si>
  <si>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</si>
  <si>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</si>
  <si>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</si>
  <si>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</si>
  <si>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</si>
  <si>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</si>
  <si>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</si>
  <si>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</si>
  <si>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</si>
  <si>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</si>
  <si>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</si>
  <si>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</si>
  <si>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</si>
  <si>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</si>
  <si>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</si>
  <si>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</si>
  <si>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</si>
  <si>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</si>
  <si>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</si>
  <si>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</si>
  <si>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</si>
  <si>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</si>
  <si>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</si>
  <si>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</si>
  <si>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</si>
  <si>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</si>
  <si>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</si>
  <si>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</si>
  <si>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</si>
  <si>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</si>
  <si>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</si>
  <si>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</si>
  <si>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</si>
  <si>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</si>
  <si>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</si>
  <si>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</si>
  <si>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</si>
  <si>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</si>
  <si>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</si>
  <si>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</si>
  <si>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</si>
  <si>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</si>
  <si>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</si>
  <si>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</si>
  <si>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</si>
  <si>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</si>
  <si>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</si>
  <si>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</si>
  <si>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</si>
  <si>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</si>
  <si>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</si>
  <si>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</si>
  <si>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</si>
  <si>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</si>
  <si>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</si>
  <si>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</si>
  <si>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</si>
  <si>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</si>
  <si>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</si>
  <si>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</si>
  <si>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</si>
  <si>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</si>
  <si>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</si>
  <si>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</si>
  <si>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</si>
  <si>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</si>
  <si>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</si>
  <si>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</si>
  <si>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</si>
  <si>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</si>
  <si>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</si>
  <si>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</si>
  <si>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</si>
  <si>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</si>
  <si>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</si>
  <si>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</si>
  <si>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</si>
  <si>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</si>
  <si>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</si>
  <si>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</si>
  <si>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</si>
  <si>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</si>
  <si>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</si>
  <si>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</si>
  <si>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</si>
  <si>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</si>
  <si>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</si>
  <si>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</si>
  <si>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</si>
  <si>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</si>
  <si>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</si>
  <si>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</si>
  <si>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</si>
  <si>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</si>
  <si>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</si>
  <si>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</si>
  <si>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</si>
  <si>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</si>
  <si>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</si>
  <si>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</si>
  <si>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</si>
  <si>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</si>
  <si>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</si>
  <si>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</si>
  <si>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</si>
  <si>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</si>
  <si>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</si>
  <si>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</si>
  <si>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</si>
  <si>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</si>
  <si>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</si>
  <si>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</si>
  <si>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</si>
  <si>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</si>
  <si>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</si>
  <si>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</si>
  <si>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</si>
  <si>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</si>
  <si>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</si>
  <si>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</si>
  <si>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</si>
  <si>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</si>
  <si>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</si>
  <si>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</si>
  <si>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</si>
  <si>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</si>
  <si>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</si>
  <si>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</si>
  <si>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</si>
  <si>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</si>
  <si>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</si>
  <si>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</si>
  <si>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</si>
  <si>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</si>
  <si>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</si>
  <si>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</si>
  <si>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</si>
  <si>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</si>
  <si>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</si>
  <si>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</si>
  <si>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</si>
  <si>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</si>
  <si>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</si>
  <si>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</si>
  <si>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</si>
  <si>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</si>
  <si>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</si>
  <si>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</si>
  <si>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</si>
  <si>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</si>
  <si>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</si>
  <si>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</si>
  <si>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</si>
  <si>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</si>
  <si>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</si>
  <si>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</si>
  <si>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</si>
  <si>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</si>
  <si>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</si>
  <si>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</si>
  <si>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</si>
  <si>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</si>
  <si>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</si>
  <si>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</si>
  <si>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</si>
  <si>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</si>
  <si>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</si>
  <si>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</si>
  <si>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</si>
  <si>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</si>
  <si>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</si>
  <si>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</si>
  <si>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</si>
  <si>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</si>
  <si>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</si>
  <si>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</si>
  <si>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</si>
  <si>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</si>
  <si>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</si>
  <si>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</si>
  <si>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</si>
  <si>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</si>
  <si>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</si>
  <si>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</si>
  <si>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</si>
  <si>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</si>
  <si>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</si>
  <si>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</si>
  <si>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</si>
  <si>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</si>
  <si>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</si>
  <si>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</si>
  <si>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</si>
  <si>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</si>
  <si>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</si>
  <si>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</si>
  <si>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</si>
  <si>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</si>
  <si>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</si>
  <si>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</si>
  <si>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</si>
  <si>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</si>
  <si>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</si>
  <si>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</si>
  <si>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</si>
  <si>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</si>
  <si>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</si>
  <si>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</si>
  <si>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</si>
  <si>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</si>
  <si>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</si>
  <si>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</si>
  <si>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</si>
  <si>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</si>
  <si>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</si>
  <si>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</si>
  <si>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</si>
  <si>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</si>
  <si>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</si>
  <si>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</si>
  <si>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</si>
  <si>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</si>
  <si>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</si>
  <si>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</si>
  <si>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</si>
  <si>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</si>
  <si>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</si>
  <si>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</si>
  <si>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</si>
  <si>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</si>
  <si>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</si>
  <si>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</si>
  <si>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</si>
  <si>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</si>
  <si>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</si>
  <si>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</si>
  <si>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</si>
  <si>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</si>
  <si>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</si>
  <si>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</si>
  <si>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</si>
  <si>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</si>
  <si>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</si>
  <si>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</si>
  <si>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</si>
  <si>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</si>
  <si>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</si>
  <si>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</si>
  <si>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</si>
  <si>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</si>
  <si>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</si>
  <si>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</si>
  <si>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</si>
  <si>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</si>
  <si>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</si>
  <si>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</si>
  <si>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</si>
  <si>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</si>
  <si>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</si>
  <si>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</si>
  <si>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</si>
  <si>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</si>
  <si>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</si>
  <si>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</si>
  <si>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</si>
  <si>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</si>
  <si>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</si>
  <si>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</si>
  <si>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</si>
  <si>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</si>
  <si>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</si>
  <si>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</si>
  <si>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</si>
  <si>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</si>
  <si>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</si>
  <si>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</si>
  <si>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</si>
  <si>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</si>
  <si>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</si>
  <si>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</si>
  <si>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</si>
  <si>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</si>
  <si>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</si>
  <si>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</si>
  <si>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</si>
  <si>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</si>
  <si>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</si>
  <si>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</si>
  <si>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</si>
  <si>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</si>
  <si>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</si>
  <si>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</si>
  <si>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</si>
  <si>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</si>
  <si>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</si>
  <si>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</si>
  <si>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</si>
  <si>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</si>
  <si>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</si>
  <si>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</si>
  <si>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</si>
  <si>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</si>
  <si>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</si>
  <si>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</si>
  <si>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</si>
  <si>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</si>
  <si>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</si>
  <si>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</si>
  <si>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</si>
  <si>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</si>
  <si>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</si>
  <si>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</si>
  <si>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</si>
  <si>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</si>
  <si>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</si>
  <si>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</si>
  <si>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</si>
  <si>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</si>
  <si>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</si>
  <si>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</si>
  <si>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</si>
  <si>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</si>
  <si>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</si>
  <si>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</si>
  <si>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</si>
  <si>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</si>
  <si>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</si>
  <si>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</si>
  <si>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</si>
  <si>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</si>
  <si>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</si>
  <si>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</si>
  <si>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</si>
  <si>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</si>
  <si>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</si>
  <si>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</si>
  <si>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</si>
  <si>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</si>
  <si>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</si>
  <si>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</si>
  <si>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</si>
  <si>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</si>
  <si>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</si>
  <si>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</si>
  <si>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</si>
  <si>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</si>
  <si>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</si>
  <si>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</si>
  <si>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</si>
  <si>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</si>
  <si>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</si>
  <si>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</si>
  <si>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</si>
  <si>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</si>
  <si>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</si>
  <si>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</si>
  <si>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</si>
  <si>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</si>
  <si>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</si>
  <si>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</si>
  <si>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</si>
  <si>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</si>
  <si>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</si>
  <si>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</si>
  <si>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</si>
  <si>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</si>
  <si>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</si>
  <si>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</si>
  <si>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</si>
  <si>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</si>
  <si>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</si>
  <si>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</si>
  <si>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</si>
  <si>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</si>
  <si>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</si>
  <si>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</si>
  <si>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</si>
  <si>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</si>
  <si>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</si>
  <si>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</si>
  <si>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</si>
  <si>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</si>
  <si>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</si>
  <si>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</si>
  <si>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</si>
  <si>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</si>
  <si>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</si>
  <si>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</si>
  <si>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</si>
  <si>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</si>
  <si>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</si>
  <si>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</si>
  <si>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</si>
  <si>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</si>
  <si>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</si>
  <si>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</si>
  <si>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</si>
  <si>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</si>
  <si>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</si>
  <si>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</si>
  <si>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</si>
  <si>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</si>
  <si>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</si>
  <si>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</si>
  <si>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</si>
  <si>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</si>
  <si>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</si>
  <si>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</si>
  <si>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</si>
  <si>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</si>
  <si>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</si>
  <si>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</si>
  <si>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</si>
  <si>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</si>
  <si>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</si>
  <si>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</si>
  <si>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</si>
  <si>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</si>
  <si>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</si>
  <si>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</si>
  <si>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</si>
  <si>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</si>
  <si>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</si>
  <si>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</si>
  <si>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</si>
  <si>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</si>
  <si>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</si>
  <si>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</si>
  <si>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</si>
  <si>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</si>
  <si>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</si>
  <si>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</si>
  <si>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</si>
  <si>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</si>
  <si>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</si>
  <si>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</si>
  <si>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</si>
  <si>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</si>
  <si>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</si>
  <si>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</si>
  <si>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</si>
  <si>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</si>
  <si>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</si>
  <si>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</si>
  <si>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</si>
  <si>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</si>
  <si>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</si>
  <si>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</si>
  <si>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</si>
  <si>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</si>
  <si>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</si>
  <si>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</si>
  <si>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</si>
  <si>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</si>
  <si>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</si>
  <si>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</si>
  <si>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</si>
  <si>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</si>
  <si>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</si>
  <si>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</si>
  <si>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111012-П233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</si>
</sst>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topLeftCell="C1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 t="s">
        <v>768</v>
      </c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45344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Четверг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0.5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hidden="1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hidden="1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hidden="1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hidden="1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hidden="1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hidden="1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hidden="1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hidden="1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hidden="1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hidden="1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hidden="1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hidden="1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hidden="1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hidden="1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hidden="1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hidden="1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10800</v>
      </c>
      <c r="W259" s="56">
        <f t="shared" ref="W259:W268" si="15">IFERROR(IF(V259="",0,CEILING((V259/$H259),1)*$H259),"")</f>
        <v>10803</v>
      </c>
      <c r="X259" s="42">
        <f>IFERROR(IF(W259=0,"",ROUNDUP(W259/H259,0)*0.02175),"")</f>
        <v>30.123749999999998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1384.6153846153848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1385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30.123749999999998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10800</v>
      </c>
      <c r="W270" s="44">
        <f>IFERROR(SUM(W259:W268),"0")</f>
        <v>10803</v>
      </c>
      <c r="X270" s="43"/>
      <c r="Y270" s="68"/>
      <c r="Z270" s="68"/>
    </row>
    <row r="271" spans="1:53" ht="14.25" hidden="1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hidden="1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hidden="1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hidden="1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hidden="1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hidden="1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hidden="1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hidden="1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idden="1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hidden="1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hidden="1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hidden="1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hidden="1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hidden="1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hidden="1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hidden="1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hidden="1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idden="1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hidden="1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hidden="1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7100</v>
      </c>
      <c r="W343" s="56">
        <f>IFERROR(IF(V343="",0,CEILING((V343/$H343),1)*$H343),"")</f>
        <v>7110</v>
      </c>
      <c r="X343" s="42">
        <f>IFERROR(IF(W343=0,"",ROUNDUP(W343/H343,0)*0.02175),"")</f>
        <v>10.3095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473.33333333333331</v>
      </c>
      <c r="W346" s="44">
        <f>IFERROR(W343/H343,"0")+IFERROR(W344/H344,"0")+IFERROR(W345/H345,"0")</f>
        <v>474</v>
      </c>
      <c r="X346" s="44">
        <f>IFERROR(IF(X343="",0,X343),"0")+IFERROR(IF(X344="",0,X344),"0")+IFERROR(IF(X345="",0,X345),"0")</f>
        <v>10.3095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7100</v>
      </c>
      <c r="W347" s="44">
        <f>IFERROR(SUM(W343:W345),"0")</f>
        <v>7110</v>
      </c>
      <c r="X347" s="43"/>
      <c r="Y347" s="68"/>
      <c r="Z347" s="68"/>
    </row>
    <row r="348" spans="1:53" ht="14.25" hidden="1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hidden="1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hidden="1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hidden="1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hidden="1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hidden="1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hidden="1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hidden="1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hidden="1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hidden="1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hidden="1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hidden="1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hidden="1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hidden="1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hidden="1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hidden="1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hidden="1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hidden="1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hidden="1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hidden="1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hidden="1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hidden="1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hidden="1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hidden="1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hidden="1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hidden="1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hidden="1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hidden="1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hidden="1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hidden="1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hidden="1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hidden="1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hidden="1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hidden="1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hidden="1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hidden="1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hidden="1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hidden="1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hidden="1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hidden="1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hidden="1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hidden="1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hidden="1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hidden="1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hidden="1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hidden="1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hidden="1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hidden="1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hidden="1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hidden="1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hidden="1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hidden="1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hidden="1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hidden="1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hidden="1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17900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17913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18899.815384615387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18913.349999999999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35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35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19774.815384615387</v>
      </c>
      <c r="W525" s="44">
        <f>GrossWeightTotalR+PalletQtyTotalR*25</f>
        <v>19788.349999999999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1857.948717948718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1859</v>
      </c>
      <c r="X526" s="43"/>
      <c r="Y526" s="68"/>
      <c r="Z526" s="68"/>
    </row>
    <row r="527" spans="1:53" ht="14.25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40.433250000000001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10803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7110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84,62"/>
        <filter val="1 857,95"/>
        <filter val="10 800,00"/>
        <filter val="17 900,00"/>
        <filter val="18 899,82"/>
        <filter val="19 774,82"/>
        <filter val="35"/>
        <filter val="473,33"/>
        <filter val="7 100,00"/>
      </filters>
    </filterColumn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