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657E04-831E-4D5A-8A73-75CC2DB7E0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W518" i="2"/>
  <c r="X518" i="2" s="1"/>
  <c r="W517" i="2"/>
  <c r="X517" i="2" s="1"/>
  <c r="W516" i="2"/>
  <c r="X516" i="2" s="1"/>
  <c r="W515" i="2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V505" i="2"/>
  <c r="W504" i="2"/>
  <c r="X504" i="2" s="1"/>
  <c r="W503" i="2"/>
  <c r="X503" i="2" s="1"/>
  <c r="W502" i="2"/>
  <c r="V500" i="2"/>
  <c r="V499" i="2"/>
  <c r="W498" i="2"/>
  <c r="X498" i="2" s="1"/>
  <c r="W497" i="2"/>
  <c r="X497" i="2" s="1"/>
  <c r="W496" i="2"/>
  <c r="X496" i="2" s="1"/>
  <c r="W495" i="2"/>
  <c r="X495" i="2" s="1"/>
  <c r="W494" i="2"/>
  <c r="V532" i="2" s="1"/>
  <c r="V490" i="2"/>
  <c r="V489" i="2"/>
  <c r="W488" i="2"/>
  <c r="X488" i="2" s="1"/>
  <c r="N488" i="2"/>
  <c r="W487" i="2"/>
  <c r="X487" i="2" s="1"/>
  <c r="N487" i="2"/>
  <c r="W486" i="2"/>
  <c r="X486" i="2" s="1"/>
  <c r="N486" i="2"/>
  <c r="V484" i="2"/>
  <c r="V483" i="2"/>
  <c r="W482" i="2"/>
  <c r="X482" i="2" s="1"/>
  <c r="N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N472" i="2"/>
  <c r="V470" i="2"/>
  <c r="V469" i="2"/>
  <c r="W468" i="2"/>
  <c r="X468" i="2" s="1"/>
  <c r="N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W455" i="2"/>
  <c r="X455" i="2" s="1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V445" i="2"/>
  <c r="W444" i="2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X430" i="2" s="1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N386" i="2"/>
  <c r="W385" i="2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X349" i="2" s="1"/>
  <c r="X351" i="2" s="1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W327" i="2" s="1"/>
  <c r="N326" i="2"/>
  <c r="V322" i="2"/>
  <c r="V321" i="2"/>
  <c r="W320" i="2"/>
  <c r="N320" i="2"/>
  <c r="V318" i="2"/>
  <c r="V317" i="2"/>
  <c r="W316" i="2"/>
  <c r="W318" i="2" s="1"/>
  <c r="N316" i="2"/>
  <c r="V314" i="2"/>
  <c r="V313" i="2"/>
  <c r="W312" i="2"/>
  <c r="W314" i="2" s="1"/>
  <c r="N312" i="2"/>
  <c r="V310" i="2"/>
  <c r="V309" i="2"/>
  <c r="W308" i="2"/>
  <c r="W310" i="2" s="1"/>
  <c r="N308" i="2"/>
  <c r="V305" i="2"/>
  <c r="V304" i="2"/>
  <c r="W303" i="2"/>
  <c r="N303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7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X206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X172" i="2"/>
  <c r="W172" i="2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W524" i="2" l="1"/>
  <c r="W34" i="2"/>
  <c r="X215" i="2"/>
  <c r="X216" i="2" s="1"/>
  <c r="W216" i="2"/>
  <c r="V522" i="2"/>
  <c r="W94" i="2"/>
  <c r="W105" i="2"/>
  <c r="I532" i="2"/>
  <c r="X413" i="2"/>
  <c r="X414" i="2" s="1"/>
  <c r="W414" i="2"/>
  <c r="V526" i="2"/>
  <c r="X36" i="2"/>
  <c r="X37" i="2" s="1"/>
  <c r="W37" i="2"/>
  <c r="X40" i="2"/>
  <c r="X41" i="2" s="1"/>
  <c r="W41" i="2"/>
  <c r="X44" i="2"/>
  <c r="X45" i="2" s="1"/>
  <c r="D532" i="2"/>
  <c r="F532" i="2"/>
  <c r="X326" i="2"/>
  <c r="X327" i="2" s="1"/>
  <c r="W437" i="2"/>
  <c r="X440" i="2"/>
  <c r="X441" i="2" s="1"/>
  <c r="W441" i="2"/>
  <c r="V525" i="2"/>
  <c r="J9" i="2"/>
  <c r="X26" i="2"/>
  <c r="X50" i="2"/>
  <c r="X52" i="2" s="1"/>
  <c r="W86" i="2"/>
  <c r="X88" i="2"/>
  <c r="W104" i="2"/>
  <c r="X97" i="2"/>
  <c r="W119" i="2"/>
  <c r="W129" i="2"/>
  <c r="X132" i="2"/>
  <c r="W157" i="2"/>
  <c r="W176" i="2"/>
  <c r="W226" i="2"/>
  <c r="W269" i="2"/>
  <c r="X260" i="2"/>
  <c r="W304" i="2"/>
  <c r="X302" i="2"/>
  <c r="W321" i="2"/>
  <c r="W322" i="2"/>
  <c r="W380" i="2"/>
  <c r="X379" i="2"/>
  <c r="X380" i="2" s="1"/>
  <c r="W381" i="2"/>
  <c r="S532" i="2"/>
  <c r="X385" i="2"/>
  <c r="W411" i="2"/>
  <c r="X406" i="2"/>
  <c r="W499" i="2"/>
  <c r="W506" i="2"/>
  <c r="X502" i="2"/>
  <c r="X505" i="2" s="1"/>
  <c r="W512" i="2"/>
  <c r="W33" i="2"/>
  <c r="W45" i="2"/>
  <c r="W60" i="2"/>
  <c r="W168" i="2"/>
  <c r="L532" i="2"/>
  <c r="X220" i="2"/>
  <c r="X226" i="2" s="1"/>
  <c r="W281" i="2"/>
  <c r="X278" i="2"/>
  <c r="X281" i="2" s="1"/>
  <c r="W282" i="2"/>
  <c r="W300" i="2"/>
  <c r="X291" i="2"/>
  <c r="X299" i="2" s="1"/>
  <c r="W313" i="2"/>
  <c r="X312" i="2"/>
  <c r="X313" i="2" s="1"/>
  <c r="R532" i="2"/>
  <c r="X359" i="2"/>
  <c r="X364" i="2" s="1"/>
  <c r="W369" i="2"/>
  <c r="X367" i="2"/>
  <c r="W446" i="2"/>
  <c r="W445" i="2"/>
  <c r="X444" i="2"/>
  <c r="X445" i="2" s="1"/>
  <c r="W474" i="2"/>
  <c r="X472" i="2"/>
  <c r="W195" i="2"/>
  <c r="W202" i="2"/>
  <c r="J532" i="2"/>
  <c r="W213" i="2"/>
  <c r="W245" i="2"/>
  <c r="X275" i="2"/>
  <c r="W305" i="2"/>
  <c r="O532" i="2"/>
  <c r="W328" i="2"/>
  <c r="W341" i="2"/>
  <c r="X346" i="2"/>
  <c r="W352" i="2"/>
  <c r="W351" i="2"/>
  <c r="W365" i="2"/>
  <c r="W370" i="2"/>
  <c r="W377" i="2"/>
  <c r="W388" i="2"/>
  <c r="W403" i="2"/>
  <c r="X421" i="2"/>
  <c r="W438" i="2"/>
  <c r="U532" i="2"/>
  <c r="W470" i="2"/>
  <c r="W475" i="2"/>
  <c r="X483" i="2"/>
  <c r="W521" i="2"/>
  <c r="X136" i="2"/>
  <c r="X195" i="2"/>
  <c r="X202" i="2"/>
  <c r="X489" i="2"/>
  <c r="X512" i="2"/>
  <c r="X168" i="2"/>
  <c r="X269" i="2"/>
  <c r="X93" i="2"/>
  <c r="X410" i="2"/>
  <c r="X287" i="2"/>
  <c r="X118" i="2"/>
  <c r="X60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515" i="2"/>
  <c r="X520" i="2" s="1"/>
  <c r="N532" i="2"/>
  <c r="W137" i="2"/>
  <c r="W276" i="2"/>
  <c r="W340" i="2"/>
  <c r="W483" i="2"/>
  <c r="B532" i="2"/>
  <c r="W23" i="2"/>
  <c r="X28" i="2"/>
  <c r="X33" i="2" s="1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W484" i="2"/>
  <c r="E532" i="2"/>
  <c r="H9" i="2"/>
  <c r="W24" i="2"/>
  <c r="W128" i="2"/>
  <c r="W212" i="2"/>
  <c r="W299" i="2"/>
  <c r="W364" i="2"/>
  <c r="W410" i="2"/>
  <c r="W427" i="2"/>
  <c r="W505" i="2"/>
  <c r="W523" i="2"/>
  <c r="W525" i="2" s="1"/>
  <c r="T532" i="2"/>
  <c r="W490" i="2"/>
  <c r="A10" i="2"/>
  <c r="W163" i="2"/>
  <c r="X207" i="2"/>
  <c r="X212" i="2" s="1"/>
  <c r="X451" i="2"/>
  <c r="H532" i="2"/>
  <c r="X494" i="2"/>
  <c r="X499" i="2" s="1"/>
  <c r="X387" i="2" l="1"/>
  <c r="X474" i="2"/>
  <c r="X469" i="2"/>
  <c r="X527" i="2" s="1"/>
  <c r="W526" i="2"/>
  <c r="W522" i="2"/>
</calcChain>
</file>

<file path=xl/sharedStrings.xml><?xml version="1.0" encoding="utf-8"?>
<sst xmlns="http://schemas.openxmlformats.org/spreadsheetml/2006/main" count="3512" uniqueCount="770">
  <si>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</si>
  <si>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</si>
  <si>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</si>
  <si>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</si>
  <si>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</si>
  <si>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</si>
  <si>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</si>
  <si>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</si>
  <si>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</si>
  <si>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</si>
  <si>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</si>
  <si>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</si>
  <si>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</si>
  <si>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</si>
  <si>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</si>
  <si>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</si>
  <si>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</si>
  <si>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</si>
  <si>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</si>
  <si>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</si>
  <si>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</si>
  <si>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</si>
  <si>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</si>
  <si>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</si>
  <si>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</si>
  <si>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</si>
  <si>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</si>
  <si>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</si>
  <si>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</si>
  <si>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</si>
  <si>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</si>
  <si>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</si>
  <si>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</si>
  <si>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</si>
  <si>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</si>
  <si>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</si>
  <si>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</si>
  <si>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</si>
  <si>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</si>
  <si>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</si>
  <si>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</si>
  <si>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</si>
  <si>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</si>
  <si>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</si>
  <si>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</si>
  <si>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</si>
  <si>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</si>
  <si>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</si>
  <si>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</si>
  <si>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</si>
  <si>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</si>
  <si>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</si>
  <si>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</si>
  <si>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</si>
  <si>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</si>
  <si>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</si>
  <si>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</si>
  <si>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</si>
  <si>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</si>
  <si>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</si>
  <si>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</si>
  <si>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</si>
  <si>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</si>
  <si>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</si>
  <si>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</si>
  <si>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</si>
  <si>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</si>
  <si>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</si>
  <si>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</si>
  <si>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</si>
  <si>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</si>
  <si>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</si>
  <si>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</si>
  <si>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</si>
  <si>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</si>
  <si>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</si>
  <si>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</si>
  <si>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</si>
  <si>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</si>
  <si>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</si>
  <si>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</si>
  <si>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</si>
  <si>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</si>
  <si>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</si>
  <si>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</si>
  <si>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</si>
  <si>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</si>
  <si>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</si>
  <si>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</si>
  <si>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</si>
  <si>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</si>
  <si>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</si>
  <si>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</si>
  <si>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</si>
  <si>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</si>
  <si>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</si>
  <si>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</si>
  <si>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</si>
  <si>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</si>
  <si>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</si>
  <si>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</si>
  <si>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</si>
  <si>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</si>
  <si>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</si>
  <si>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</si>
  <si>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</si>
  <si>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</si>
  <si>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</si>
  <si>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</si>
  <si>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</si>
  <si>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</si>
  <si>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</si>
  <si>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</si>
  <si>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</si>
  <si>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</si>
  <si>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</si>
  <si>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</si>
  <si>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</si>
  <si>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</si>
  <si>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</si>
  <si>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</si>
  <si>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</si>
  <si>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</si>
  <si>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</si>
  <si>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</si>
  <si>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</si>
  <si>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</si>
  <si>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</si>
  <si>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</si>
  <si>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</si>
  <si>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</si>
  <si>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</si>
  <si>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</si>
  <si>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</si>
  <si>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</si>
  <si>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</si>
  <si>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</si>
  <si>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</si>
  <si>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</si>
  <si>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</si>
  <si>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</si>
  <si>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</si>
  <si>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</si>
  <si>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</si>
  <si>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</si>
  <si>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</si>
  <si>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</si>
  <si>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</si>
  <si>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</si>
  <si>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</si>
  <si>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</si>
  <si>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</si>
  <si>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</si>
  <si>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</si>
  <si>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</si>
  <si>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</si>
  <si>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</si>
  <si>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</si>
  <si>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</si>
  <si>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</si>
  <si>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</si>
  <si>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</si>
  <si>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</si>
  <si>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</si>
  <si>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</si>
  <si>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</si>
  <si>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</si>
  <si>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</si>
  <si>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</si>
  <si>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</si>
  <si>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</si>
  <si>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</si>
  <si>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</si>
  <si>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</si>
  <si>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</si>
  <si>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</si>
  <si>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</si>
  <si>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</si>
  <si>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</si>
  <si>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</si>
  <si>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</si>
  <si>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</si>
  <si>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</si>
  <si>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</si>
  <si>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</si>
  <si>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</si>
  <si>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</si>
  <si>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</si>
  <si>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</si>
  <si>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</si>
  <si>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</si>
  <si>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</si>
  <si>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</si>
  <si>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</si>
  <si>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</si>
  <si>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</si>
  <si>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</si>
  <si>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</si>
  <si>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</si>
  <si>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</si>
  <si>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</si>
  <si>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</si>
  <si>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</si>
  <si>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</si>
  <si>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</si>
  <si>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</si>
  <si>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</si>
  <si>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</si>
  <si>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</si>
  <si>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</si>
  <si>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</si>
  <si>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</si>
  <si>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</si>
  <si>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</si>
  <si>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</si>
  <si>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</si>
  <si>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</si>
  <si>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</si>
  <si>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</si>
  <si>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</si>
  <si>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</si>
  <si>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</si>
  <si>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</si>
  <si>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</si>
  <si>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</si>
  <si>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</si>
  <si>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</si>
  <si>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</si>
  <si>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</si>
  <si>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</si>
  <si>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</si>
  <si>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</si>
  <si>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</si>
  <si>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</si>
  <si>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</si>
  <si>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</si>
  <si>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</si>
  <si>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</si>
  <si>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</si>
  <si>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</si>
  <si>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</si>
  <si>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</si>
  <si>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</si>
  <si>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</si>
  <si>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</si>
  <si>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</si>
  <si>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</si>
  <si>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</si>
  <si>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</si>
  <si>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</si>
  <si>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</si>
  <si>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</si>
  <si>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</si>
  <si>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</si>
  <si>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</si>
  <si>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</si>
  <si>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</si>
  <si>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</si>
  <si>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</si>
  <si>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</si>
  <si>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</si>
  <si>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</si>
  <si>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</si>
  <si>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</si>
  <si>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</si>
  <si>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</si>
  <si>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</si>
  <si>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</si>
  <si>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</si>
  <si>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</si>
  <si>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</si>
  <si>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</si>
  <si>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</si>
  <si>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</si>
  <si>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</si>
  <si>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</si>
  <si>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</si>
  <si>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</si>
  <si>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</si>
  <si>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</si>
  <si>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</si>
  <si>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</si>
  <si>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</si>
  <si>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</si>
  <si>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</si>
  <si>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</si>
  <si>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</si>
  <si>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</si>
  <si>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</si>
  <si>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</si>
  <si>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</si>
  <si>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</si>
  <si>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</si>
  <si>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</si>
  <si>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</si>
  <si>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</si>
  <si>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</si>
  <si>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</si>
  <si>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</si>
  <si>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</si>
  <si>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</si>
  <si>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</si>
  <si>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</si>
  <si>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</si>
  <si>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</si>
  <si>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</si>
  <si>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</si>
  <si>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</si>
  <si>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</si>
  <si>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</si>
  <si>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</si>
  <si>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</si>
  <si>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</si>
  <si>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</si>
  <si>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</si>
  <si>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</si>
  <si>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</si>
  <si>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</si>
  <si>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</si>
  <si>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</si>
  <si>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</si>
  <si>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</si>
  <si>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</si>
  <si>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</si>
  <si>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</si>
  <si>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</si>
  <si>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</si>
  <si>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</si>
  <si>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</si>
  <si>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</si>
  <si>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</si>
  <si>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</si>
  <si>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</si>
  <si>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</si>
  <si>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</si>
  <si>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</si>
  <si>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</si>
  <si>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</si>
  <si>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</si>
  <si>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</si>
  <si>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</si>
  <si>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</si>
  <si>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</si>
  <si>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</si>
  <si>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</si>
  <si>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</si>
  <si>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</si>
  <si>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</si>
  <si>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</si>
  <si>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</si>
  <si>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</si>
  <si>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</si>
  <si>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</si>
  <si>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</si>
  <si>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</si>
  <si>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</si>
  <si>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</si>
  <si>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</si>
  <si>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</si>
  <si>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</si>
  <si>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</si>
  <si>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</si>
  <si>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</si>
  <si>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</si>
  <si>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</si>
  <si>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</si>
  <si>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</si>
  <si>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</si>
  <si>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</si>
  <si>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</si>
  <si>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</si>
  <si>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</si>
  <si>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</si>
  <si>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</si>
  <si>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</si>
  <si>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</si>
  <si>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</si>
  <si>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</si>
  <si>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</si>
  <si>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</si>
  <si>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</si>
  <si>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</si>
  <si>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</si>
  <si>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</si>
  <si>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</si>
  <si>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</si>
  <si>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</si>
  <si>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</si>
  <si>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</si>
  <si>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</si>
  <si>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</si>
  <si>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</si>
  <si>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</si>
  <si>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</si>
  <si>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</si>
  <si>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</si>
  <si>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</si>
  <si>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</si>
  <si>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</si>
  <si>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</si>
  <si>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</si>
  <si>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</si>
  <si>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</si>
  <si>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</si>
  <si>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</si>
  <si>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</si>
  <si>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</si>
  <si>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</si>
  <si>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</si>
  <si>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</si>
  <si>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</si>
  <si>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</si>
  <si>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</si>
  <si>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</si>
  <si>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</si>
  <si>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</si>
  <si>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</si>
  <si>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</si>
  <si>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</si>
  <si>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</si>
  <si>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</si>
  <si>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</si>
  <si>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</si>
  <si>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</si>
  <si>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</si>
  <si>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</si>
  <si>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</si>
  <si>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</si>
  <si>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</si>
  <si>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</si>
  <si>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</si>
  <si>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</si>
  <si>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</si>
  <si>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</si>
  <si>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</si>
  <si>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</si>
  <si>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</si>
  <si>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</si>
  <si>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</si>
  <si>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</si>
  <si>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</si>
  <si>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</si>
  <si>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</si>
  <si>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</si>
  <si>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</si>
  <si>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</si>
  <si>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</si>
  <si>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</si>
  <si>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</si>
  <si>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</si>
  <si>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</si>
  <si>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</si>
  <si>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</si>
  <si>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</si>
  <si>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</si>
  <si>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</si>
  <si>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</si>
  <si>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</si>
  <si>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</si>
  <si>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</si>
  <si>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</si>
  <si>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</si>
  <si>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</si>
  <si>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</si>
  <si>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</si>
  <si>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</si>
  <si>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</si>
  <si>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</si>
  <si>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</si>
  <si>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</si>
  <si>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</si>
  <si>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</si>
  <si>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</si>
  <si>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</si>
  <si>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</si>
  <si>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</si>
  <si>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</si>
  <si>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</si>
  <si>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</si>
  <si>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</si>
  <si>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</si>
  <si>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</si>
  <si>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</si>
  <si>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</si>
  <si>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</si>
  <si>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</si>
  <si>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</si>
  <si>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</si>
  <si>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</si>
  <si>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</si>
  <si>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</si>
  <si>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</si>
  <si>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</si>
  <si>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</si>
  <si>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</si>
  <si>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</si>
  <si>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</si>
  <si>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</si>
  <si>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</si>
  <si>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</si>
  <si>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</si>
  <si>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</si>
  <si>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</si>
  <si>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</si>
  <si>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</si>
  <si>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</si>
  <si>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</si>
  <si>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</si>
  <si>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</si>
  <si>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</si>
  <si>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</si>
  <si>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</si>
  <si>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</si>
  <si>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</si>
  <si>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</si>
  <si>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</si>
  <si>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</si>
  <si>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</si>
  <si>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</si>
  <si>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</si>
  <si>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</si>
  <si>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</si>
  <si>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</si>
  <si>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</si>
  <si>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</si>
  <si>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</si>
  <si>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</si>
  <si>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</si>
  <si>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</si>
  <si>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</si>
  <si>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</si>
  <si>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</si>
  <si>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</si>
  <si>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</si>
  <si>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</si>
  <si>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</si>
  <si>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</si>
  <si>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</si>
  <si>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</si>
  <si>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</si>
  <si>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</si>
  <si>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</si>
  <si>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</si>
  <si>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</si>
  <si>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</si>
  <si>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</si>
  <si>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</si>
  <si>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</si>
  <si>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</si>
  <si>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</si>
  <si>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</si>
  <si>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</si>
  <si>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</si>
  <si>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</si>
  <si>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</si>
  <si>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</si>
  <si>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</si>
  <si>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</si>
  <si>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</si>
  <si>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</si>
  <si>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</si>
  <si>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</si>
  <si>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</si>
  <si>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</si>
  <si>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</si>
  <si>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</si>
  <si>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</si>
  <si>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</si>
  <si>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</si>
  <si>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</si>
  <si>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</si>
  <si>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</si>
  <si>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</si>
  <si>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</si>
  <si>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</si>
  <si>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</si>
  <si>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</si>
  <si>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</si>
  <si>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</si>
  <si>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</si>
  <si>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</si>
  <si>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</si>
  <si>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</si>
  <si>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</si>
  <si>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</si>
  <si>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</si>
  <si>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</si>
  <si>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</si>
  <si>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</si>
  <si>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</si>
  <si>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</si>
  <si>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</si>
  <si>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</si>
  <si>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</si>
  <si>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</si>
  <si>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</si>
  <si>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</si>
  <si>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</si>
  <si>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</si>
  <si>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</si>
  <si>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</si>
  <si>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</si>
  <si>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</si>
  <si>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</si>
  <si>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</si>
  <si>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</si>
  <si>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</si>
  <si>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</si>
  <si>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</si>
  <si>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</si>
  <si>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</si>
  <si>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</si>
  <si>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</si>
  <si>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</si>
  <si>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</si>
  <si>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</si>
  <si>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</si>
  <si>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</si>
  <si>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</si>
  <si>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</si>
  <si>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</si>
  <si>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</si>
  <si>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</si>
  <si>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</si>
  <si>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</si>
  <si>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</si>
  <si>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</si>
  <si>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</si>
  <si>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</si>
  <si>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</si>
  <si>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</si>
  <si>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</si>
  <si>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</si>
  <si>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</si>
  <si>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</si>
  <si>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</si>
  <si>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</si>
  <si>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</si>
  <si>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</si>
  <si>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</si>
  <si>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</si>
  <si>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</si>
  <si>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</si>
  <si>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</si>
  <si>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</si>
  <si>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</si>
  <si>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</si>
  <si>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</si>
  <si>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</si>
  <si>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</si>
  <si>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</si>
  <si>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</si>
  <si>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</si>
  <si>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</si>
  <si>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</si>
  <si>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</si>
  <si>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</si>
  <si>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</si>
  <si>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</si>
  <si>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</si>
  <si>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</si>
  <si>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</si>
  <si>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</si>
  <si>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</si>
  <si>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</si>
  <si>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</si>
  <si>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</si>
  <si>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</si>
  <si>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</si>
  <si>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</si>
  <si>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</si>
  <si>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</si>
  <si>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</si>
  <si>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</si>
  <si>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</si>
  <si>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</si>
  <si>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</si>
  <si>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</si>
  <si>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</si>
  <si>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</si>
  <si>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</si>
  <si>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</si>
  <si>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</si>
  <si>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</si>
  <si>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</si>
  <si>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</si>
  <si>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</si>
  <si>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</si>
  <si>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</si>
  <si>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</si>
  <si>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</si>
  <si>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</si>
  <si>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</si>
  <si>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</si>
  <si>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</si>
  <si>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</si>
  <si>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</si>
  <si>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</si>
  <si>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</si>
  <si>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</si>
  <si>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</si>
  <si>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</si>
  <si>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</si>
  <si>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</si>
  <si>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</si>
  <si>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</si>
  <si>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</si>
  <si>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</si>
  <si>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</si>
  <si>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</si>
  <si>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</si>
  <si>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</si>
  <si>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</si>
  <si>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</si>
  <si>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</si>
  <si>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</si>
  <si>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</si>
  <si>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</si>
  <si>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</si>
  <si>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</si>
  <si>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</si>
  <si>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</si>
  <si>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</si>
  <si>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</si>
  <si>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</si>
  <si>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</si>
  <si>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</si>
  <si>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</si>
  <si>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</si>
  <si>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</si>
  <si>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</si>
  <si>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</si>
  <si>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</si>
  <si>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</si>
  <si>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</si>
  <si>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</si>
  <si>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</si>
  <si>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</si>
  <si>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</si>
  <si>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</si>
  <si>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</si>
  <si>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</si>
  <si>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</si>
  <si>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</si>
  <si>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</si>
  <si>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</si>
  <si>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</si>
  <si>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</si>
  <si>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</si>
  <si>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</si>
  <si>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</si>
  <si>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</si>
  <si>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</si>
  <si>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</si>
  <si>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</si>
  <si>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</si>
  <si>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</si>
  <si>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</si>
  <si>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</si>
  <si>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</si>
  <si>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</si>
  <si>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</si>
  <si>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</si>
  <si>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</si>
  <si>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</si>
  <si>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</si>
  <si>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</si>
  <si>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</si>
  <si>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111012-П233</t>
  </si>
  <si>
    <t>загрузить отдельно, подписать№3,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</si>
</sst>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 t="s">
        <v>768</v>
      </c>
      <c r="E5" s="722"/>
      <c r="F5" s="723" t="s">
        <v>14</v>
      </c>
      <c r="G5" s="723"/>
      <c r="H5" s="722" t="s">
        <v>769</v>
      </c>
      <c r="I5" s="722"/>
      <c r="J5" s="722"/>
      <c r="K5" s="722"/>
      <c r="L5" s="722"/>
      <c r="N5" s="27" t="s">
        <v>4</v>
      </c>
      <c r="O5" s="717">
        <v>45344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Четверг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0.58333333333333337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hidden="1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hidden="1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hidden="1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hidden="1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hidden="1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hidden="1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hidden="1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hidden="1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hidden="1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hidden="1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hidden="1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hidden="1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hidden="1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hidden="1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hidden="1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hidden="1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hidden="1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hidden="1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hidden="1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hidden="1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hidden="1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hidden="1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hidden="1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hidden="1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hidden="1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hidden="1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hidden="1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hidden="1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hidden="1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hidden="1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hidden="1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hidden="1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hidden="1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hidden="1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hidden="1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hidden="1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idden="1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hidden="1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hidden="1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1250</v>
      </c>
      <c r="W259" s="56">
        <f t="shared" ref="W259:W268" si="15">IFERROR(IF(V259="",0,CEILING((V259/$H259),1)*$H259),"")</f>
        <v>1255.8</v>
      </c>
      <c r="X259" s="42">
        <f>IFERROR(IF(W259=0,"",ROUNDUP(W259/H259,0)*0.02175),"")</f>
        <v>3.5017499999999999</v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hidden="1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160.25641025641025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161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3.5017499999999999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1250</v>
      </c>
      <c r="W270" s="44">
        <f>IFERROR(SUM(W259:W268),"0")</f>
        <v>1255.8</v>
      </c>
      <c r="X270" s="43"/>
      <c r="Y270" s="68"/>
      <c r="Z270" s="68"/>
    </row>
    <row r="271" spans="1:53" ht="14.25" hidden="1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hidden="1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hidden="1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hidden="1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hidden="1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hidden="1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hidden="1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hidden="1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hidden="1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hidden="1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hidden="1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hidden="1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hidden="1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hidden="1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hidden="1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hidden="1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hidden="1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hidden="1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hidden="1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hidden="1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hidden="1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hidden="1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hidden="1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hidden="1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hidden="1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hidden="1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idden="1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hidden="1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hidden="1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hidden="1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hidden="1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hidden="1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idden="1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hidden="1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hidden="1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hidden="1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hidden="1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hidden="1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hidden="1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hidden="1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hidden="1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1250</v>
      </c>
      <c r="W332" s="56">
        <f t="shared" ref="W332:W339" si="17">IFERROR(IF(V332="",0,CEILING((V332/$H332),1)*$H332),"")</f>
        <v>1260</v>
      </c>
      <c r="X332" s="42">
        <f>IFERROR(IF(W332=0,"",ROUNDUP(W332/H332,0)*0.02175),"")</f>
        <v>1.827</v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83.333333333333329</v>
      </c>
      <c r="W340" s="44">
        <f>IFERROR(W332/H332,"0")+IFERROR(W333/H333,"0")+IFERROR(W334/H334,"0")+IFERROR(W335/H335,"0")+IFERROR(W336/H336,"0")+IFERROR(W337/H337,"0")+IFERROR(W338/H338,"0")+IFERROR(W339/H339,"0")</f>
        <v>84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1.827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1250</v>
      </c>
      <c r="W341" s="44">
        <f>IFERROR(SUM(W332:W339),"0")</f>
        <v>1260</v>
      </c>
      <c r="X341" s="43"/>
      <c r="Y341" s="68"/>
      <c r="Z341" s="68"/>
    </row>
    <row r="342" spans="1:53" ht="14.25" hidden="1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hidden="1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idden="1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hidden="1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hidden="1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hidden="1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hidden="1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hidden="1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hidden="1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hidden="1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hidden="1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hidden="1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hidden="1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hidden="1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hidden="1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hidden="1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hidden="1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hidden="1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hidden="1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hidden="1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hidden="1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hidden="1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hidden="1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hidden="1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hidden="1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hidden="1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hidden="1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hidden="1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hidden="1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hidden="1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hidden="1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hidden="1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hidden="1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hidden="1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hidden="1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hidden="1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hidden="1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hidden="1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idden="1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0</v>
      </c>
      <c r="W470" s="44">
        <f>IFERROR(SUM(W450:W468),"0")</f>
        <v>0</v>
      </c>
      <c r="X470" s="43"/>
      <c r="Y470" s="68"/>
      <c r="Z470" s="68"/>
    </row>
    <row r="471" spans="1:53" ht="14.25" hidden="1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hidden="1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ht="16.5" hidden="1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hidden="1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0</v>
      </c>
      <c r="W474" s="44">
        <f>IFERROR(W472/H472,"0")+IFERROR(W473/H473,"0")</f>
        <v>0</v>
      </c>
      <c r="X474" s="44">
        <f>IFERROR(IF(X472="",0,X472),"0")+IFERROR(IF(X473="",0,X473),"0")</f>
        <v>0</v>
      </c>
      <c r="Y474" s="68"/>
      <c r="Z474" s="68"/>
    </row>
    <row r="475" spans="1:53" hidden="1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0</v>
      </c>
      <c r="W475" s="44">
        <f>IFERROR(SUM(W472:W473),"0")</f>
        <v>0</v>
      </c>
      <c r="X475" s="43"/>
      <c r="Y475" s="68"/>
      <c r="Z475" s="68"/>
    </row>
    <row r="476" spans="1:53" ht="14.25" hidden="1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hidden="1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ref="W477:W482" si="24">IFERROR(IF(V477="",0,CEILING((V477/$H477),1)*$H477),"")</f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hidden="1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hidden="1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IFERROR(IF(W479=0,"",ROUNDUP(W479/H479,0)*0.01196),"")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hidden="1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hidden="1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hidden="1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hidden="1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0</v>
      </c>
      <c r="W483" s="44">
        <f>IFERROR(W477/H477,"0")+IFERROR(W478/H478,"0")+IFERROR(W479/H479,"0")+IFERROR(W480/H480,"0")+IFERROR(W481/H481,"0")+IFERROR(W482/H482,"0")</f>
        <v>0</v>
      </c>
      <c r="X483" s="44">
        <f>IFERROR(IF(X477="",0,X477),"0")+IFERROR(IF(X478="",0,X478),"0")+IFERROR(IF(X479="",0,X479),"0")+IFERROR(IF(X480="",0,X480),"0")+IFERROR(IF(X481="",0,X481),"0")+IFERROR(IF(X482="",0,X482),"0")</f>
        <v>0</v>
      </c>
      <c r="Y483" s="68"/>
      <c r="Z483" s="68"/>
    </row>
    <row r="484" spans="1:53" hidden="1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0</v>
      </c>
      <c r="W484" s="44">
        <f>IFERROR(SUM(W477:W482),"0")</f>
        <v>0</v>
      </c>
      <c r="X484" s="43"/>
      <c r="Y484" s="68"/>
      <c r="Z484" s="68"/>
    </row>
    <row r="485" spans="1:53" ht="14.25" hidden="1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hidden="1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hidden="1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hidden="1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idden="1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hidden="1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hidden="1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hidden="1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hidden="1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hidden="1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hidden="1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hidden="1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hidden="1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hidden="1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hidden="1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hidden="1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hidden="1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hidden="1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hidden="1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hidden="1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hidden="1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hidden="1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hidden="1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hidden="1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hidden="1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hidden="1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hidden="1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hidden="1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0</v>
      </c>
      <c r="W512" s="44">
        <f>IFERROR(W508/H508,"0")+IFERROR(W509/H509,"0")+IFERROR(W510/H510,"0")+IFERROR(W511/H511,"0")</f>
        <v>0</v>
      </c>
      <c r="X512" s="44">
        <f>IFERROR(IF(X508="",0,X508),"0")+IFERROR(IF(X509="",0,X509),"0")+IFERROR(IF(X510="",0,X510),"0")+IFERROR(IF(X511="",0,X511),"0")</f>
        <v>0</v>
      </c>
      <c r="Y512" s="68"/>
      <c r="Z512" s="68"/>
    </row>
    <row r="513" spans="1:53" hidden="1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0</v>
      </c>
      <c r="W513" s="44">
        <f>IFERROR(SUM(W508:W511),"0")</f>
        <v>0</v>
      </c>
      <c r="X513" s="43"/>
      <c r="Y513" s="68"/>
      <c r="Z513" s="68"/>
    </row>
    <row r="514" spans="1:53" ht="14.25" hidden="1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hidden="1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hidden="1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hidden="1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hidden="1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hidden="1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hidden="1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0</v>
      </c>
      <c r="W520" s="44">
        <f>IFERROR(W515/H515,"0")+IFERROR(W516/H516,"0")+IFERROR(W517/H517,"0")+IFERROR(W518/H518,"0")+IFERROR(W519/H519,"0")</f>
        <v>0</v>
      </c>
      <c r="X520" s="44">
        <f>IFERROR(IF(X515="",0,X515),"0")+IFERROR(IF(X516="",0,X516),"0")+IFERROR(IF(X517="",0,X517),"0")+IFERROR(IF(X518="",0,X518),"0")+IFERROR(IF(X519="",0,X519),"0")</f>
        <v>0</v>
      </c>
      <c r="Y520" s="68"/>
      <c r="Z520" s="68"/>
    </row>
    <row r="521" spans="1:53" hidden="1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0</v>
      </c>
      <c r="W521" s="44">
        <f>IFERROR(SUM(W515:W519),"0")</f>
        <v>0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2500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2515.8000000000002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2629.4230769230771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2645.9579999999996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5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5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2754.4230769230771</v>
      </c>
      <c r="W525" s="44">
        <f>GrossWeightTotalR+PalletQtyTotalR*25</f>
        <v>2770.9579999999996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243.58974358974359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245</v>
      </c>
      <c r="X526" s="43"/>
      <c r="Y526" s="68"/>
      <c r="Z526" s="68"/>
    </row>
    <row r="527" spans="1:53" ht="14.25" hidden="1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5.3287499999999994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2" s="53">
        <f>IFERROR(W132*1,"0")+IFERROR(W133*1,"0")+IFERROR(W134*1,"0")+IFERROR(W135*1,"0")</f>
        <v>0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0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1255.8</v>
      </c>
      <c r="N532" s="53">
        <f>IFERROR(W291*1,"0")+IFERROR(W292*1,"0")+IFERROR(W293*1,"0")+IFERROR(W294*1,"0")+IFERROR(W295*1,"0")+IFERROR(W296*1,"0")+IFERROR(W297*1,"0")+IFERROR(W298*1,"0")+IFERROR(W302*1,"0")+IFERROR(W303*1,"0")</f>
        <v>0</v>
      </c>
      <c r="O532" s="53">
        <f>IFERROR(W308*1,"0")+IFERROR(W312*1,"0")+IFERROR(W316*1,"0")+IFERROR(W320*1,"0")</f>
        <v>0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1260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0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0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0,00"/>
        <filter val="160,26"/>
        <filter val="2 500,00"/>
        <filter val="2 629,42"/>
        <filter val="2 754,42"/>
        <filter val="243,59"/>
        <filter val="5"/>
        <filter val="83,33"/>
      </filters>
    </filterColumn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2024-02-20T11:39:14Z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