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3 машина Донецк_Луганск\"/>
    </mc:Choice>
  </mc:AlternateContent>
  <xr:revisionPtr revIDLastSave="0" documentId="13_ncr:1_{14C03DE5-2868-4C53-B806-E6410BF1F0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X459" i="1" s="1"/>
  <c r="W443" i="1"/>
  <c r="X443" i="1" s="1"/>
  <c r="N443" i="1"/>
  <c r="X442" i="1"/>
  <c r="W442" i="1"/>
  <c r="X441" i="1"/>
  <c r="W441" i="1"/>
  <c r="W459" i="1" s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P522" i="1" s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X299" i="1"/>
  <c r="X301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X282" i="1"/>
  <c r="W282" i="1"/>
  <c r="N282" i="1"/>
  <c r="W281" i="1"/>
  <c r="N281" i="1"/>
  <c r="V279" i="1"/>
  <c r="V278" i="1"/>
  <c r="W277" i="1"/>
  <c r="X277" i="1" s="1"/>
  <c r="N277" i="1"/>
  <c r="X276" i="1"/>
  <c r="W276" i="1"/>
  <c r="X275" i="1"/>
  <c r="X278" i="1" s="1"/>
  <c r="W275" i="1"/>
  <c r="W278" i="1" s="1"/>
  <c r="V273" i="1"/>
  <c r="V272" i="1"/>
  <c r="W271" i="1"/>
  <c r="X271" i="1" s="1"/>
  <c r="N271" i="1"/>
  <c r="X270" i="1"/>
  <c r="W270" i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6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23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2" i="1" s="1"/>
  <c r="V200" i="1"/>
  <c r="V199" i="1"/>
  <c r="W198" i="1"/>
  <c r="X198" i="1" s="1"/>
  <c r="N198" i="1"/>
  <c r="X197" i="1"/>
  <c r="W197" i="1"/>
  <c r="N197" i="1"/>
  <c r="W196" i="1"/>
  <c r="W200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2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2" i="1" s="1"/>
  <c r="N168" i="1"/>
  <c r="V166" i="1"/>
  <c r="V165" i="1"/>
  <c r="W164" i="1"/>
  <c r="W166" i="1" s="1"/>
  <c r="N164" i="1"/>
  <c r="X163" i="1"/>
  <c r="W163" i="1"/>
  <c r="W165" i="1" s="1"/>
  <c r="N163" i="1"/>
  <c r="V161" i="1"/>
  <c r="V160" i="1"/>
  <c r="X159" i="1"/>
  <c r="W159" i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W142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X88" i="1" s="1"/>
  <c r="W87" i="1"/>
  <c r="W93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4" i="1" s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22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2" i="1" s="1"/>
  <c r="W23" i="1"/>
  <c r="V23" i="1"/>
  <c r="V516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78" i="1" l="1"/>
  <c r="W42" i="1"/>
  <c r="W46" i="1"/>
  <c r="W52" i="1"/>
  <c r="W60" i="1"/>
  <c r="W85" i="1"/>
  <c r="W92" i="1"/>
  <c r="H9" i="1"/>
  <c r="B522" i="1"/>
  <c r="W514" i="1"/>
  <c r="W513" i="1"/>
  <c r="W515" i="1" s="1"/>
  <c r="W24" i="1"/>
  <c r="X27" i="1"/>
  <c r="X33" i="1" s="1"/>
  <c r="X36" i="1"/>
  <c r="X37" i="1" s="1"/>
  <c r="W37" i="1"/>
  <c r="W516" i="1" s="1"/>
  <c r="X40" i="1"/>
  <c r="X41" i="1" s="1"/>
  <c r="X44" i="1"/>
  <c r="X45" i="1" s="1"/>
  <c r="X50" i="1"/>
  <c r="X52" i="1" s="1"/>
  <c r="W53" i="1"/>
  <c r="D522" i="1"/>
  <c r="W61" i="1"/>
  <c r="E522" i="1"/>
  <c r="W84" i="1"/>
  <c r="X87" i="1"/>
  <c r="X92" i="1" s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4" i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X473" i="1"/>
  <c r="V515" i="1"/>
  <c r="G522" i="1"/>
  <c r="W155" i="1"/>
  <c r="W160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R522" i="1"/>
  <c r="W379" i="1"/>
  <c r="W394" i="1"/>
  <c r="X381" i="1"/>
  <c r="X394" i="1" s="1"/>
  <c r="W395" i="1"/>
  <c r="W402" i="1"/>
  <c r="X397" i="1"/>
  <c r="X401" i="1" s="1"/>
  <c r="W401" i="1"/>
  <c r="X412" i="1"/>
  <c r="X409" i="1"/>
  <c r="W413" i="1"/>
  <c r="X422" i="1"/>
  <c r="X428" i="1" s="1"/>
  <c r="W428" i="1"/>
  <c r="W480" i="1"/>
  <c r="W495" i="1"/>
  <c r="X492" i="1"/>
  <c r="X495" i="1" s="1"/>
  <c r="W496" i="1"/>
  <c r="L522" i="1"/>
  <c r="T522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W490" i="1"/>
  <c r="X517" i="1" l="1"/>
  <c r="W512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<sst xmlns="http://schemas.openxmlformats.org/spreadsheetml/2006/main" count="2226" uniqueCount="742">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</sst>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F498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0</v>
      </c>
      <c r="W115" s="352">
        <f>IFERROR(W106/H106,"0")+IFERROR(W107/H107,"0")+IFERROR(W108/H108,"0")+IFERROR(W109/H109,"0")+IFERROR(W110/H110,"0")+IFERROR(W111/H111,"0")+IFERROR(W112/H112,"0")+IFERROR(W113/H113,"0")+IFERROR(W114/H114,"0")</f>
        <v>0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0</v>
      </c>
      <c r="W116" s="352">
        <f>IFERROR(SUM(W106:W114),"0")</f>
        <v>0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0</v>
      </c>
      <c r="W172" s="352">
        <f>IFERROR(W168/H168,"0")+IFERROR(W169/H169,"0")+IFERROR(W170/H170,"0")+IFERROR(W171/H171,"0")</f>
        <v>0</v>
      </c>
      <c r="X172" s="352">
        <f>IFERROR(IF(X168="",0,X168),"0")+IFERROR(IF(X169="",0,X169),"0")+IFERROR(IF(X170="",0,X170),"0")+IFERROR(IF(X171="",0,X171),"0")</f>
        <v>0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0</v>
      </c>
      <c r="W173" s="352">
        <f>IFERROR(SUM(W168:W171),"0")</f>
        <v>0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0</v>
      </c>
      <c r="W188" s="351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0</v>
      </c>
      <c r="W190" s="35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0</v>
      </c>
      <c r="W191" s="35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0</v>
      </c>
      <c r="W193" s="352">
        <f>IFERROR(SUM(W175:W191),"0")</f>
        <v>0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2000</v>
      </c>
      <c r="W323" s="351">
        <f t="shared" ref="W323:W330" si="17">IFERROR(IF(V323="",0,CEILING((V323/$H323),1)*$H323),"")</f>
        <v>2010</v>
      </c>
      <c r="X323" s="36">
        <f>IFERROR(IF(W323=0,"",ROUNDUP(W323/H323,0)*0.02175),"")</f>
        <v>2.9144999999999999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2200</v>
      </c>
      <c r="W326" s="351">
        <f t="shared" si="17"/>
        <v>2205</v>
      </c>
      <c r="X326" s="36">
        <f>IFERROR(IF(W326=0,"",ROUNDUP(W326/H326,0)*0.02175),"")</f>
        <v>3.1972499999999999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280</v>
      </c>
      <c r="W331" s="352">
        <f>IFERROR(W323/H323,"0")+IFERROR(W324/H324,"0")+IFERROR(W325/H325,"0")+IFERROR(W326/H326,"0")+IFERROR(W327/H327,"0")+IFERROR(W328/H328,"0")+IFERROR(W329/H329,"0")+IFERROR(W330/H330,"0")</f>
        <v>281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6.1117499999999998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4200</v>
      </c>
      <c r="W332" s="352">
        <f>IFERROR(SUM(W323:W330),"0")</f>
        <v>4215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2000</v>
      </c>
      <c r="W334" s="351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133.33333333333334</v>
      </c>
      <c r="W337" s="352">
        <f>IFERROR(W334/H334,"0")+IFERROR(W335/H335,"0")+IFERROR(W336/H336,"0")</f>
        <v>134</v>
      </c>
      <c r="X337" s="352">
        <f>IFERROR(IF(X334="",0,X334),"0")+IFERROR(IF(X335="",0,X335),"0")+IFERROR(IF(X336="",0,X336),"0")</f>
        <v>2.9144999999999999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2000</v>
      </c>
      <c r="W338" s="352">
        <f>IFERROR(SUM(W334:W336),"0")</f>
        <v>2010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0</v>
      </c>
      <c r="W395" s="352">
        <f>IFERROR(SUM(W381:W393),"0")</f>
        <v>0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0</v>
      </c>
      <c r="W460" s="352">
        <f>IFERROR(SUM(W441:W458),"0")</f>
        <v>0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0</v>
      </c>
      <c r="W462" s="351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0</v>
      </c>
      <c r="W464" s="352">
        <f>IFERROR(W462/H462,"0")+IFERROR(W463/H463,"0")</f>
        <v>0</v>
      </c>
      <c r="X464" s="352">
        <f>IFERROR(IF(X462="",0,X462),"0")+IFERROR(IF(X463="",0,X463),"0")</f>
        <v>0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0</v>
      </c>
      <c r="W465" s="352">
        <f>IFERROR(SUM(W462:W463),"0")</f>
        <v>0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6200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6225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6398.4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6424.2000000000007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6623.4</v>
      </c>
      <c r="W515" s="352">
        <f>GrossWeightTotalR+PalletQtyTotalR*25</f>
        <v>6649.2000000000007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413.33333333333337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415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9.0262499999999992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6225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0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2024-02-22T09:03:57Z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