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4 Сочи поком КИ\"/>
    </mc:Choice>
  </mc:AlternateContent>
  <xr:revisionPtr revIDLastSave="0" documentId="13_ncr:1_{AE271527-E837-43CF-9C26-EE85590530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11" i="1"/>
  <c r="AA11" i="1" s="1"/>
  <c r="Q18" i="1"/>
  <c r="Q19" i="1"/>
  <c r="AA19" i="1" s="1"/>
  <c r="AA21" i="1"/>
  <c r="AA23" i="1"/>
  <c r="AA25" i="1"/>
  <c r="Q26" i="1"/>
  <c r="AA29" i="1"/>
  <c r="Q33" i="1"/>
  <c r="AA33" i="1" s="1"/>
  <c r="AA37" i="1"/>
  <c r="Q39" i="1"/>
  <c r="AA39" i="1" s="1"/>
  <c r="Q40" i="1"/>
  <c r="Q47" i="1"/>
  <c r="AA47" i="1" s="1"/>
  <c r="Q50" i="1"/>
  <c r="AA51" i="1"/>
  <c r="Q53" i="1"/>
  <c r="AA53" i="1" s="1"/>
  <c r="AA57" i="1"/>
  <c r="Q59" i="1"/>
  <c r="AA59" i="1" s="1"/>
  <c r="Q61" i="1"/>
  <c r="AA61" i="1" s="1"/>
  <c r="Q72" i="1"/>
  <c r="Q77" i="1"/>
  <c r="AA77" i="1" s="1"/>
  <c r="Q84" i="1"/>
  <c r="Q85" i="1"/>
  <c r="AA85" i="1" s="1"/>
  <c r="Q86" i="1"/>
  <c r="Q87" i="1"/>
  <c r="AA87" i="1" s="1"/>
  <c r="AA89" i="1"/>
  <c r="AA6" i="1"/>
  <c r="AA90" i="1" l="1"/>
  <c r="AA86" i="1"/>
  <c r="AA58" i="1"/>
  <c r="AA50" i="1"/>
  <c r="AA42" i="1"/>
  <c r="AA38" i="1"/>
  <c r="AA30" i="1"/>
  <c r="AA26" i="1"/>
  <c r="AA18" i="1"/>
  <c r="AA88" i="1"/>
  <c r="AA84" i="1"/>
  <c r="AA80" i="1"/>
  <c r="AA72" i="1"/>
  <c r="AA44" i="1"/>
  <c r="AA40" i="1"/>
  <c r="AA28" i="1"/>
  <c r="AA20" i="1"/>
  <c r="AA8" i="1"/>
  <c r="F75" i="1"/>
  <c r="E75" i="1"/>
  <c r="O75" i="1" s="1"/>
  <c r="O7" i="1"/>
  <c r="U7" i="1" s="1"/>
  <c r="O8" i="1"/>
  <c r="T8" i="1" s="1"/>
  <c r="O9" i="1"/>
  <c r="U9" i="1" s="1"/>
  <c r="O10" i="1"/>
  <c r="O11" i="1"/>
  <c r="T11" i="1" s="1"/>
  <c r="O12" i="1"/>
  <c r="O13" i="1"/>
  <c r="U13" i="1" s="1"/>
  <c r="O14" i="1"/>
  <c r="P14" i="1" s="1"/>
  <c r="Q14" i="1" s="1"/>
  <c r="O15" i="1"/>
  <c r="U15" i="1" s="1"/>
  <c r="O16" i="1"/>
  <c r="O17" i="1"/>
  <c r="U17" i="1" s="1"/>
  <c r="O18" i="1"/>
  <c r="T18" i="1" s="1"/>
  <c r="O19" i="1"/>
  <c r="U19" i="1" s="1"/>
  <c r="O20" i="1"/>
  <c r="T20" i="1" s="1"/>
  <c r="O21" i="1"/>
  <c r="O22" i="1"/>
  <c r="P22" i="1" s="1"/>
  <c r="O23" i="1"/>
  <c r="U23" i="1" s="1"/>
  <c r="O24" i="1"/>
  <c r="O25" i="1"/>
  <c r="O26" i="1"/>
  <c r="T26" i="1" s="1"/>
  <c r="O27" i="1"/>
  <c r="U27" i="1" s="1"/>
  <c r="O28" i="1"/>
  <c r="T28" i="1" s="1"/>
  <c r="O29" i="1"/>
  <c r="T29" i="1" s="1"/>
  <c r="O30" i="1"/>
  <c r="T30" i="1" s="1"/>
  <c r="O31" i="1"/>
  <c r="U31" i="1" s="1"/>
  <c r="O32" i="1"/>
  <c r="P32" i="1" s="1"/>
  <c r="O33" i="1"/>
  <c r="T33" i="1" s="1"/>
  <c r="O34" i="1"/>
  <c r="P34" i="1" s="1"/>
  <c r="Q34" i="1" s="1"/>
  <c r="O35" i="1"/>
  <c r="U35" i="1" s="1"/>
  <c r="O36" i="1"/>
  <c r="P36" i="1" s="1"/>
  <c r="Q36" i="1" s="1"/>
  <c r="O37" i="1"/>
  <c r="T37" i="1" s="1"/>
  <c r="O38" i="1"/>
  <c r="T38" i="1" s="1"/>
  <c r="O39" i="1"/>
  <c r="U39" i="1" s="1"/>
  <c r="O40" i="1"/>
  <c r="T40" i="1" s="1"/>
  <c r="O41" i="1"/>
  <c r="O42" i="1"/>
  <c r="T42" i="1" s="1"/>
  <c r="O43" i="1"/>
  <c r="U43" i="1" s="1"/>
  <c r="O44" i="1"/>
  <c r="T44" i="1" s="1"/>
  <c r="O45" i="1"/>
  <c r="O46" i="1"/>
  <c r="P46" i="1" s="1"/>
  <c r="O47" i="1"/>
  <c r="T47" i="1" s="1"/>
  <c r="O48" i="1"/>
  <c r="O49" i="1"/>
  <c r="U49" i="1" s="1"/>
  <c r="O50" i="1"/>
  <c r="T50" i="1" s="1"/>
  <c r="O51" i="1"/>
  <c r="T51" i="1" s="1"/>
  <c r="O52" i="1"/>
  <c r="O53" i="1"/>
  <c r="O54" i="1"/>
  <c r="O55" i="1"/>
  <c r="U55" i="1" s="1"/>
  <c r="O56" i="1"/>
  <c r="O57" i="1"/>
  <c r="O58" i="1"/>
  <c r="T58" i="1" s="1"/>
  <c r="O59" i="1"/>
  <c r="U59" i="1" s="1"/>
  <c r="O60" i="1"/>
  <c r="P60" i="1" s="1"/>
  <c r="Q60" i="1" s="1"/>
  <c r="O61" i="1"/>
  <c r="O62" i="1"/>
  <c r="O63" i="1"/>
  <c r="P63" i="1" s="1"/>
  <c r="O64" i="1"/>
  <c r="O65" i="1"/>
  <c r="U65" i="1" s="1"/>
  <c r="O66" i="1"/>
  <c r="O67" i="1"/>
  <c r="P67" i="1" s="1"/>
  <c r="O68" i="1"/>
  <c r="O69" i="1"/>
  <c r="O70" i="1"/>
  <c r="U70" i="1" s="1"/>
  <c r="O71" i="1"/>
  <c r="P71" i="1" s="1"/>
  <c r="O72" i="1"/>
  <c r="T72" i="1" s="1"/>
  <c r="O73" i="1"/>
  <c r="O74" i="1"/>
  <c r="U74" i="1" s="1"/>
  <c r="O76" i="1"/>
  <c r="P76" i="1" s="1"/>
  <c r="O77" i="1"/>
  <c r="T77" i="1" s="1"/>
  <c r="O78" i="1"/>
  <c r="U78" i="1" s="1"/>
  <c r="O79" i="1"/>
  <c r="O80" i="1"/>
  <c r="T80" i="1" s="1"/>
  <c r="O81" i="1"/>
  <c r="O82" i="1"/>
  <c r="U82" i="1" s="1"/>
  <c r="O83" i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U90" i="1" s="1"/>
  <c r="O6" i="1"/>
  <c r="T6" i="1" s="1"/>
  <c r="T23" i="1" l="1"/>
  <c r="T76" i="1"/>
  <c r="AA76" i="1"/>
  <c r="AA67" i="1"/>
  <c r="T67" i="1"/>
  <c r="T60" i="1"/>
  <c r="AA60" i="1"/>
  <c r="T46" i="1"/>
  <c r="AA46" i="1"/>
  <c r="T36" i="1"/>
  <c r="AA36" i="1"/>
  <c r="T34" i="1"/>
  <c r="AA34" i="1"/>
  <c r="T32" i="1"/>
  <c r="AA32" i="1"/>
  <c r="T22" i="1"/>
  <c r="AA22" i="1"/>
  <c r="T14" i="1"/>
  <c r="AA14" i="1"/>
  <c r="T59" i="1"/>
  <c r="AA71" i="1"/>
  <c r="T71" i="1"/>
  <c r="AA63" i="1"/>
  <c r="T63" i="1"/>
  <c r="U61" i="1"/>
  <c r="T61" i="1"/>
  <c r="U57" i="1"/>
  <c r="T57" i="1"/>
  <c r="U53" i="1"/>
  <c r="T53" i="1"/>
  <c r="U25" i="1"/>
  <c r="T25" i="1"/>
  <c r="U21" i="1"/>
  <c r="T21" i="1"/>
  <c r="T19" i="1"/>
  <c r="T39" i="1"/>
  <c r="T90" i="1"/>
  <c r="P65" i="1"/>
  <c r="P78" i="1"/>
  <c r="P17" i="1"/>
  <c r="Q17" i="1" s="1"/>
  <c r="P74" i="1"/>
  <c r="P31" i="1"/>
  <c r="P43" i="1"/>
  <c r="U67" i="1"/>
  <c r="U51" i="1"/>
  <c r="P7" i="1"/>
  <c r="P15" i="1"/>
  <c r="Q15" i="1" s="1"/>
  <c r="P55" i="1"/>
  <c r="Q55" i="1" s="1"/>
  <c r="P75" i="1"/>
  <c r="AA75" i="1" s="1"/>
  <c r="U11" i="1"/>
  <c r="P49" i="1"/>
  <c r="U86" i="1"/>
  <c r="U63" i="1"/>
  <c r="U47" i="1"/>
  <c r="P9" i="1"/>
  <c r="P13" i="1"/>
  <c r="U6" i="1"/>
  <c r="P83" i="1"/>
  <c r="P81" i="1"/>
  <c r="P79" i="1"/>
  <c r="Q79" i="1" s="1"/>
  <c r="P68" i="1"/>
  <c r="P66" i="1"/>
  <c r="Q66" i="1" s="1"/>
  <c r="P64" i="1"/>
  <c r="P62" i="1"/>
  <c r="P56" i="1"/>
  <c r="P54" i="1"/>
  <c r="P52" i="1"/>
  <c r="P48" i="1"/>
  <c r="Q48" i="1" s="1"/>
  <c r="P24" i="1"/>
  <c r="P16" i="1"/>
  <c r="Q16" i="1" s="1"/>
  <c r="P12" i="1"/>
  <c r="P10" i="1"/>
  <c r="P69" i="1"/>
  <c r="P73" i="1"/>
  <c r="U88" i="1"/>
  <c r="U84" i="1"/>
  <c r="U80" i="1"/>
  <c r="U76" i="1"/>
  <c r="U72" i="1"/>
  <c r="U45" i="1"/>
  <c r="U41" i="1"/>
  <c r="U37" i="1"/>
  <c r="U33" i="1"/>
  <c r="U29" i="1"/>
  <c r="P27" i="1"/>
  <c r="P35" i="1"/>
  <c r="Q35" i="1" s="1"/>
  <c r="P41" i="1"/>
  <c r="P45" i="1"/>
  <c r="Q45" i="1" s="1"/>
  <c r="P70" i="1"/>
  <c r="P82" i="1"/>
  <c r="U89" i="1"/>
  <c r="U87" i="1"/>
  <c r="U85" i="1"/>
  <c r="U83" i="1"/>
  <c r="U81" i="1"/>
  <c r="U79" i="1"/>
  <c r="U77" i="1"/>
  <c r="U75" i="1"/>
  <c r="U73" i="1"/>
  <c r="U71" i="1"/>
  <c r="U69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82" i="1" l="1"/>
  <c r="AA82" i="1"/>
  <c r="AA45" i="1"/>
  <c r="T45" i="1"/>
  <c r="AA35" i="1"/>
  <c r="T35" i="1"/>
  <c r="AA73" i="1"/>
  <c r="T73" i="1"/>
  <c r="T10" i="1"/>
  <c r="AA10" i="1"/>
  <c r="T16" i="1"/>
  <c r="AA16" i="1"/>
  <c r="T48" i="1"/>
  <c r="AA48" i="1"/>
  <c r="T54" i="1"/>
  <c r="AA54" i="1"/>
  <c r="T62" i="1"/>
  <c r="AA62" i="1"/>
  <c r="T66" i="1"/>
  <c r="AA66" i="1"/>
  <c r="AA79" i="1"/>
  <c r="T79" i="1"/>
  <c r="AA83" i="1"/>
  <c r="T83" i="1"/>
  <c r="AA13" i="1"/>
  <c r="T13" i="1"/>
  <c r="AA55" i="1"/>
  <c r="T55" i="1"/>
  <c r="AA7" i="1"/>
  <c r="T7" i="1"/>
  <c r="Q5" i="1"/>
  <c r="AA31" i="1"/>
  <c r="T31" i="1"/>
  <c r="AA17" i="1"/>
  <c r="T17" i="1"/>
  <c r="AA65" i="1"/>
  <c r="T65" i="1"/>
  <c r="T75" i="1"/>
  <c r="T70" i="1"/>
  <c r="AA70" i="1"/>
  <c r="AA41" i="1"/>
  <c r="T41" i="1"/>
  <c r="AA27" i="1"/>
  <c r="T27" i="1"/>
  <c r="AA69" i="1"/>
  <c r="T69" i="1"/>
  <c r="T12" i="1"/>
  <c r="AA12" i="1"/>
  <c r="T24" i="1"/>
  <c r="AA24" i="1"/>
  <c r="T52" i="1"/>
  <c r="AA52" i="1"/>
  <c r="T56" i="1"/>
  <c r="AA56" i="1"/>
  <c r="T64" i="1"/>
  <c r="AA64" i="1"/>
  <c r="T68" i="1"/>
  <c r="AA68" i="1"/>
  <c r="AA81" i="1"/>
  <c r="T81" i="1"/>
  <c r="AA9" i="1"/>
  <c r="T9" i="1"/>
  <c r="AA49" i="1"/>
  <c r="T49" i="1"/>
  <c r="AA15" i="1"/>
  <c r="T15" i="1"/>
  <c r="AA43" i="1"/>
  <c r="T43" i="1"/>
  <c r="T74" i="1"/>
  <c r="AA74" i="1"/>
  <c r="T78" i="1"/>
  <c r="AA78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<sst xmlns="http://schemas.openxmlformats.org/spreadsheetml/2006/main" count="273" uniqueCount="130">
  <si>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</si>
  <si>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</si>
  <si>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</si>
  <si>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</si>
  <si>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</si>
  <si>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</si>
  <si>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</si>
  <si>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</si>
  <si>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</si>
  <si>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</si>
  <si>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</si>
  <si>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</si>
  <si>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</si>
  <si>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</si>
  <si>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</si>
  <si>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</si>
  <si>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</si>
  <si>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</si>
  <si>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</si>
  <si>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</si>
  <si>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</si>
  <si>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</si>
  <si>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</si>
  <si>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</si>
  <si>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12,02,</t>
  </si>
  <si>
    <t>05,02,</t>
  </si>
  <si>
    <t>29,01,</t>
  </si>
  <si>
    <t>22,01,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</si>
  <si>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</si>
  <si>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</si>
  <si>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</si>
  <si>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>заказ обнулен филиалом 12,02,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</si>
  <si>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</si>
  <si>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</si>
  <si>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</si>
  <si>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</si>
  <si>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</si>
  <si>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</si>
  <si>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</si>
  <si>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</si>
  <si>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</si>
  <si>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</si>
  <si>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</si>
  <si>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</si>
  <si>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</si>
  <si>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</si>
  <si>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</si>
  <si>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</si>
  <si>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</si>
  <si>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</si>
  <si>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>заказ обнулен филиалом 05,02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</si>
  <si>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</si>
  <si>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</si>
  <si>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</si>
  <si>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</si>
  <si>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</si>
  <si>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</si>
  <si>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</si>
  <si>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</si>
  <si>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</si>
  <si>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</si>
  <si>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</si>
  <si>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</si>
  <si>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</si>
  <si>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</si>
  <si>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</si>
  <si>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</si>
  <si>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</si>
  <si>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</si>
  <si>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</si>
  <si>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</si>
  <si>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</si>
  <si>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</si>
  <si>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</si>
  <si>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</si>
  <si>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</si>
  <si>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</si>
  <si>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</si>
  <si>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</si>
  <si>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</si>
  <si>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</si>
  <si>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</si>
  <si>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</si>
  <si>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</si>
  <si>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</si>
  <si>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</si>
  <si>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</si>
  <si>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</si>
  <si>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</si>
  <si>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</si>
  <si>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</si>
  <si>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</si>
  <si>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</si>
  <si>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</si>
  <si>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</si>
  <si>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</si>
  <si>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</si>
  <si>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</si>
  <si>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</si>
  <si>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</si>
  <si>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</si>
  <si>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</si>
  <si>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</si>
  <si>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</si>
  <si>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</si>
  <si>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</si>
  <si>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</si>
  <si>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</si>
  <si>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</si>
  <si>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</si>
  <si>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</si>
  <si>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</si>
  <si>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</si>
  <si>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</si>
  <si>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</si>
  <si>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</si>
  <si>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</si>
  <si>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</si>
  <si>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Колбаса вареная Мусульманская ТМ Вязанка Халяль вектор ф\в 0,4 кг Казахстан АК</t>
  </si>
  <si>
    <t>согласовал Химич</t>
  </si>
  <si>
    <t>П\к колбасы «Аль-Ислами Халяль» ф\в 0,35кг ТМ Вязанка</t>
  </si>
  <si>
    <t>с/к колбасы «Ветчина Балыкбургская с мраморным балыком» ф/в 0,1 нарезка ТМ «Баварушка»</t>
  </si>
  <si>
    <t>новинка/ Химич согласовал/ нет в бланке</t>
  </si>
  <si>
    <t>19,02,</t>
  </si>
  <si>
    <t>Реализации нет</t>
  </si>
  <si>
    <t>СВ</t>
  </si>
  <si>
    <t>Св</t>
  </si>
  <si>
    <t>заказ</t>
  </si>
  <si>
    <t>22,02,</t>
  </si>
  <si>
    <t>заказ обнулен филиалом 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</si>
</sst>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4" borderId="2" xfId="1" applyNumberFormat="1" applyFill="1" applyBorder="1"/>
    <xf numFmtId="164" fontId="1" fillId="0" borderId="2" xfId="1" applyNumberFormat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5" borderId="1" xfId="1" applyNumberFormat="1" applyFill="1"/>
    <xf numFmtId="164" fontId="1" fillId="4" borderId="6" xfId="1" applyNumberFormat="1" applyFill="1" applyBorder="1"/>
    <xf numFmtId="164" fontId="1" fillId="6" borderId="1" xfId="1" applyNumberFormat="1" applyFill="1"/>
    <xf numFmtId="164" fontId="2" fillId="6" borderId="1" xfId="1" applyNumberFormat="1" applyFont="1" applyFill="1"/>
    <xf numFmtId="164" fontId="4" fillId="6" borderId="1" xfId="1" applyNumberFormat="1" applyFont="1" applyFill="1"/>
    <xf numFmtId="0" fontId="0" fillId="6" borderId="0" xfId="0" applyFill="1"/>
    <xf numFmtId="164" fontId="1" fillId="7" borderId="6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ySplit="5" topLeftCell="A6" activePane="bottomLeft" state="frozen"/>
      <selection pane="bottomLeft" activeCell="AD10" sqref="AD10"/>
    </sheetView>
  </sheetViews>
  <sheetFormatPr defaultRowHeight="15" x14ac:dyDescent="0.25"/>
  <cols>
    <col min="1" max="1" width="60" customWidth="1"/>
    <col min="2" max="2" width="4.28515625" customWidth="1"/>
    <col min="3" max="5" width="6.5703125" customWidth="1"/>
    <col min="6" max="6" width="6.5703125" style="24" customWidth="1"/>
    <col min="7" max="7" width="5" style="7" customWidth="1"/>
    <col min="8" max="8" width="5" customWidth="1"/>
    <col min="9" max="9" width="1" customWidth="1"/>
    <col min="10" max="11" width="6.7109375" customWidth="1"/>
    <col min="12" max="13" width="1.28515625" customWidth="1"/>
    <col min="14" max="14" width="6.85546875" style="24" customWidth="1"/>
    <col min="15" max="15" width="6.7109375" customWidth="1"/>
    <col min="16" max="18" width="7.5703125" customWidth="1"/>
    <col min="19" max="19" width="21.7109375" customWidth="1"/>
    <col min="20" max="21" width="5.42578125" customWidth="1"/>
    <col min="22" max="25" width="6.140625" customWidth="1"/>
    <col min="26" max="26" width="29.140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21"/>
      <c r="G1" s="5"/>
      <c r="H1" s="1"/>
      <c r="I1" s="1"/>
      <c r="J1" s="1"/>
      <c r="K1" s="1"/>
      <c r="L1" s="1"/>
      <c r="M1" s="1"/>
      <c r="N1" s="2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21"/>
      <c r="G2" s="5"/>
      <c r="H2" s="1"/>
      <c r="I2" s="1"/>
      <c r="J2" s="1"/>
      <c r="K2" s="1"/>
      <c r="L2" s="1"/>
      <c r="M2" s="1"/>
      <c r="N2" s="2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2" t="s">
        <v>13</v>
      </c>
      <c r="O3" s="2" t="s">
        <v>14</v>
      </c>
      <c r="P3" s="3" t="s">
        <v>15</v>
      </c>
      <c r="Q3" s="14" t="s">
        <v>127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21"/>
      <c r="G4" s="5"/>
      <c r="H4" s="1"/>
      <c r="I4" s="1"/>
      <c r="J4" s="1"/>
      <c r="K4" s="1"/>
      <c r="L4" s="1"/>
      <c r="M4" s="1"/>
      <c r="N4" s="21" t="s">
        <v>23</v>
      </c>
      <c r="O4" s="1" t="s">
        <v>123</v>
      </c>
      <c r="P4" s="1"/>
      <c r="Q4" s="15" t="s">
        <v>128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4899.6569999999992</v>
      </c>
      <c r="F5" s="21">
        <f>SUM(F6:F493)</f>
        <v>1832.634</v>
      </c>
      <c r="G5" s="5"/>
      <c r="H5" s="1"/>
      <c r="I5" s="1"/>
      <c r="J5" s="4">
        <f t="shared" ref="J5:R5" si="0">SUM(J6:J493)</f>
        <v>6096.9980000000005</v>
      </c>
      <c r="K5" s="4">
        <f t="shared" si="0"/>
        <v>-1197.3410000000001</v>
      </c>
      <c r="L5" s="4">
        <f t="shared" si="0"/>
        <v>0</v>
      </c>
      <c r="M5" s="4">
        <f t="shared" si="0"/>
        <v>0</v>
      </c>
      <c r="N5" s="21">
        <f t="shared" si="0"/>
        <v>4574.5091999999986</v>
      </c>
      <c r="O5" s="4">
        <f t="shared" si="0"/>
        <v>979.93139999999994</v>
      </c>
      <c r="P5" s="4">
        <f t="shared" si="0"/>
        <v>7230.9179999999988</v>
      </c>
      <c r="Q5" s="16">
        <f t="shared" si="0"/>
        <v>7227.8766000000005</v>
      </c>
      <c r="R5" s="4">
        <f t="shared" si="0"/>
        <v>6176</v>
      </c>
      <c r="S5" s="1"/>
      <c r="T5" s="1"/>
      <c r="U5" s="1"/>
      <c r="V5" s="4">
        <f>SUM(V6:V493)</f>
        <v>888.31599999999992</v>
      </c>
      <c r="W5" s="4">
        <f>SUM(W6:W493)</f>
        <v>636.2819999999997</v>
      </c>
      <c r="X5" s="4">
        <f>SUM(X6:X493)</f>
        <v>1088.741</v>
      </c>
      <c r="Y5" s="4">
        <f>SUM(Y6:Y493)</f>
        <v>562.83500000000004</v>
      </c>
      <c r="Z5" s="1"/>
      <c r="AA5" s="4">
        <f>SUM(AA6:AA493)</f>
        <v>3516.6945999999994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28</v>
      </c>
      <c r="B6" s="1" t="s">
        <v>29</v>
      </c>
      <c r="C6" s="1"/>
      <c r="D6" s="1"/>
      <c r="E6" s="1"/>
      <c r="F6" s="21"/>
      <c r="G6" s="5">
        <v>1</v>
      </c>
      <c r="H6" s="1">
        <v>50</v>
      </c>
      <c r="I6" s="1"/>
      <c r="J6" s="1">
        <v>2.6</v>
      </c>
      <c r="K6" s="1">
        <f t="shared" ref="K6:K37" si="1">E6-J6</f>
        <v>-2.6</v>
      </c>
      <c r="L6" s="1"/>
      <c r="M6" s="1"/>
      <c r="N6" s="21">
        <v>8.0640000000000001</v>
      </c>
      <c r="O6" s="1">
        <f>E6/5</f>
        <v>0</v>
      </c>
      <c r="P6" s="11">
        <v>5</v>
      </c>
      <c r="Q6" s="17">
        <v>10</v>
      </c>
      <c r="R6" s="13">
        <v>10</v>
      </c>
      <c r="S6" s="1" t="s">
        <v>125</v>
      </c>
      <c r="T6" s="1" t="e">
        <f>(F6+N6+Q6)/O6</f>
        <v>#DIV/0!</v>
      </c>
      <c r="U6" s="1" t="e">
        <f>(F6+N6)/O6</f>
        <v>#DIV/0!</v>
      </c>
      <c r="V6" s="1">
        <v>0.57599999999999996</v>
      </c>
      <c r="W6" s="1">
        <v>1.4119999999999999</v>
      </c>
      <c r="X6" s="1">
        <v>0.28799999999999998</v>
      </c>
      <c r="Y6" s="1">
        <v>0.84800000000000009</v>
      </c>
      <c r="Z6" s="1"/>
      <c r="AA6" s="1">
        <f>Q6*G6</f>
        <v>10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30</v>
      </c>
      <c r="B7" s="1" t="s">
        <v>29</v>
      </c>
      <c r="C7" s="1">
        <v>56.106000000000002</v>
      </c>
      <c r="D7" s="1"/>
      <c r="E7" s="1">
        <v>25.17</v>
      </c>
      <c r="F7" s="21">
        <v>28.026</v>
      </c>
      <c r="G7" s="5">
        <v>1</v>
      </c>
      <c r="H7" s="1">
        <v>50</v>
      </c>
      <c r="I7" s="1"/>
      <c r="J7" s="1">
        <v>25.25</v>
      </c>
      <c r="K7" s="1">
        <f t="shared" si="1"/>
        <v>-7.9999999999998295E-2</v>
      </c>
      <c r="L7" s="1"/>
      <c r="M7" s="1"/>
      <c r="N7" s="21">
        <v>0</v>
      </c>
      <c r="O7" s="1">
        <f t="shared" ref="O7:O69" si="2">E7/5</f>
        <v>5.0340000000000007</v>
      </c>
      <c r="P7" s="12">
        <f t="shared" ref="P7:P24" si="3">14*O7-N7-F7</f>
        <v>42.450000000000017</v>
      </c>
      <c r="Q7" s="17">
        <v>24</v>
      </c>
      <c r="R7" s="13">
        <v>24</v>
      </c>
      <c r="S7" s="1" t="s">
        <v>125</v>
      </c>
      <c r="T7" s="1">
        <f t="shared" ref="T7:T70" si="4">(F7+N7+Q7)/O7</f>
        <v>10.334922526817637</v>
      </c>
      <c r="U7" s="1">
        <f t="shared" ref="U7:U69" si="5">(F7+N7)/O7</f>
        <v>5.5673420738974961</v>
      </c>
      <c r="V7" s="1">
        <v>4.5247999999999999</v>
      </c>
      <c r="W7" s="1">
        <v>4.8719999999999999</v>
      </c>
      <c r="X7" s="1">
        <v>7.2262000000000004</v>
      </c>
      <c r="Y7" s="1">
        <v>6.1280000000000001</v>
      </c>
      <c r="Z7" s="1" t="s">
        <v>31</v>
      </c>
      <c r="AA7" s="1">
        <f t="shared" ref="AA7:AA70" si="6">Q7*G7</f>
        <v>24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0" t="s">
        <v>32</v>
      </c>
      <c r="B8" s="1" t="s">
        <v>29</v>
      </c>
      <c r="C8" s="1"/>
      <c r="D8" s="1"/>
      <c r="E8" s="1"/>
      <c r="F8" s="21"/>
      <c r="G8" s="5">
        <v>1</v>
      </c>
      <c r="H8" s="1">
        <v>45</v>
      </c>
      <c r="I8" s="1"/>
      <c r="J8" s="1">
        <v>4.5</v>
      </c>
      <c r="K8" s="1">
        <f t="shared" si="1"/>
        <v>-4.5</v>
      </c>
      <c r="L8" s="1"/>
      <c r="M8" s="1"/>
      <c r="N8" s="21">
        <v>24</v>
      </c>
      <c r="O8" s="1">
        <f t="shared" si="2"/>
        <v>0</v>
      </c>
      <c r="P8" s="12"/>
      <c r="Q8" s="17">
        <f t="shared" ref="Q8:Q66" si="7">P8</f>
        <v>0</v>
      </c>
      <c r="R8" s="13"/>
      <c r="S8" s="1"/>
      <c r="T8" s="1" t="e">
        <f t="shared" si="4"/>
        <v>#DIV/0!</v>
      </c>
      <c r="U8" s="1" t="e">
        <f t="shared" si="5"/>
        <v>#DIV/0!</v>
      </c>
      <c r="V8" s="1">
        <v>3.1840000000000002</v>
      </c>
      <c r="W8" s="1">
        <v>0.88819999999999999</v>
      </c>
      <c r="X8" s="1">
        <v>0.61219999999999997</v>
      </c>
      <c r="Y8" s="1">
        <v>1.135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33</v>
      </c>
      <c r="B9" s="1" t="s">
        <v>34</v>
      </c>
      <c r="C9" s="1">
        <v>119</v>
      </c>
      <c r="D9" s="1">
        <v>7.343</v>
      </c>
      <c r="E9" s="1">
        <v>75</v>
      </c>
      <c r="F9" s="21">
        <v>-2</v>
      </c>
      <c r="G9" s="5">
        <v>0.5</v>
      </c>
      <c r="H9" s="1">
        <v>50</v>
      </c>
      <c r="I9" s="1"/>
      <c r="J9" s="1">
        <v>128</v>
      </c>
      <c r="K9" s="1">
        <f t="shared" si="1"/>
        <v>-53</v>
      </c>
      <c r="L9" s="1"/>
      <c r="M9" s="1"/>
      <c r="N9" s="21">
        <v>102.2</v>
      </c>
      <c r="O9" s="1">
        <f t="shared" si="2"/>
        <v>15</v>
      </c>
      <c r="P9" s="12">
        <f t="shared" si="3"/>
        <v>109.8</v>
      </c>
      <c r="Q9" s="17">
        <v>72</v>
      </c>
      <c r="R9" s="13">
        <v>72</v>
      </c>
      <c r="S9" s="1" t="s">
        <v>125</v>
      </c>
      <c r="T9" s="1">
        <f t="shared" si="4"/>
        <v>11.479999999999999</v>
      </c>
      <c r="U9" s="1">
        <f t="shared" si="5"/>
        <v>6.6800000000000006</v>
      </c>
      <c r="V9" s="1">
        <v>15.8</v>
      </c>
      <c r="W9" s="1">
        <v>3.8</v>
      </c>
      <c r="X9" s="1">
        <v>23</v>
      </c>
      <c r="Y9" s="1">
        <v>12.4</v>
      </c>
      <c r="Z9" s="1"/>
      <c r="AA9" s="1">
        <f t="shared" si="6"/>
        <v>36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0" t="s">
        <v>35</v>
      </c>
      <c r="B10" s="1" t="s">
        <v>34</v>
      </c>
      <c r="C10" s="1">
        <v>393</v>
      </c>
      <c r="D10" s="1"/>
      <c r="E10" s="1">
        <v>348</v>
      </c>
      <c r="F10" s="21">
        <v>-2</v>
      </c>
      <c r="G10" s="5">
        <v>0.4</v>
      </c>
      <c r="H10" s="1">
        <v>50</v>
      </c>
      <c r="I10" s="1"/>
      <c r="J10" s="1">
        <v>403</v>
      </c>
      <c r="K10" s="1">
        <f t="shared" si="1"/>
        <v>-55</v>
      </c>
      <c r="L10" s="1"/>
      <c r="M10" s="1"/>
      <c r="N10" s="21">
        <v>475</v>
      </c>
      <c r="O10" s="1">
        <f t="shared" si="2"/>
        <v>69.599999999999994</v>
      </c>
      <c r="P10" s="12">
        <f t="shared" si="3"/>
        <v>501.39999999999986</v>
      </c>
      <c r="Q10" s="17">
        <v>600</v>
      </c>
      <c r="R10" s="13">
        <v>600</v>
      </c>
      <c r="S10" s="1" t="s">
        <v>125</v>
      </c>
      <c r="T10" s="1">
        <f t="shared" si="4"/>
        <v>15.416666666666668</v>
      </c>
      <c r="U10" s="1">
        <f t="shared" si="5"/>
        <v>6.7959770114942533</v>
      </c>
      <c r="V10" s="1">
        <v>62</v>
      </c>
      <c r="W10" s="1">
        <v>37.200000000000003</v>
      </c>
      <c r="X10" s="1">
        <v>83.8</v>
      </c>
      <c r="Y10" s="1">
        <v>17.399999999999999</v>
      </c>
      <c r="Z10" s="1"/>
      <c r="AA10" s="1">
        <f t="shared" si="6"/>
        <v>240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0" t="s">
        <v>36</v>
      </c>
      <c r="B11" s="1" t="s">
        <v>34</v>
      </c>
      <c r="C11" s="1">
        <v>1</v>
      </c>
      <c r="D11" s="1">
        <v>6</v>
      </c>
      <c r="E11" s="1">
        <v>7</v>
      </c>
      <c r="F11" s="21"/>
      <c r="G11" s="5">
        <v>0.5</v>
      </c>
      <c r="H11" s="1">
        <v>31</v>
      </c>
      <c r="I11" s="1"/>
      <c r="J11" s="1">
        <v>12</v>
      </c>
      <c r="K11" s="1">
        <f t="shared" si="1"/>
        <v>-5</v>
      </c>
      <c r="L11" s="1"/>
      <c r="M11" s="1"/>
      <c r="N11" s="21">
        <v>0</v>
      </c>
      <c r="O11" s="1">
        <f t="shared" si="2"/>
        <v>1.4</v>
      </c>
      <c r="P11" s="12">
        <v>10</v>
      </c>
      <c r="Q11" s="17">
        <f t="shared" si="7"/>
        <v>10</v>
      </c>
      <c r="R11" s="13"/>
      <c r="S11" s="1"/>
      <c r="T11" s="1">
        <f t="shared" si="4"/>
        <v>7.1428571428571432</v>
      </c>
      <c r="U11" s="1">
        <f t="shared" si="5"/>
        <v>0</v>
      </c>
      <c r="V11" s="1">
        <v>0.6</v>
      </c>
      <c r="W11" s="1">
        <v>0.4</v>
      </c>
      <c r="X11" s="1">
        <v>0.8</v>
      </c>
      <c r="Y11" s="1">
        <v>-0.8</v>
      </c>
      <c r="Z11" s="1"/>
      <c r="AA11" s="1">
        <f t="shared" si="6"/>
        <v>5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37</v>
      </c>
      <c r="B12" s="1" t="s">
        <v>34</v>
      </c>
      <c r="C12" s="1">
        <v>339</v>
      </c>
      <c r="D12" s="1">
        <v>37</v>
      </c>
      <c r="E12" s="1">
        <v>268</v>
      </c>
      <c r="F12" s="21">
        <v>7</v>
      </c>
      <c r="G12" s="5">
        <v>0.45</v>
      </c>
      <c r="H12" s="1">
        <v>45</v>
      </c>
      <c r="I12" s="1"/>
      <c r="J12" s="1">
        <v>342</v>
      </c>
      <c r="K12" s="1">
        <f t="shared" si="1"/>
        <v>-74</v>
      </c>
      <c r="L12" s="1"/>
      <c r="M12" s="1"/>
      <c r="N12" s="21">
        <v>220</v>
      </c>
      <c r="O12" s="1">
        <f t="shared" si="2"/>
        <v>53.6</v>
      </c>
      <c r="P12" s="12">
        <f t="shared" si="3"/>
        <v>523.4</v>
      </c>
      <c r="Q12" s="17">
        <v>550</v>
      </c>
      <c r="R12" s="13">
        <v>550</v>
      </c>
      <c r="S12" s="1" t="s">
        <v>125</v>
      </c>
      <c r="T12" s="1">
        <f t="shared" si="4"/>
        <v>14.496268656716417</v>
      </c>
      <c r="U12" s="1">
        <f t="shared" si="5"/>
        <v>4.2350746268656714</v>
      </c>
      <c r="V12" s="1">
        <v>45.6</v>
      </c>
      <c r="W12" s="1">
        <v>21</v>
      </c>
      <c r="X12" s="1">
        <v>65.400000000000006</v>
      </c>
      <c r="Y12" s="1">
        <v>8.6</v>
      </c>
      <c r="Z12" s="1"/>
      <c r="AA12" s="1">
        <f t="shared" si="6"/>
        <v>247.5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38</v>
      </c>
      <c r="B13" s="1" t="s">
        <v>34</v>
      </c>
      <c r="C13" s="1">
        <v>183</v>
      </c>
      <c r="D13" s="1">
        <v>115</v>
      </c>
      <c r="E13" s="1">
        <v>229</v>
      </c>
      <c r="F13" s="21"/>
      <c r="G13" s="5">
        <v>0.45</v>
      </c>
      <c r="H13" s="1">
        <v>45</v>
      </c>
      <c r="I13" s="1"/>
      <c r="J13" s="1">
        <v>296</v>
      </c>
      <c r="K13" s="1">
        <f t="shared" si="1"/>
        <v>-67</v>
      </c>
      <c r="L13" s="1"/>
      <c r="M13" s="1"/>
      <c r="N13" s="21">
        <v>220</v>
      </c>
      <c r="O13" s="1">
        <f t="shared" si="2"/>
        <v>45.8</v>
      </c>
      <c r="P13" s="12">
        <f t="shared" si="3"/>
        <v>421.19999999999993</v>
      </c>
      <c r="Q13" s="17">
        <v>450</v>
      </c>
      <c r="R13" s="13">
        <v>450</v>
      </c>
      <c r="S13" s="1" t="s">
        <v>125</v>
      </c>
      <c r="T13" s="1">
        <f t="shared" si="4"/>
        <v>14.628820960698691</v>
      </c>
      <c r="U13" s="1">
        <f t="shared" si="5"/>
        <v>4.8034934497816595</v>
      </c>
      <c r="V13" s="1">
        <v>51</v>
      </c>
      <c r="W13" s="1">
        <v>26.8</v>
      </c>
      <c r="X13" s="1">
        <v>46.8</v>
      </c>
      <c r="Y13" s="1">
        <v>8.4</v>
      </c>
      <c r="Z13" s="1"/>
      <c r="AA13" s="1">
        <f t="shared" si="6"/>
        <v>202.5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39</v>
      </c>
      <c r="B14" s="1" t="s">
        <v>34</v>
      </c>
      <c r="C14" s="1"/>
      <c r="D14" s="1">
        <v>18</v>
      </c>
      <c r="E14" s="1">
        <v>16</v>
      </c>
      <c r="F14" s="21"/>
      <c r="G14" s="5">
        <v>0.5</v>
      </c>
      <c r="H14" s="1">
        <v>40</v>
      </c>
      <c r="I14" s="1"/>
      <c r="J14" s="1">
        <v>22</v>
      </c>
      <c r="K14" s="1">
        <f t="shared" si="1"/>
        <v>-6</v>
      </c>
      <c r="L14" s="1"/>
      <c r="M14" s="1"/>
      <c r="N14" s="21">
        <v>0</v>
      </c>
      <c r="O14" s="1">
        <f t="shared" si="2"/>
        <v>3.2</v>
      </c>
      <c r="P14" s="12">
        <f>10*O14-N14-F14</f>
        <v>32</v>
      </c>
      <c r="Q14" s="17">
        <f t="shared" si="7"/>
        <v>32</v>
      </c>
      <c r="R14" s="13"/>
      <c r="S14" s="1"/>
      <c r="T14" s="1">
        <f t="shared" si="4"/>
        <v>10</v>
      </c>
      <c r="U14" s="1">
        <f t="shared" si="5"/>
        <v>0</v>
      </c>
      <c r="V14" s="1">
        <v>-1</v>
      </c>
      <c r="W14" s="1">
        <v>1.8</v>
      </c>
      <c r="X14" s="1">
        <v>0.8</v>
      </c>
      <c r="Y14" s="1">
        <v>1.8</v>
      </c>
      <c r="Z14" s="1" t="s">
        <v>31</v>
      </c>
      <c r="AA14" s="1">
        <f t="shared" si="6"/>
        <v>16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40</v>
      </c>
      <c r="B15" s="1" t="s">
        <v>34</v>
      </c>
      <c r="C15" s="1">
        <v>21</v>
      </c>
      <c r="D15" s="1">
        <v>20</v>
      </c>
      <c r="E15" s="1">
        <v>12</v>
      </c>
      <c r="F15" s="21">
        <v>25</v>
      </c>
      <c r="G15" s="5">
        <v>0.4</v>
      </c>
      <c r="H15" s="1">
        <v>50</v>
      </c>
      <c r="I15" s="1"/>
      <c r="J15" s="1">
        <v>14</v>
      </c>
      <c r="K15" s="1">
        <f t="shared" si="1"/>
        <v>-2</v>
      </c>
      <c r="L15" s="1"/>
      <c r="M15" s="1"/>
      <c r="N15" s="21">
        <v>0</v>
      </c>
      <c r="O15" s="1">
        <f t="shared" si="2"/>
        <v>2.4</v>
      </c>
      <c r="P15" s="12">
        <f t="shared" si="3"/>
        <v>8.6000000000000014</v>
      </c>
      <c r="Q15" s="17">
        <f t="shared" si="7"/>
        <v>8.6000000000000014</v>
      </c>
      <c r="R15" s="13"/>
      <c r="S15" s="1"/>
      <c r="T15" s="1">
        <f t="shared" si="4"/>
        <v>14.000000000000002</v>
      </c>
      <c r="U15" s="1">
        <f t="shared" si="5"/>
        <v>10.416666666666668</v>
      </c>
      <c r="V15" s="1">
        <v>0.6</v>
      </c>
      <c r="W15" s="1">
        <v>2.6</v>
      </c>
      <c r="X15" s="1">
        <v>3.6</v>
      </c>
      <c r="Y15" s="1">
        <v>1</v>
      </c>
      <c r="Z15" s="1"/>
      <c r="AA15" s="1">
        <f t="shared" si="6"/>
        <v>3.4400000000000008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41</v>
      </c>
      <c r="B16" s="1" t="s">
        <v>34</v>
      </c>
      <c r="C16" s="1">
        <v>37</v>
      </c>
      <c r="D16" s="1"/>
      <c r="E16" s="1">
        <v>15</v>
      </c>
      <c r="F16" s="21">
        <v>22</v>
      </c>
      <c r="G16" s="5">
        <v>0.17</v>
      </c>
      <c r="H16" s="1">
        <v>180</v>
      </c>
      <c r="I16" s="1"/>
      <c r="J16" s="1">
        <v>15</v>
      </c>
      <c r="K16" s="1">
        <f t="shared" si="1"/>
        <v>0</v>
      </c>
      <c r="L16" s="1"/>
      <c r="M16" s="1"/>
      <c r="N16" s="21">
        <v>0</v>
      </c>
      <c r="O16" s="1">
        <f t="shared" si="2"/>
        <v>3</v>
      </c>
      <c r="P16" s="12">
        <f t="shared" si="3"/>
        <v>20</v>
      </c>
      <c r="Q16" s="17">
        <f t="shared" si="7"/>
        <v>20</v>
      </c>
      <c r="R16" s="13"/>
      <c r="S16" s="1"/>
      <c r="T16" s="1">
        <f t="shared" si="4"/>
        <v>14</v>
      </c>
      <c r="U16" s="1">
        <f t="shared" si="5"/>
        <v>7.333333333333333</v>
      </c>
      <c r="V16" s="1">
        <v>2.8</v>
      </c>
      <c r="W16" s="1">
        <v>3.8</v>
      </c>
      <c r="X16" s="1">
        <v>4.8</v>
      </c>
      <c r="Y16" s="1">
        <v>2.8</v>
      </c>
      <c r="Z16" s="1"/>
      <c r="AA16" s="1">
        <f t="shared" si="6"/>
        <v>3.4000000000000004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42</v>
      </c>
      <c r="B17" s="1" t="s">
        <v>34</v>
      </c>
      <c r="C17" s="1">
        <v>9</v>
      </c>
      <c r="D17" s="1">
        <v>3</v>
      </c>
      <c r="E17" s="1">
        <v>8</v>
      </c>
      <c r="F17" s="21">
        <v>2</v>
      </c>
      <c r="G17" s="5">
        <v>0.4</v>
      </c>
      <c r="H17" s="1">
        <v>50</v>
      </c>
      <c r="I17" s="1"/>
      <c r="J17" s="1">
        <v>12</v>
      </c>
      <c r="K17" s="1">
        <f t="shared" si="1"/>
        <v>-4</v>
      </c>
      <c r="L17" s="1"/>
      <c r="M17" s="1"/>
      <c r="N17" s="21">
        <v>0</v>
      </c>
      <c r="O17" s="1">
        <f t="shared" si="2"/>
        <v>1.6</v>
      </c>
      <c r="P17" s="12">
        <f>11*O17-N17-F17</f>
        <v>15.600000000000001</v>
      </c>
      <c r="Q17" s="17">
        <f t="shared" si="7"/>
        <v>15.600000000000001</v>
      </c>
      <c r="R17" s="13"/>
      <c r="S17" s="1"/>
      <c r="T17" s="1">
        <f t="shared" si="4"/>
        <v>11</v>
      </c>
      <c r="U17" s="1">
        <f t="shared" si="5"/>
        <v>1.25</v>
      </c>
      <c r="V17" s="1">
        <v>0</v>
      </c>
      <c r="W17" s="1">
        <v>-0.2</v>
      </c>
      <c r="X17" s="1">
        <v>1.2</v>
      </c>
      <c r="Y17" s="1">
        <v>0.2</v>
      </c>
      <c r="Z17" s="1"/>
      <c r="AA17" s="1">
        <f t="shared" si="6"/>
        <v>6.2400000000000011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" t="s">
        <v>34</v>
      </c>
      <c r="C18" s="1">
        <v>8</v>
      </c>
      <c r="D18" s="1"/>
      <c r="E18" s="1">
        <v>-6</v>
      </c>
      <c r="F18" s="21">
        <v>-4</v>
      </c>
      <c r="G18" s="5">
        <v>0.45</v>
      </c>
      <c r="H18" s="1">
        <v>50</v>
      </c>
      <c r="I18" s="1"/>
      <c r="J18" s="1">
        <v>21</v>
      </c>
      <c r="K18" s="1">
        <f t="shared" si="1"/>
        <v>-27</v>
      </c>
      <c r="L18" s="1"/>
      <c r="M18" s="1"/>
      <c r="N18" s="21">
        <v>18</v>
      </c>
      <c r="O18" s="1">
        <f t="shared" si="2"/>
        <v>-1.2</v>
      </c>
      <c r="P18" s="12"/>
      <c r="Q18" s="17">
        <f t="shared" si="7"/>
        <v>0</v>
      </c>
      <c r="R18" s="13"/>
      <c r="S18" s="1"/>
      <c r="T18" s="1">
        <f t="shared" si="4"/>
        <v>-11.666666666666668</v>
      </c>
      <c r="U18" s="1">
        <f t="shared" si="5"/>
        <v>-11.666666666666668</v>
      </c>
      <c r="V18" s="1">
        <v>5.2</v>
      </c>
      <c r="W18" s="1">
        <v>1</v>
      </c>
      <c r="X18" s="1">
        <v>3.8</v>
      </c>
      <c r="Y18" s="1">
        <v>-0.2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44</v>
      </c>
      <c r="B19" s="1" t="s">
        <v>34</v>
      </c>
      <c r="C19" s="1">
        <v>257</v>
      </c>
      <c r="D19" s="1">
        <v>1</v>
      </c>
      <c r="E19" s="1">
        <v>17</v>
      </c>
      <c r="F19" s="21">
        <v>42</v>
      </c>
      <c r="G19" s="5">
        <v>0.5</v>
      </c>
      <c r="H19" s="1">
        <v>60</v>
      </c>
      <c r="I19" s="1"/>
      <c r="J19" s="1">
        <v>17</v>
      </c>
      <c r="K19" s="1">
        <f t="shared" si="1"/>
        <v>0</v>
      </c>
      <c r="L19" s="1"/>
      <c r="M19" s="1"/>
      <c r="N19" s="21">
        <v>140</v>
      </c>
      <c r="O19" s="1">
        <f t="shared" si="2"/>
        <v>3.4</v>
      </c>
      <c r="P19" s="12"/>
      <c r="Q19" s="17">
        <f t="shared" si="7"/>
        <v>0</v>
      </c>
      <c r="R19" s="13"/>
      <c r="S19" s="1"/>
      <c r="T19" s="1">
        <f t="shared" si="4"/>
        <v>53.529411764705884</v>
      </c>
      <c r="U19" s="1">
        <f t="shared" si="5"/>
        <v>53.529411764705884</v>
      </c>
      <c r="V19" s="1">
        <v>27.2</v>
      </c>
      <c r="W19" s="1">
        <v>2.2000000000000002</v>
      </c>
      <c r="X19" s="1">
        <v>42.2</v>
      </c>
      <c r="Y19" s="1">
        <v>10</v>
      </c>
      <c r="Z19" s="1"/>
      <c r="AA19" s="1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45</v>
      </c>
      <c r="B20" s="1" t="s">
        <v>34</v>
      </c>
      <c r="C20" s="1">
        <v>2</v>
      </c>
      <c r="D20" s="1">
        <v>40</v>
      </c>
      <c r="E20" s="1">
        <v>11</v>
      </c>
      <c r="F20" s="21">
        <v>29</v>
      </c>
      <c r="G20" s="5">
        <v>0.5</v>
      </c>
      <c r="H20" s="1">
        <v>55</v>
      </c>
      <c r="I20" s="1"/>
      <c r="J20" s="1">
        <v>13</v>
      </c>
      <c r="K20" s="1">
        <f t="shared" si="1"/>
        <v>-2</v>
      </c>
      <c r="L20" s="1"/>
      <c r="M20" s="1"/>
      <c r="N20" s="21">
        <v>0</v>
      </c>
      <c r="O20" s="1">
        <f t="shared" si="2"/>
        <v>2.2000000000000002</v>
      </c>
      <c r="P20" s="12"/>
      <c r="Q20" s="20">
        <v>20</v>
      </c>
      <c r="R20" s="13">
        <v>20</v>
      </c>
      <c r="S20" s="1" t="s">
        <v>125</v>
      </c>
      <c r="T20" s="1">
        <f t="shared" si="4"/>
        <v>22.27272727272727</v>
      </c>
      <c r="U20" s="1">
        <f t="shared" si="5"/>
        <v>13.18181818181818</v>
      </c>
      <c r="V20" s="1">
        <v>2.2000000000000002</v>
      </c>
      <c r="W20" s="1">
        <v>4.2</v>
      </c>
      <c r="X20" s="1">
        <v>0</v>
      </c>
      <c r="Y20" s="1">
        <v>0.8</v>
      </c>
      <c r="Z20" s="1" t="s">
        <v>31</v>
      </c>
      <c r="AA20" s="1">
        <f t="shared" si="6"/>
        <v>10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46</v>
      </c>
      <c r="B21" s="1" t="s">
        <v>34</v>
      </c>
      <c r="C21" s="1">
        <v>7</v>
      </c>
      <c r="D21" s="1">
        <v>18</v>
      </c>
      <c r="E21" s="1">
        <v>6</v>
      </c>
      <c r="F21" s="21">
        <v>7</v>
      </c>
      <c r="G21" s="5">
        <v>0.3</v>
      </c>
      <c r="H21" s="1">
        <v>40</v>
      </c>
      <c r="I21" s="1"/>
      <c r="J21" s="1">
        <v>18</v>
      </c>
      <c r="K21" s="1">
        <f t="shared" si="1"/>
        <v>-12</v>
      </c>
      <c r="L21" s="1"/>
      <c r="M21" s="1"/>
      <c r="N21" s="21">
        <v>25</v>
      </c>
      <c r="O21" s="1">
        <f t="shared" si="2"/>
        <v>1.2</v>
      </c>
      <c r="P21" s="12"/>
      <c r="Q21" s="20">
        <v>25</v>
      </c>
      <c r="R21" s="13">
        <v>25</v>
      </c>
      <c r="S21" s="1" t="s">
        <v>125</v>
      </c>
      <c r="T21" s="1">
        <f t="shared" si="4"/>
        <v>47.5</v>
      </c>
      <c r="U21" s="1">
        <f t="shared" si="5"/>
        <v>26.666666666666668</v>
      </c>
      <c r="V21" s="1">
        <v>4.2</v>
      </c>
      <c r="W21" s="1">
        <v>1.2</v>
      </c>
      <c r="X21" s="1">
        <v>4.2</v>
      </c>
      <c r="Y21" s="1">
        <v>3.2</v>
      </c>
      <c r="Z21" s="1"/>
      <c r="AA21" s="1">
        <f t="shared" si="6"/>
        <v>7.5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47</v>
      </c>
      <c r="B22" s="1" t="s">
        <v>34</v>
      </c>
      <c r="C22" s="1">
        <v>54</v>
      </c>
      <c r="D22" s="1"/>
      <c r="E22" s="1">
        <v>5</v>
      </c>
      <c r="F22" s="21"/>
      <c r="G22" s="5">
        <v>0.5</v>
      </c>
      <c r="H22" s="1">
        <v>60</v>
      </c>
      <c r="I22" s="1"/>
      <c r="J22" s="1">
        <v>6</v>
      </c>
      <c r="K22" s="1">
        <f t="shared" si="1"/>
        <v>-1</v>
      </c>
      <c r="L22" s="1"/>
      <c r="M22" s="1"/>
      <c r="N22" s="21">
        <v>0</v>
      </c>
      <c r="O22" s="1">
        <f t="shared" si="2"/>
        <v>1</v>
      </c>
      <c r="P22" s="12">
        <f>10*O22-N22-F22</f>
        <v>10</v>
      </c>
      <c r="Q22" s="20">
        <v>50</v>
      </c>
      <c r="R22" s="13">
        <v>50</v>
      </c>
      <c r="S22" s="1" t="s">
        <v>125</v>
      </c>
      <c r="T22" s="1">
        <f t="shared" si="4"/>
        <v>50</v>
      </c>
      <c r="U22" s="1">
        <f t="shared" si="5"/>
        <v>0</v>
      </c>
      <c r="V22" s="1">
        <v>3</v>
      </c>
      <c r="W22" s="1">
        <v>2.4</v>
      </c>
      <c r="X22" s="1">
        <v>3.8</v>
      </c>
      <c r="Y22" s="1">
        <v>1.4</v>
      </c>
      <c r="Z22" s="1"/>
      <c r="AA22" s="1">
        <f t="shared" si="6"/>
        <v>25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48</v>
      </c>
      <c r="B23" s="1" t="s">
        <v>34</v>
      </c>
      <c r="C23" s="1">
        <v>4</v>
      </c>
      <c r="D23" s="1"/>
      <c r="E23" s="1">
        <v>-37</v>
      </c>
      <c r="F23" s="21"/>
      <c r="G23" s="5">
        <v>0.35</v>
      </c>
      <c r="H23" s="1">
        <v>40</v>
      </c>
      <c r="I23" s="1"/>
      <c r="J23" s="1">
        <v>52</v>
      </c>
      <c r="K23" s="1">
        <f t="shared" si="1"/>
        <v>-89</v>
      </c>
      <c r="L23" s="1"/>
      <c r="M23" s="1"/>
      <c r="N23" s="21">
        <v>89.600000000000009</v>
      </c>
      <c r="O23" s="1">
        <f t="shared" si="2"/>
        <v>-7.4</v>
      </c>
      <c r="P23" s="12"/>
      <c r="Q23" s="20">
        <v>140</v>
      </c>
      <c r="R23" s="13">
        <v>140</v>
      </c>
      <c r="S23" s="1" t="s">
        <v>125</v>
      </c>
      <c r="T23" s="1">
        <f t="shared" si="4"/>
        <v>-31.027027027027028</v>
      </c>
      <c r="U23" s="1">
        <f t="shared" si="5"/>
        <v>-12.108108108108109</v>
      </c>
      <c r="V23" s="1">
        <v>10.4</v>
      </c>
      <c r="W23" s="1">
        <v>3.4</v>
      </c>
      <c r="X23" s="1">
        <v>11</v>
      </c>
      <c r="Y23" s="1">
        <v>11.6</v>
      </c>
      <c r="Z23" s="1"/>
      <c r="AA23" s="1">
        <f t="shared" si="6"/>
        <v>49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49</v>
      </c>
      <c r="B24" s="1" t="s">
        <v>34</v>
      </c>
      <c r="C24" s="1">
        <v>72</v>
      </c>
      <c r="D24" s="1"/>
      <c r="E24" s="1">
        <v>42</v>
      </c>
      <c r="F24" s="21">
        <v>30</v>
      </c>
      <c r="G24" s="5">
        <v>0.17</v>
      </c>
      <c r="H24" s="1">
        <v>120</v>
      </c>
      <c r="I24" s="1"/>
      <c r="J24" s="1">
        <v>42</v>
      </c>
      <c r="K24" s="1">
        <f t="shared" si="1"/>
        <v>0</v>
      </c>
      <c r="L24" s="1"/>
      <c r="M24" s="1"/>
      <c r="N24" s="21">
        <v>0</v>
      </c>
      <c r="O24" s="1">
        <f t="shared" si="2"/>
        <v>8.4</v>
      </c>
      <c r="P24" s="12">
        <f t="shared" si="3"/>
        <v>87.600000000000009</v>
      </c>
      <c r="Q24" s="17">
        <v>60</v>
      </c>
      <c r="R24" s="13">
        <v>60</v>
      </c>
      <c r="S24" s="1" t="s">
        <v>125</v>
      </c>
      <c r="T24" s="1">
        <f t="shared" si="4"/>
        <v>10.714285714285714</v>
      </c>
      <c r="U24" s="1">
        <f t="shared" si="5"/>
        <v>3.5714285714285712</v>
      </c>
      <c r="V24" s="1">
        <v>4.8</v>
      </c>
      <c r="W24" s="1">
        <v>6.4</v>
      </c>
      <c r="X24" s="1">
        <v>9.8000000000000007</v>
      </c>
      <c r="Y24" s="1">
        <v>4.4000000000000004</v>
      </c>
      <c r="Z24" s="1" t="s">
        <v>50</v>
      </c>
      <c r="AA24" s="1">
        <f t="shared" si="6"/>
        <v>10.200000000000001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51</v>
      </c>
      <c r="B25" s="1" t="s">
        <v>34</v>
      </c>
      <c r="C25" s="1">
        <v>2</v>
      </c>
      <c r="D25" s="1">
        <v>2</v>
      </c>
      <c r="E25" s="1">
        <v>2</v>
      </c>
      <c r="F25" s="21">
        <v>1</v>
      </c>
      <c r="G25" s="5">
        <v>0.38</v>
      </c>
      <c r="H25" s="1">
        <v>40</v>
      </c>
      <c r="I25" s="1"/>
      <c r="J25" s="1">
        <v>4</v>
      </c>
      <c r="K25" s="1">
        <f t="shared" si="1"/>
        <v>-2</v>
      </c>
      <c r="L25" s="1"/>
      <c r="M25" s="1"/>
      <c r="N25" s="21">
        <v>18</v>
      </c>
      <c r="O25" s="1">
        <f t="shared" si="2"/>
        <v>0.4</v>
      </c>
      <c r="P25" s="12"/>
      <c r="Q25" s="17">
        <v>15</v>
      </c>
      <c r="R25" s="13">
        <v>18</v>
      </c>
      <c r="S25" s="1" t="s">
        <v>125</v>
      </c>
      <c r="T25" s="1">
        <f t="shared" si="4"/>
        <v>85</v>
      </c>
      <c r="U25" s="1">
        <f t="shared" si="5"/>
        <v>47.5</v>
      </c>
      <c r="V25" s="1">
        <v>3.2</v>
      </c>
      <c r="W25" s="1">
        <v>0</v>
      </c>
      <c r="X25" s="1">
        <v>0.8</v>
      </c>
      <c r="Y25" s="1">
        <v>-0.6</v>
      </c>
      <c r="Z25" s="1"/>
      <c r="AA25" s="1">
        <f t="shared" si="6"/>
        <v>5.7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52</v>
      </c>
      <c r="B26" s="1" t="s">
        <v>34</v>
      </c>
      <c r="C26" s="1">
        <v>-14</v>
      </c>
      <c r="D26" s="1">
        <v>97</v>
      </c>
      <c r="E26" s="9">
        <v>81</v>
      </c>
      <c r="F26" s="23">
        <v>-1</v>
      </c>
      <c r="G26" s="5">
        <v>0</v>
      </c>
      <c r="H26" s="1" t="e">
        <v>#N/A</v>
      </c>
      <c r="I26" s="1"/>
      <c r="J26" s="1">
        <v>84</v>
      </c>
      <c r="K26" s="1">
        <f t="shared" si="1"/>
        <v>-3</v>
      </c>
      <c r="L26" s="1"/>
      <c r="M26" s="1"/>
      <c r="N26" s="21">
        <v>0</v>
      </c>
      <c r="O26" s="1">
        <f t="shared" si="2"/>
        <v>16.2</v>
      </c>
      <c r="P26" s="12"/>
      <c r="Q26" s="17">
        <f t="shared" si="7"/>
        <v>0</v>
      </c>
      <c r="R26" s="13"/>
      <c r="S26" s="1"/>
      <c r="T26" s="1">
        <f t="shared" si="4"/>
        <v>-6.1728395061728399E-2</v>
      </c>
      <c r="U26" s="1">
        <f t="shared" si="5"/>
        <v>-6.1728395061728399E-2</v>
      </c>
      <c r="V26" s="1">
        <v>-1.2</v>
      </c>
      <c r="W26" s="1">
        <v>29.8</v>
      </c>
      <c r="X26" s="1">
        <v>38.4</v>
      </c>
      <c r="Y26" s="1">
        <v>32.6</v>
      </c>
      <c r="Z26" s="1" t="s">
        <v>53</v>
      </c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54</v>
      </c>
      <c r="B27" s="1" t="s">
        <v>34</v>
      </c>
      <c r="C27" s="1">
        <v>133</v>
      </c>
      <c r="D27" s="1">
        <v>41</v>
      </c>
      <c r="E27" s="1">
        <v>125</v>
      </c>
      <c r="F27" s="21">
        <v>2</v>
      </c>
      <c r="G27" s="5">
        <v>0.6</v>
      </c>
      <c r="H27" s="1">
        <v>40</v>
      </c>
      <c r="I27" s="1"/>
      <c r="J27" s="1">
        <v>166</v>
      </c>
      <c r="K27" s="1">
        <f t="shared" si="1"/>
        <v>-41</v>
      </c>
      <c r="L27" s="1"/>
      <c r="M27" s="1"/>
      <c r="N27" s="21">
        <v>171.8</v>
      </c>
      <c r="O27" s="1">
        <f t="shared" si="2"/>
        <v>25</v>
      </c>
      <c r="P27" s="12">
        <f t="shared" ref="P27:P46" si="8">14*O27-N27-F27</f>
        <v>176.2</v>
      </c>
      <c r="Q27" s="17">
        <v>190</v>
      </c>
      <c r="R27" s="13">
        <v>190</v>
      </c>
      <c r="S27" s="1" t="s">
        <v>125</v>
      </c>
      <c r="T27" s="1">
        <f t="shared" si="4"/>
        <v>14.552</v>
      </c>
      <c r="U27" s="1">
        <f t="shared" si="5"/>
        <v>6.9520000000000008</v>
      </c>
      <c r="V27" s="1">
        <v>23.2</v>
      </c>
      <c r="W27" s="1">
        <v>11.6</v>
      </c>
      <c r="X27" s="1">
        <v>23.8</v>
      </c>
      <c r="Y27" s="1">
        <v>14</v>
      </c>
      <c r="Z27" s="1"/>
      <c r="AA27" s="1">
        <f t="shared" si="6"/>
        <v>114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55</v>
      </c>
      <c r="B28" s="1" t="s">
        <v>34</v>
      </c>
      <c r="C28" s="1">
        <v>2</v>
      </c>
      <c r="D28" s="1"/>
      <c r="E28" s="1">
        <v>-41</v>
      </c>
      <c r="F28" s="21"/>
      <c r="G28" s="5">
        <v>0.35</v>
      </c>
      <c r="H28" s="1">
        <v>45</v>
      </c>
      <c r="I28" s="1"/>
      <c r="J28" s="1">
        <v>34</v>
      </c>
      <c r="K28" s="1">
        <f t="shared" si="1"/>
        <v>-75</v>
      </c>
      <c r="L28" s="1"/>
      <c r="M28" s="1"/>
      <c r="N28" s="21">
        <v>24</v>
      </c>
      <c r="O28" s="1">
        <f t="shared" si="2"/>
        <v>-8.1999999999999993</v>
      </c>
      <c r="P28" s="12"/>
      <c r="Q28" s="20">
        <v>30</v>
      </c>
      <c r="R28" s="13">
        <v>30</v>
      </c>
      <c r="S28" s="1" t="s">
        <v>125</v>
      </c>
      <c r="T28" s="1">
        <f t="shared" si="4"/>
        <v>-6.5853658536585371</v>
      </c>
      <c r="U28" s="1">
        <f t="shared" si="5"/>
        <v>-2.9268292682926833</v>
      </c>
      <c r="V28" s="1">
        <v>1.6</v>
      </c>
      <c r="W28" s="1">
        <v>1.4</v>
      </c>
      <c r="X28" s="1">
        <v>6.4</v>
      </c>
      <c r="Y28" s="1">
        <v>3.4</v>
      </c>
      <c r="Z28" s="1"/>
      <c r="AA28" s="1">
        <f t="shared" si="6"/>
        <v>10.5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56</v>
      </c>
      <c r="B29" s="1" t="s">
        <v>34</v>
      </c>
      <c r="C29" s="1"/>
      <c r="D29" s="1"/>
      <c r="E29" s="1">
        <v>-32</v>
      </c>
      <c r="F29" s="21"/>
      <c r="G29" s="5">
        <v>0.35</v>
      </c>
      <c r="H29" s="1">
        <v>45</v>
      </c>
      <c r="I29" s="1"/>
      <c r="J29" s="1">
        <v>22</v>
      </c>
      <c r="K29" s="1">
        <f t="shared" si="1"/>
        <v>-54</v>
      </c>
      <c r="L29" s="1"/>
      <c r="M29" s="1"/>
      <c r="N29" s="21">
        <v>30.6</v>
      </c>
      <c r="O29" s="1">
        <f t="shared" si="2"/>
        <v>-6.4</v>
      </c>
      <c r="P29" s="12"/>
      <c r="Q29" s="20">
        <v>30</v>
      </c>
      <c r="R29" s="13">
        <v>30</v>
      </c>
      <c r="S29" s="1" t="s">
        <v>125</v>
      </c>
      <c r="T29" s="1">
        <f t="shared" si="4"/>
        <v>-9.46875</v>
      </c>
      <c r="U29" s="1">
        <f t="shared" si="5"/>
        <v>-4.78125</v>
      </c>
      <c r="V29" s="1">
        <v>3.4</v>
      </c>
      <c r="W29" s="1">
        <v>0.6</v>
      </c>
      <c r="X29" s="1">
        <v>7.8</v>
      </c>
      <c r="Y29" s="1">
        <v>3.2</v>
      </c>
      <c r="Z29" s="1"/>
      <c r="AA29" s="1">
        <f t="shared" si="6"/>
        <v>10.5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57</v>
      </c>
      <c r="B30" s="1" t="s">
        <v>34</v>
      </c>
      <c r="C30" s="1">
        <v>6</v>
      </c>
      <c r="D30" s="1">
        <v>31</v>
      </c>
      <c r="E30" s="1">
        <v>-1</v>
      </c>
      <c r="F30" s="21">
        <v>2</v>
      </c>
      <c r="G30" s="5">
        <v>0.35</v>
      </c>
      <c r="H30" s="1">
        <v>45</v>
      </c>
      <c r="I30" s="1"/>
      <c r="J30" s="1">
        <v>111</v>
      </c>
      <c r="K30" s="1">
        <f t="shared" si="1"/>
        <v>-112</v>
      </c>
      <c r="L30" s="1"/>
      <c r="M30" s="1"/>
      <c r="N30" s="21">
        <v>90</v>
      </c>
      <c r="O30" s="1">
        <f t="shared" si="2"/>
        <v>-0.2</v>
      </c>
      <c r="P30" s="12"/>
      <c r="Q30" s="17">
        <v>30</v>
      </c>
      <c r="R30" s="13">
        <v>30</v>
      </c>
      <c r="S30" s="1" t="s">
        <v>125</v>
      </c>
      <c r="T30" s="1">
        <f t="shared" si="4"/>
        <v>-610</v>
      </c>
      <c r="U30" s="1">
        <f t="shared" si="5"/>
        <v>-460</v>
      </c>
      <c r="V30" s="1">
        <v>12.4</v>
      </c>
      <c r="W30" s="1">
        <v>-1.4</v>
      </c>
      <c r="X30" s="1">
        <v>11</v>
      </c>
      <c r="Y30" s="1">
        <v>1.4</v>
      </c>
      <c r="Z30" s="1"/>
      <c r="AA30" s="1">
        <f t="shared" si="6"/>
        <v>10.5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58</v>
      </c>
      <c r="B31" s="1" t="s">
        <v>29</v>
      </c>
      <c r="C31" s="1">
        <v>106.742</v>
      </c>
      <c r="D31" s="1">
        <v>177.90299999999999</v>
      </c>
      <c r="E31" s="1">
        <v>229.48</v>
      </c>
      <c r="F31" s="21"/>
      <c r="G31" s="5">
        <v>1</v>
      </c>
      <c r="H31" s="1">
        <v>50</v>
      </c>
      <c r="I31" s="1"/>
      <c r="J31" s="1">
        <v>264.80799999999999</v>
      </c>
      <c r="K31" s="1">
        <f t="shared" si="1"/>
        <v>-35.328000000000003</v>
      </c>
      <c r="L31" s="1"/>
      <c r="M31" s="1"/>
      <c r="N31" s="21">
        <v>0</v>
      </c>
      <c r="O31" s="1">
        <f t="shared" si="2"/>
        <v>45.896000000000001</v>
      </c>
      <c r="P31" s="12">
        <f>10*O31-N31-F31</f>
        <v>458.96000000000004</v>
      </c>
      <c r="Q31" s="20">
        <v>350</v>
      </c>
      <c r="R31" s="13">
        <v>200</v>
      </c>
      <c r="S31" s="1" t="s">
        <v>125</v>
      </c>
      <c r="T31" s="1">
        <f t="shared" si="4"/>
        <v>7.6259369008192435</v>
      </c>
      <c r="U31" s="1">
        <f t="shared" si="5"/>
        <v>0</v>
      </c>
      <c r="V31" s="1">
        <v>24.976199999999999</v>
      </c>
      <c r="W31" s="1">
        <v>24.629200000000001</v>
      </c>
      <c r="X31" s="1">
        <v>27.677800000000001</v>
      </c>
      <c r="Y31" s="1">
        <v>43.272000000000013</v>
      </c>
      <c r="Z31" s="1" t="s">
        <v>31</v>
      </c>
      <c r="AA31" s="1">
        <f t="shared" si="6"/>
        <v>350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59</v>
      </c>
      <c r="B32" s="1" t="s">
        <v>29</v>
      </c>
      <c r="C32" s="1">
        <v>258.67</v>
      </c>
      <c r="D32" s="1">
        <v>108.12</v>
      </c>
      <c r="E32" s="1">
        <v>287.51</v>
      </c>
      <c r="F32" s="21">
        <v>68.84</v>
      </c>
      <c r="G32" s="5">
        <v>1</v>
      </c>
      <c r="H32" s="1">
        <v>60</v>
      </c>
      <c r="I32" s="1"/>
      <c r="J32" s="1">
        <v>283.25</v>
      </c>
      <c r="K32" s="1">
        <f t="shared" si="1"/>
        <v>4.2599999999999909</v>
      </c>
      <c r="L32" s="1"/>
      <c r="M32" s="1"/>
      <c r="N32" s="21">
        <v>0</v>
      </c>
      <c r="O32" s="1">
        <f t="shared" si="2"/>
        <v>57.501999999999995</v>
      </c>
      <c r="P32" s="12">
        <f>11*O32-N32-F32</f>
        <v>563.6819999999999</v>
      </c>
      <c r="Q32" s="20">
        <v>350</v>
      </c>
      <c r="R32" s="13">
        <v>200</v>
      </c>
      <c r="S32" s="1" t="s">
        <v>125</v>
      </c>
      <c r="T32" s="1">
        <f t="shared" si="4"/>
        <v>7.2839205592848959</v>
      </c>
      <c r="U32" s="1">
        <f t="shared" si="5"/>
        <v>1.1971757504086815</v>
      </c>
      <c r="V32" s="1">
        <v>25.116800000000001</v>
      </c>
      <c r="W32" s="1">
        <v>32.139400000000002</v>
      </c>
      <c r="X32" s="1">
        <v>41.852999999999987</v>
      </c>
      <c r="Y32" s="1">
        <v>29.05</v>
      </c>
      <c r="Z32" s="1"/>
      <c r="AA32" s="1">
        <f t="shared" si="6"/>
        <v>350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60</v>
      </c>
      <c r="B33" s="1" t="s">
        <v>29</v>
      </c>
      <c r="C33" s="1">
        <v>12.815</v>
      </c>
      <c r="D33" s="1"/>
      <c r="E33" s="1">
        <v>0.74</v>
      </c>
      <c r="F33" s="21">
        <v>12.074999999999999</v>
      </c>
      <c r="G33" s="5">
        <v>1</v>
      </c>
      <c r="H33" s="1">
        <v>180</v>
      </c>
      <c r="I33" s="1"/>
      <c r="J33" s="1">
        <v>0.76</v>
      </c>
      <c r="K33" s="1">
        <f t="shared" si="1"/>
        <v>-2.0000000000000018E-2</v>
      </c>
      <c r="L33" s="1"/>
      <c r="M33" s="1"/>
      <c r="N33" s="21">
        <v>0</v>
      </c>
      <c r="O33" s="1">
        <f t="shared" si="2"/>
        <v>0.14799999999999999</v>
      </c>
      <c r="P33" s="12"/>
      <c r="Q33" s="17">
        <f t="shared" si="7"/>
        <v>0</v>
      </c>
      <c r="R33" s="13"/>
      <c r="S33" s="1"/>
      <c r="T33" s="1">
        <f t="shared" si="4"/>
        <v>81.587837837837839</v>
      </c>
      <c r="U33" s="1">
        <f t="shared" si="5"/>
        <v>81.587837837837839</v>
      </c>
      <c r="V33" s="1">
        <v>0.22339999999999999</v>
      </c>
      <c r="W33" s="1">
        <v>0.51619999999999999</v>
      </c>
      <c r="X33" s="1">
        <v>6.54E-2</v>
      </c>
      <c r="Y33" s="1">
        <v>0</v>
      </c>
      <c r="Z33" s="8" t="s">
        <v>61</v>
      </c>
      <c r="AA33" s="1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62</v>
      </c>
      <c r="B34" s="1" t="s">
        <v>29</v>
      </c>
      <c r="C34" s="1">
        <v>67.84</v>
      </c>
      <c r="D34" s="1"/>
      <c r="E34" s="1">
        <v>31.12</v>
      </c>
      <c r="F34" s="21">
        <v>36.72</v>
      </c>
      <c r="G34" s="5">
        <v>1</v>
      </c>
      <c r="H34" s="1">
        <v>60</v>
      </c>
      <c r="I34" s="1"/>
      <c r="J34" s="1">
        <v>28.8</v>
      </c>
      <c r="K34" s="1">
        <f t="shared" si="1"/>
        <v>2.3200000000000003</v>
      </c>
      <c r="L34" s="1"/>
      <c r="M34" s="1"/>
      <c r="N34" s="21">
        <v>0</v>
      </c>
      <c r="O34" s="1">
        <f t="shared" si="2"/>
        <v>6.2240000000000002</v>
      </c>
      <c r="P34" s="12">
        <f t="shared" si="8"/>
        <v>50.415999999999997</v>
      </c>
      <c r="Q34" s="17">
        <f t="shared" si="7"/>
        <v>50.415999999999997</v>
      </c>
      <c r="R34" s="13"/>
      <c r="S34" s="1"/>
      <c r="T34" s="1">
        <f t="shared" si="4"/>
        <v>13.999999999999998</v>
      </c>
      <c r="U34" s="1">
        <f t="shared" si="5"/>
        <v>5.899742930591259</v>
      </c>
      <c r="V34" s="1">
        <v>3.5274000000000001</v>
      </c>
      <c r="W34" s="1">
        <v>3.7848000000000002</v>
      </c>
      <c r="X34" s="1">
        <v>7.1480000000000006</v>
      </c>
      <c r="Y34" s="1">
        <v>3.415</v>
      </c>
      <c r="Z34" s="1"/>
      <c r="AA34" s="1">
        <f t="shared" si="6"/>
        <v>50.415999999999997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63</v>
      </c>
      <c r="B35" s="1" t="s">
        <v>29</v>
      </c>
      <c r="C35" s="1">
        <v>16.16</v>
      </c>
      <c r="D35" s="1">
        <v>94.57</v>
      </c>
      <c r="E35" s="1">
        <v>51.28</v>
      </c>
      <c r="F35" s="21">
        <v>55.06</v>
      </c>
      <c r="G35" s="5">
        <v>1</v>
      </c>
      <c r="H35" s="1">
        <v>60</v>
      </c>
      <c r="I35" s="1"/>
      <c r="J35" s="1">
        <v>50</v>
      </c>
      <c r="K35" s="1">
        <f t="shared" si="1"/>
        <v>1.2800000000000011</v>
      </c>
      <c r="L35" s="1"/>
      <c r="M35" s="1"/>
      <c r="N35" s="21">
        <v>0</v>
      </c>
      <c r="O35" s="1">
        <f t="shared" si="2"/>
        <v>10.256</v>
      </c>
      <c r="P35" s="12">
        <f t="shared" si="8"/>
        <v>88.524000000000001</v>
      </c>
      <c r="Q35" s="17">
        <f t="shared" si="7"/>
        <v>88.524000000000001</v>
      </c>
      <c r="R35" s="13"/>
      <c r="S35" s="1"/>
      <c r="T35" s="1">
        <f t="shared" si="4"/>
        <v>14</v>
      </c>
      <c r="U35" s="1">
        <f t="shared" si="5"/>
        <v>5.3685647425897036</v>
      </c>
      <c r="V35" s="1">
        <v>14.42</v>
      </c>
      <c r="W35" s="1">
        <v>12.208</v>
      </c>
      <c r="X35" s="1">
        <v>10.212</v>
      </c>
      <c r="Y35" s="1">
        <v>6.7239999999999993</v>
      </c>
      <c r="Z35" s="1" t="s">
        <v>31</v>
      </c>
      <c r="AA35" s="1">
        <f t="shared" si="6"/>
        <v>88.524000000000001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64</v>
      </c>
      <c r="B36" s="1" t="s">
        <v>29</v>
      </c>
      <c r="C36" s="1">
        <v>14.396000000000001</v>
      </c>
      <c r="D36" s="1"/>
      <c r="E36" s="1">
        <v>13.942</v>
      </c>
      <c r="F36" s="21">
        <v>0.45400000000000001</v>
      </c>
      <c r="G36" s="5">
        <v>1</v>
      </c>
      <c r="H36" s="1">
        <v>180</v>
      </c>
      <c r="I36" s="1"/>
      <c r="J36" s="1">
        <v>14.28</v>
      </c>
      <c r="K36" s="1">
        <f t="shared" si="1"/>
        <v>-0.33799999999999919</v>
      </c>
      <c r="L36" s="1"/>
      <c r="M36" s="1"/>
      <c r="N36" s="21">
        <v>0</v>
      </c>
      <c r="O36" s="1">
        <f t="shared" si="2"/>
        <v>2.7884000000000002</v>
      </c>
      <c r="P36" s="12">
        <f>10*O36-N36-F36</f>
        <v>27.43</v>
      </c>
      <c r="Q36" s="17">
        <f t="shared" si="7"/>
        <v>27.43</v>
      </c>
      <c r="R36" s="13"/>
      <c r="S36" s="1"/>
      <c r="T36" s="1">
        <f t="shared" si="4"/>
        <v>10</v>
      </c>
      <c r="U36" s="1">
        <f t="shared" si="5"/>
        <v>0.16281738631473244</v>
      </c>
      <c r="V36" s="1">
        <v>0.29399999999999998</v>
      </c>
      <c r="W36" s="1">
        <v>2.0106000000000002</v>
      </c>
      <c r="X36" s="1">
        <v>0.83599999999999997</v>
      </c>
      <c r="Y36" s="1">
        <v>0.70199999999999996</v>
      </c>
      <c r="Z36" s="1" t="s">
        <v>50</v>
      </c>
      <c r="AA36" s="1">
        <f t="shared" si="6"/>
        <v>27.43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65</v>
      </c>
      <c r="B37" s="1" t="s">
        <v>29</v>
      </c>
      <c r="C37" s="1"/>
      <c r="D37" s="1">
        <v>12.35</v>
      </c>
      <c r="E37" s="1">
        <v>5.4749999999999996</v>
      </c>
      <c r="F37" s="21">
        <v>6.1959999999999997</v>
      </c>
      <c r="G37" s="5">
        <v>1</v>
      </c>
      <c r="H37" s="1">
        <v>35</v>
      </c>
      <c r="I37" s="1"/>
      <c r="J37" s="1">
        <v>5.2</v>
      </c>
      <c r="K37" s="1">
        <f t="shared" si="1"/>
        <v>0.27499999999999947</v>
      </c>
      <c r="L37" s="1"/>
      <c r="M37" s="1"/>
      <c r="N37" s="21">
        <v>10.2372</v>
      </c>
      <c r="O37" s="1">
        <f t="shared" si="2"/>
        <v>1.095</v>
      </c>
      <c r="P37" s="12"/>
      <c r="Q37" s="17">
        <v>6</v>
      </c>
      <c r="R37" s="13">
        <v>6</v>
      </c>
      <c r="S37" s="1" t="s">
        <v>125</v>
      </c>
      <c r="T37" s="1">
        <f t="shared" si="4"/>
        <v>20.486940639269406</v>
      </c>
      <c r="U37" s="1">
        <f t="shared" si="5"/>
        <v>15.007488584474885</v>
      </c>
      <c r="V37" s="1">
        <v>1.2722</v>
      </c>
      <c r="W37" s="1">
        <v>0.96720000000000006</v>
      </c>
      <c r="X37" s="1">
        <v>0.55599999999999994</v>
      </c>
      <c r="Y37" s="1">
        <v>0.2792</v>
      </c>
      <c r="Z37" s="1"/>
      <c r="AA37" s="1">
        <f t="shared" si="6"/>
        <v>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66</v>
      </c>
      <c r="B38" s="1" t="s">
        <v>29</v>
      </c>
      <c r="C38" s="1"/>
      <c r="D38" s="1">
        <v>8.702</v>
      </c>
      <c r="E38" s="1">
        <v>2.1909999999999998</v>
      </c>
      <c r="F38" s="21">
        <v>5.0730000000000004</v>
      </c>
      <c r="G38" s="5">
        <v>1</v>
      </c>
      <c r="H38" s="1">
        <v>40</v>
      </c>
      <c r="I38" s="1"/>
      <c r="J38" s="1">
        <v>2.8</v>
      </c>
      <c r="K38" s="1">
        <f t="shared" ref="K38:K68" si="9">E38-J38</f>
        <v>-0.60899999999999999</v>
      </c>
      <c r="L38" s="1"/>
      <c r="M38" s="1"/>
      <c r="N38" s="21">
        <v>20.615200000000002</v>
      </c>
      <c r="O38" s="1">
        <f t="shared" si="2"/>
        <v>0.43819999999999998</v>
      </c>
      <c r="P38" s="12"/>
      <c r="Q38" s="25">
        <v>0</v>
      </c>
      <c r="R38" s="13">
        <v>6</v>
      </c>
      <c r="S38" s="1" t="s">
        <v>125</v>
      </c>
      <c r="T38" s="1">
        <f t="shared" si="4"/>
        <v>58.622090369694213</v>
      </c>
      <c r="U38" s="1">
        <f t="shared" si="5"/>
        <v>58.622090369694213</v>
      </c>
      <c r="V38" s="1">
        <v>2.3845999999999998</v>
      </c>
      <c r="W38" s="1">
        <v>0</v>
      </c>
      <c r="X38" s="1">
        <v>-0.13600000000000001</v>
      </c>
      <c r="Y38" s="1">
        <v>2.391</v>
      </c>
      <c r="Z38" s="1"/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67</v>
      </c>
      <c r="B39" s="1" t="s">
        <v>29</v>
      </c>
      <c r="C39" s="1">
        <v>13.395</v>
      </c>
      <c r="D39" s="1">
        <v>32.619999999999997</v>
      </c>
      <c r="E39" s="1">
        <v>6.6619999999999999</v>
      </c>
      <c r="F39" s="21">
        <v>37.991999999999997</v>
      </c>
      <c r="G39" s="5">
        <v>1</v>
      </c>
      <c r="H39" s="1">
        <v>30</v>
      </c>
      <c r="I39" s="1"/>
      <c r="J39" s="1">
        <v>6.5</v>
      </c>
      <c r="K39" s="1">
        <f t="shared" si="9"/>
        <v>0.16199999999999992</v>
      </c>
      <c r="L39" s="1"/>
      <c r="M39" s="1"/>
      <c r="N39" s="21">
        <v>0</v>
      </c>
      <c r="O39" s="1">
        <f t="shared" si="2"/>
        <v>1.3324</v>
      </c>
      <c r="P39" s="12"/>
      <c r="Q39" s="17">
        <f t="shared" si="7"/>
        <v>0</v>
      </c>
      <c r="R39" s="13"/>
      <c r="S39" s="1"/>
      <c r="T39" s="1">
        <f t="shared" si="4"/>
        <v>28.513959771840284</v>
      </c>
      <c r="U39" s="1">
        <f t="shared" si="5"/>
        <v>28.513959771840284</v>
      </c>
      <c r="V39" s="1">
        <v>-6.8200000000000011E-2</v>
      </c>
      <c r="W39" s="1">
        <v>5.9817999999999998</v>
      </c>
      <c r="X39" s="1">
        <v>0</v>
      </c>
      <c r="Y39" s="1">
        <v>2.3841999999999999</v>
      </c>
      <c r="Z39" s="1"/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68</v>
      </c>
      <c r="B40" s="1" t="s">
        <v>29</v>
      </c>
      <c r="C40" s="1"/>
      <c r="D40" s="1">
        <v>31.102</v>
      </c>
      <c r="E40" s="1">
        <v>8.94</v>
      </c>
      <c r="F40" s="21">
        <v>19.341999999999999</v>
      </c>
      <c r="G40" s="5">
        <v>1</v>
      </c>
      <c r="H40" s="1">
        <v>30</v>
      </c>
      <c r="I40" s="1"/>
      <c r="J40" s="1">
        <v>11.7</v>
      </c>
      <c r="K40" s="1">
        <f t="shared" si="9"/>
        <v>-2.76</v>
      </c>
      <c r="L40" s="1"/>
      <c r="M40" s="1"/>
      <c r="N40" s="21">
        <v>24</v>
      </c>
      <c r="O40" s="1">
        <f t="shared" si="2"/>
        <v>1.7879999999999998</v>
      </c>
      <c r="P40" s="12"/>
      <c r="Q40" s="17">
        <f t="shared" si="7"/>
        <v>0</v>
      </c>
      <c r="R40" s="13"/>
      <c r="S40" s="1"/>
      <c r="T40" s="1">
        <f t="shared" si="4"/>
        <v>24.240492170022375</v>
      </c>
      <c r="U40" s="1">
        <f t="shared" si="5"/>
        <v>24.240492170022375</v>
      </c>
      <c r="V40" s="1">
        <v>4.3875999999999999</v>
      </c>
      <c r="W40" s="1">
        <v>4.7002000000000006</v>
      </c>
      <c r="X40" s="1">
        <v>2.4790000000000001</v>
      </c>
      <c r="Y40" s="1">
        <v>-0.67880000000000007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69</v>
      </c>
      <c r="B41" s="1" t="s">
        <v>29</v>
      </c>
      <c r="C41" s="1">
        <v>18.702000000000002</v>
      </c>
      <c r="D41" s="1"/>
      <c r="E41" s="1">
        <v>9.4429999999999996</v>
      </c>
      <c r="F41" s="21">
        <v>9.2590000000000003</v>
      </c>
      <c r="G41" s="5">
        <v>1</v>
      </c>
      <c r="H41" s="1">
        <v>45</v>
      </c>
      <c r="I41" s="1"/>
      <c r="J41" s="1">
        <v>9.1</v>
      </c>
      <c r="K41" s="1">
        <f t="shared" si="9"/>
        <v>0.34299999999999997</v>
      </c>
      <c r="L41" s="1"/>
      <c r="M41" s="1"/>
      <c r="N41" s="21">
        <v>0</v>
      </c>
      <c r="O41" s="1">
        <f t="shared" si="2"/>
        <v>1.8885999999999998</v>
      </c>
      <c r="P41" s="12">
        <f t="shared" si="8"/>
        <v>17.181399999999996</v>
      </c>
      <c r="Q41" s="17">
        <v>8</v>
      </c>
      <c r="R41" s="13">
        <v>8</v>
      </c>
      <c r="S41" s="1" t="s">
        <v>125</v>
      </c>
      <c r="T41" s="1">
        <f t="shared" si="4"/>
        <v>9.1385153023403589</v>
      </c>
      <c r="U41" s="1">
        <f t="shared" si="5"/>
        <v>4.9025733347453144</v>
      </c>
      <c r="V41" s="1">
        <v>0.53259999999999996</v>
      </c>
      <c r="W41" s="1">
        <v>0.33119999999999999</v>
      </c>
      <c r="X41" s="1">
        <v>1.6073999999999999</v>
      </c>
      <c r="Y41" s="1">
        <v>0.36680000000000001</v>
      </c>
      <c r="Z41" s="1"/>
      <c r="AA41" s="1">
        <f t="shared" si="6"/>
        <v>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70</v>
      </c>
      <c r="B42" s="1" t="s">
        <v>29</v>
      </c>
      <c r="C42" s="1">
        <v>7.48</v>
      </c>
      <c r="D42" s="1">
        <v>32.909999999999997</v>
      </c>
      <c r="E42" s="1">
        <v>49.957000000000001</v>
      </c>
      <c r="F42" s="21">
        <v>-9.5670000000000002</v>
      </c>
      <c r="G42" s="5">
        <v>1</v>
      </c>
      <c r="H42" s="1">
        <v>40</v>
      </c>
      <c r="I42" s="1"/>
      <c r="J42" s="1">
        <v>60.4</v>
      </c>
      <c r="K42" s="1">
        <f t="shared" si="9"/>
        <v>-10.442999999999998</v>
      </c>
      <c r="L42" s="1"/>
      <c r="M42" s="1"/>
      <c r="N42" s="21">
        <v>200</v>
      </c>
      <c r="O42" s="1">
        <f t="shared" si="2"/>
        <v>9.9914000000000005</v>
      </c>
      <c r="P42" s="12"/>
      <c r="Q42" s="17">
        <v>100</v>
      </c>
      <c r="R42" s="13">
        <v>100</v>
      </c>
      <c r="S42" s="1" t="s">
        <v>125</v>
      </c>
      <c r="T42" s="1">
        <f t="shared" si="4"/>
        <v>29.068298736913743</v>
      </c>
      <c r="U42" s="1">
        <f t="shared" si="5"/>
        <v>19.059691334547708</v>
      </c>
      <c r="V42" s="1">
        <v>34.542000000000002</v>
      </c>
      <c r="W42" s="1">
        <v>14.3034</v>
      </c>
      <c r="X42" s="1">
        <v>18.558599999999998</v>
      </c>
      <c r="Y42" s="1">
        <v>10.94</v>
      </c>
      <c r="Z42" s="1"/>
      <c r="AA42" s="1">
        <f t="shared" si="6"/>
        <v>100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71</v>
      </c>
      <c r="B43" s="1" t="s">
        <v>29</v>
      </c>
      <c r="C43" s="1">
        <v>-2.6829999999999998</v>
      </c>
      <c r="D43" s="1">
        <v>40.179000000000002</v>
      </c>
      <c r="E43" s="1">
        <v>37.496000000000002</v>
      </c>
      <c r="F43" s="21"/>
      <c r="G43" s="5">
        <v>1</v>
      </c>
      <c r="H43" s="1">
        <v>40</v>
      </c>
      <c r="I43" s="1"/>
      <c r="J43" s="1">
        <v>37.6</v>
      </c>
      <c r="K43" s="1">
        <f t="shared" si="9"/>
        <v>-0.1039999999999992</v>
      </c>
      <c r="L43" s="1"/>
      <c r="M43" s="1"/>
      <c r="N43" s="21">
        <v>0</v>
      </c>
      <c r="O43" s="1">
        <f t="shared" si="2"/>
        <v>7.4992000000000001</v>
      </c>
      <c r="P43" s="12">
        <f>10*O43-N43-F43</f>
        <v>74.992000000000004</v>
      </c>
      <c r="Q43" s="17">
        <v>40</v>
      </c>
      <c r="R43" s="13">
        <v>40</v>
      </c>
      <c r="S43" s="1" t="s">
        <v>125</v>
      </c>
      <c r="T43" s="1">
        <f t="shared" si="4"/>
        <v>5.3339022829101772</v>
      </c>
      <c r="U43" s="1">
        <f t="shared" si="5"/>
        <v>0</v>
      </c>
      <c r="V43" s="1">
        <v>0.29720000000000002</v>
      </c>
      <c r="W43" s="1">
        <v>3.2448000000000001</v>
      </c>
      <c r="X43" s="1">
        <v>1.3492</v>
      </c>
      <c r="Y43" s="1">
        <v>2.5564</v>
      </c>
      <c r="Z43" s="1" t="s">
        <v>31</v>
      </c>
      <c r="AA43" s="1">
        <f t="shared" si="6"/>
        <v>40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 t="s">
        <v>72</v>
      </c>
      <c r="B44" s="1" t="s">
        <v>34</v>
      </c>
      <c r="C44" s="1">
        <v>31</v>
      </c>
      <c r="D44" s="1">
        <v>56</v>
      </c>
      <c r="E44" s="1">
        <v>33</v>
      </c>
      <c r="F44" s="21">
        <v>40</v>
      </c>
      <c r="G44" s="5">
        <v>0.35</v>
      </c>
      <c r="H44" s="1">
        <v>40</v>
      </c>
      <c r="I44" s="1"/>
      <c r="J44" s="1">
        <v>44</v>
      </c>
      <c r="K44" s="1">
        <f t="shared" si="9"/>
        <v>-11</v>
      </c>
      <c r="L44" s="1"/>
      <c r="M44" s="1"/>
      <c r="N44" s="21">
        <v>50</v>
      </c>
      <c r="O44" s="1">
        <f t="shared" si="2"/>
        <v>6.6</v>
      </c>
      <c r="P44" s="12">
        <v>10</v>
      </c>
      <c r="Q44" s="20">
        <v>40</v>
      </c>
      <c r="R44" s="13">
        <v>40</v>
      </c>
      <c r="S44" s="1" t="s">
        <v>125</v>
      </c>
      <c r="T44" s="1">
        <f t="shared" si="4"/>
        <v>19.696969696969699</v>
      </c>
      <c r="U44" s="1">
        <f t="shared" si="5"/>
        <v>13.636363636363637</v>
      </c>
      <c r="V44" s="1">
        <v>11.8</v>
      </c>
      <c r="W44" s="1">
        <v>-1</v>
      </c>
      <c r="X44" s="1">
        <v>10</v>
      </c>
      <c r="Y44" s="1">
        <v>5.4</v>
      </c>
      <c r="Z44" s="1"/>
      <c r="AA44" s="1">
        <f t="shared" si="6"/>
        <v>14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73</v>
      </c>
      <c r="B45" s="1" t="s">
        <v>34</v>
      </c>
      <c r="C45" s="1">
        <v>87</v>
      </c>
      <c r="D45" s="1">
        <v>49</v>
      </c>
      <c r="E45" s="1">
        <v>71</v>
      </c>
      <c r="F45" s="21"/>
      <c r="G45" s="5">
        <v>0.4</v>
      </c>
      <c r="H45" s="1">
        <v>45</v>
      </c>
      <c r="I45" s="1"/>
      <c r="J45" s="1">
        <v>82</v>
      </c>
      <c r="K45" s="1">
        <f t="shared" si="9"/>
        <v>-11</v>
      </c>
      <c r="L45" s="1"/>
      <c r="M45" s="1"/>
      <c r="N45" s="21">
        <v>120</v>
      </c>
      <c r="O45" s="1">
        <f t="shared" si="2"/>
        <v>14.2</v>
      </c>
      <c r="P45" s="12">
        <f t="shared" si="8"/>
        <v>78.799999999999983</v>
      </c>
      <c r="Q45" s="17">
        <f t="shared" si="7"/>
        <v>78.799999999999983</v>
      </c>
      <c r="R45" s="13"/>
      <c r="S45" s="1"/>
      <c r="T45" s="1">
        <f t="shared" si="4"/>
        <v>14</v>
      </c>
      <c r="U45" s="1">
        <f t="shared" si="5"/>
        <v>8.4507042253521139</v>
      </c>
      <c r="V45" s="1">
        <v>23.2</v>
      </c>
      <c r="W45" s="1">
        <v>9.4</v>
      </c>
      <c r="X45" s="1">
        <v>23.2</v>
      </c>
      <c r="Y45" s="1">
        <v>12.2</v>
      </c>
      <c r="Z45" s="1"/>
      <c r="AA45" s="1">
        <f t="shared" si="6"/>
        <v>31.519999999999996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74</v>
      </c>
      <c r="B46" s="1" t="s">
        <v>34</v>
      </c>
      <c r="C46" s="1">
        <v>258</v>
      </c>
      <c r="D46" s="1">
        <v>127</v>
      </c>
      <c r="E46" s="1">
        <v>233</v>
      </c>
      <c r="F46" s="21"/>
      <c r="G46" s="5">
        <v>0.45</v>
      </c>
      <c r="H46" s="1">
        <v>50</v>
      </c>
      <c r="I46" s="1"/>
      <c r="J46" s="1">
        <v>275</v>
      </c>
      <c r="K46" s="1">
        <f t="shared" si="9"/>
        <v>-42</v>
      </c>
      <c r="L46" s="1"/>
      <c r="M46" s="1"/>
      <c r="N46" s="21">
        <v>335.6</v>
      </c>
      <c r="O46" s="1">
        <f t="shared" si="2"/>
        <v>46.6</v>
      </c>
      <c r="P46" s="12">
        <f t="shared" si="8"/>
        <v>316.79999999999995</v>
      </c>
      <c r="Q46" s="17">
        <v>350</v>
      </c>
      <c r="R46" s="13">
        <v>350</v>
      </c>
      <c r="S46" s="1" t="s">
        <v>125</v>
      </c>
      <c r="T46" s="1">
        <f t="shared" si="4"/>
        <v>14.71244635193133</v>
      </c>
      <c r="U46" s="1">
        <f t="shared" si="5"/>
        <v>7.2017167381974252</v>
      </c>
      <c r="V46" s="1">
        <v>42.4</v>
      </c>
      <c r="W46" s="1">
        <v>22</v>
      </c>
      <c r="X46" s="1">
        <v>45.8</v>
      </c>
      <c r="Y46" s="1">
        <v>36.4</v>
      </c>
      <c r="Z46" s="1"/>
      <c r="AA46" s="1">
        <f t="shared" si="6"/>
        <v>157.5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75</v>
      </c>
      <c r="B47" s="1" t="s">
        <v>34</v>
      </c>
      <c r="C47" s="1">
        <v>-6</v>
      </c>
      <c r="D47" s="1"/>
      <c r="E47" s="1"/>
      <c r="F47" s="21">
        <v>-6</v>
      </c>
      <c r="G47" s="5">
        <v>0</v>
      </c>
      <c r="H47" s="1" t="e">
        <v>#N/A</v>
      </c>
      <c r="I47" s="1"/>
      <c r="J47" s="1"/>
      <c r="K47" s="1">
        <f t="shared" si="9"/>
        <v>0</v>
      </c>
      <c r="L47" s="1"/>
      <c r="M47" s="1"/>
      <c r="N47" s="21">
        <v>0</v>
      </c>
      <c r="O47" s="1">
        <f t="shared" si="2"/>
        <v>0</v>
      </c>
      <c r="P47" s="12"/>
      <c r="Q47" s="17">
        <f t="shared" si="7"/>
        <v>0</v>
      </c>
      <c r="R47" s="13"/>
      <c r="S47" s="1"/>
      <c r="T47" s="1" t="e">
        <f t="shared" si="4"/>
        <v>#DIV/0!</v>
      </c>
      <c r="U47" s="1" t="e">
        <f t="shared" si="5"/>
        <v>#DIV/0!</v>
      </c>
      <c r="V47" s="1">
        <v>0</v>
      </c>
      <c r="W47" s="1">
        <v>0.2</v>
      </c>
      <c r="X47" s="1">
        <v>0</v>
      </c>
      <c r="Y47" s="1">
        <v>0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76</v>
      </c>
      <c r="B48" s="1" t="s">
        <v>34</v>
      </c>
      <c r="C48" s="1">
        <v>-3</v>
      </c>
      <c r="D48" s="1">
        <v>110</v>
      </c>
      <c r="E48" s="1">
        <v>81</v>
      </c>
      <c r="F48" s="21"/>
      <c r="G48" s="5">
        <v>0.4</v>
      </c>
      <c r="H48" s="1">
        <v>45</v>
      </c>
      <c r="I48" s="1"/>
      <c r="J48" s="1">
        <v>110</v>
      </c>
      <c r="K48" s="1">
        <f t="shared" si="9"/>
        <v>-29</v>
      </c>
      <c r="L48" s="1"/>
      <c r="M48" s="1"/>
      <c r="N48" s="21">
        <v>120</v>
      </c>
      <c r="O48" s="1">
        <f t="shared" si="2"/>
        <v>16.2</v>
      </c>
      <c r="P48" s="12">
        <f t="shared" ref="P48:P68" si="10">14*O48-N48-F48</f>
        <v>106.79999999999998</v>
      </c>
      <c r="Q48" s="17">
        <f t="shared" si="7"/>
        <v>106.79999999999998</v>
      </c>
      <c r="R48" s="13"/>
      <c r="S48" s="1"/>
      <c r="T48" s="1">
        <f t="shared" si="4"/>
        <v>14</v>
      </c>
      <c r="U48" s="1">
        <f t="shared" si="5"/>
        <v>7.4074074074074074</v>
      </c>
      <c r="V48" s="1">
        <v>19.2</v>
      </c>
      <c r="W48" s="1">
        <v>15.4</v>
      </c>
      <c r="X48" s="1">
        <v>3.4</v>
      </c>
      <c r="Y48" s="1">
        <v>21.8</v>
      </c>
      <c r="Z48" s="1"/>
      <c r="AA48" s="1">
        <f t="shared" si="6"/>
        <v>42.72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77</v>
      </c>
      <c r="B49" s="1" t="s">
        <v>34</v>
      </c>
      <c r="C49" s="1">
        <v>217</v>
      </c>
      <c r="D49" s="1">
        <v>38</v>
      </c>
      <c r="E49" s="1">
        <v>181</v>
      </c>
      <c r="F49" s="21"/>
      <c r="G49" s="5">
        <v>0.4</v>
      </c>
      <c r="H49" s="1">
        <v>50</v>
      </c>
      <c r="I49" s="1"/>
      <c r="J49" s="1">
        <v>240</v>
      </c>
      <c r="K49" s="1">
        <f t="shared" si="9"/>
        <v>-59</v>
      </c>
      <c r="L49" s="1"/>
      <c r="M49" s="1"/>
      <c r="N49" s="21">
        <v>273</v>
      </c>
      <c r="O49" s="1">
        <f t="shared" si="2"/>
        <v>36.200000000000003</v>
      </c>
      <c r="P49" s="12">
        <f t="shared" si="10"/>
        <v>233.80000000000007</v>
      </c>
      <c r="Q49" s="17">
        <v>250</v>
      </c>
      <c r="R49" s="13">
        <v>250</v>
      </c>
      <c r="S49" s="1" t="s">
        <v>125</v>
      </c>
      <c r="T49" s="1">
        <f t="shared" si="4"/>
        <v>14.447513812154694</v>
      </c>
      <c r="U49" s="1">
        <f t="shared" si="5"/>
        <v>7.5414364640883971</v>
      </c>
      <c r="V49" s="1">
        <v>35</v>
      </c>
      <c r="W49" s="1">
        <v>14.2</v>
      </c>
      <c r="X49" s="1">
        <v>36.799999999999997</v>
      </c>
      <c r="Y49" s="1">
        <v>35.799999999999997</v>
      </c>
      <c r="Z49" s="1"/>
      <c r="AA49" s="1">
        <f t="shared" si="6"/>
        <v>100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78</v>
      </c>
      <c r="B50" s="1" t="s">
        <v>34</v>
      </c>
      <c r="C50" s="1">
        <v>-3</v>
      </c>
      <c r="D50" s="1">
        <v>24</v>
      </c>
      <c r="E50" s="1">
        <v>7</v>
      </c>
      <c r="F50" s="21">
        <v>13</v>
      </c>
      <c r="G50" s="5">
        <v>0.4</v>
      </c>
      <c r="H50" s="1">
        <v>40</v>
      </c>
      <c r="I50" s="1"/>
      <c r="J50" s="1">
        <v>8</v>
      </c>
      <c r="K50" s="1">
        <f t="shared" si="9"/>
        <v>-1</v>
      </c>
      <c r="L50" s="1"/>
      <c r="M50" s="1"/>
      <c r="N50" s="21">
        <v>15.2</v>
      </c>
      <c r="O50" s="1">
        <f t="shared" si="2"/>
        <v>1.4</v>
      </c>
      <c r="P50" s="12"/>
      <c r="Q50" s="17">
        <f t="shared" si="7"/>
        <v>0</v>
      </c>
      <c r="R50" s="13"/>
      <c r="S50" s="1"/>
      <c r="T50" s="1">
        <f t="shared" si="4"/>
        <v>20.142857142857142</v>
      </c>
      <c r="U50" s="1">
        <f t="shared" si="5"/>
        <v>20.142857142857142</v>
      </c>
      <c r="V50" s="1">
        <v>2.4</v>
      </c>
      <c r="W50" s="1">
        <v>2.6</v>
      </c>
      <c r="X50" s="1">
        <v>1</v>
      </c>
      <c r="Y50" s="1">
        <v>0.2</v>
      </c>
      <c r="Z50" s="1"/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79</v>
      </c>
      <c r="B51" s="1" t="s">
        <v>29</v>
      </c>
      <c r="C51" s="1">
        <v>28.806999999999999</v>
      </c>
      <c r="D51" s="1"/>
      <c r="E51" s="1">
        <v>9.4459999999999997</v>
      </c>
      <c r="F51" s="21">
        <v>19.361000000000001</v>
      </c>
      <c r="G51" s="5">
        <v>1</v>
      </c>
      <c r="H51" s="1">
        <v>45</v>
      </c>
      <c r="I51" s="1"/>
      <c r="J51" s="1">
        <v>9.1</v>
      </c>
      <c r="K51" s="1">
        <f t="shared" si="9"/>
        <v>0.34600000000000009</v>
      </c>
      <c r="L51" s="1"/>
      <c r="M51" s="1"/>
      <c r="N51" s="21">
        <v>0</v>
      </c>
      <c r="O51" s="1">
        <f t="shared" si="2"/>
        <v>1.8892</v>
      </c>
      <c r="P51" s="12">
        <v>7</v>
      </c>
      <c r="Q51" s="17">
        <v>0</v>
      </c>
      <c r="R51" s="13">
        <v>0</v>
      </c>
      <c r="S51" s="1" t="s">
        <v>124</v>
      </c>
      <c r="T51" s="1">
        <f t="shared" si="4"/>
        <v>10.24825322887995</v>
      </c>
      <c r="U51" s="1">
        <f t="shared" si="5"/>
        <v>10.24825322887995</v>
      </c>
      <c r="V51" s="1">
        <v>1.2986</v>
      </c>
      <c r="W51" s="1">
        <v>0.311</v>
      </c>
      <c r="X51" s="1">
        <v>-0.28860000000000002</v>
      </c>
      <c r="Y51" s="1">
        <v>-0.126</v>
      </c>
      <c r="Z51" s="1" t="s">
        <v>129</v>
      </c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80</v>
      </c>
      <c r="B52" s="1" t="s">
        <v>34</v>
      </c>
      <c r="C52" s="1">
        <v>67</v>
      </c>
      <c r="D52" s="1">
        <v>80</v>
      </c>
      <c r="E52" s="1">
        <v>58</v>
      </c>
      <c r="F52" s="21">
        <v>89</v>
      </c>
      <c r="G52" s="5">
        <v>0.1</v>
      </c>
      <c r="H52" s="1">
        <v>730</v>
      </c>
      <c r="I52" s="1"/>
      <c r="J52" s="1">
        <v>58</v>
      </c>
      <c r="K52" s="1">
        <f t="shared" si="9"/>
        <v>0</v>
      </c>
      <c r="L52" s="1"/>
      <c r="M52" s="1"/>
      <c r="N52" s="21">
        <v>50</v>
      </c>
      <c r="O52" s="1">
        <f t="shared" si="2"/>
        <v>11.6</v>
      </c>
      <c r="P52" s="12">
        <f t="shared" si="10"/>
        <v>23.400000000000006</v>
      </c>
      <c r="Q52" s="17">
        <v>0</v>
      </c>
      <c r="R52" s="13">
        <v>0</v>
      </c>
      <c r="S52" s="1"/>
      <c r="T52" s="1">
        <f t="shared" si="4"/>
        <v>11.982758620689655</v>
      </c>
      <c r="U52" s="1">
        <f t="shared" si="5"/>
        <v>11.982758620689655</v>
      </c>
      <c r="V52" s="1">
        <v>11.6</v>
      </c>
      <c r="W52" s="1">
        <v>12.2</v>
      </c>
      <c r="X52" s="1">
        <v>14.8</v>
      </c>
      <c r="Y52" s="1">
        <v>8.4</v>
      </c>
      <c r="Z52" s="1" t="s">
        <v>129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81</v>
      </c>
      <c r="B53" s="1" t="s">
        <v>34</v>
      </c>
      <c r="C53" s="1">
        <v>13</v>
      </c>
      <c r="D53" s="1">
        <v>50</v>
      </c>
      <c r="E53" s="1">
        <v>10</v>
      </c>
      <c r="F53" s="21">
        <v>53</v>
      </c>
      <c r="G53" s="5">
        <v>0.4</v>
      </c>
      <c r="H53" s="1">
        <v>60</v>
      </c>
      <c r="I53" s="1"/>
      <c r="J53" s="1">
        <v>10</v>
      </c>
      <c r="K53" s="1">
        <f t="shared" si="9"/>
        <v>0</v>
      </c>
      <c r="L53" s="1"/>
      <c r="M53" s="1"/>
      <c r="N53" s="21">
        <v>0</v>
      </c>
      <c r="O53" s="1">
        <f t="shared" si="2"/>
        <v>2</v>
      </c>
      <c r="P53" s="12"/>
      <c r="Q53" s="17">
        <f t="shared" si="7"/>
        <v>0</v>
      </c>
      <c r="R53" s="13"/>
      <c r="S53" s="1"/>
      <c r="T53" s="1">
        <f t="shared" si="4"/>
        <v>26.5</v>
      </c>
      <c r="U53" s="1">
        <f t="shared" si="5"/>
        <v>26.5</v>
      </c>
      <c r="V53" s="1">
        <v>0.8</v>
      </c>
      <c r="W53" s="1">
        <v>4.5999999999999996</v>
      </c>
      <c r="X53" s="1">
        <v>0.8</v>
      </c>
      <c r="Y53" s="1">
        <v>4</v>
      </c>
      <c r="Z53" s="1"/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0" t="s">
        <v>82</v>
      </c>
      <c r="B54" s="1" t="s">
        <v>34</v>
      </c>
      <c r="C54" s="1">
        <v>4</v>
      </c>
      <c r="D54" s="1">
        <v>42</v>
      </c>
      <c r="E54" s="1">
        <v>24</v>
      </c>
      <c r="F54" s="21">
        <v>8</v>
      </c>
      <c r="G54" s="5">
        <v>0.35</v>
      </c>
      <c r="H54" s="1">
        <v>40</v>
      </c>
      <c r="I54" s="1"/>
      <c r="J54" s="1">
        <v>35</v>
      </c>
      <c r="K54" s="1">
        <f t="shared" si="9"/>
        <v>-11</v>
      </c>
      <c r="L54" s="1"/>
      <c r="M54" s="1"/>
      <c r="N54" s="21">
        <v>20</v>
      </c>
      <c r="O54" s="1">
        <f t="shared" si="2"/>
        <v>4.8</v>
      </c>
      <c r="P54" s="12">
        <f t="shared" si="10"/>
        <v>39.200000000000003</v>
      </c>
      <c r="Q54" s="17">
        <v>45</v>
      </c>
      <c r="R54" s="13">
        <v>45</v>
      </c>
      <c r="S54" s="1" t="s">
        <v>125</v>
      </c>
      <c r="T54" s="1">
        <f t="shared" si="4"/>
        <v>15.208333333333334</v>
      </c>
      <c r="U54" s="1">
        <f t="shared" si="5"/>
        <v>5.8333333333333339</v>
      </c>
      <c r="V54" s="1">
        <v>-3.4</v>
      </c>
      <c r="W54" s="1">
        <v>3.8</v>
      </c>
      <c r="X54" s="1">
        <v>3.4</v>
      </c>
      <c r="Y54" s="1">
        <v>5</v>
      </c>
      <c r="Z54" s="1"/>
      <c r="AA54" s="1">
        <f t="shared" si="6"/>
        <v>15.749999999999998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83</v>
      </c>
      <c r="B55" s="1" t="s">
        <v>34</v>
      </c>
      <c r="C55" s="1"/>
      <c r="D55" s="1">
        <v>121</v>
      </c>
      <c r="E55" s="1">
        <v>54</v>
      </c>
      <c r="F55" s="21">
        <v>58</v>
      </c>
      <c r="G55" s="5">
        <v>0.35</v>
      </c>
      <c r="H55" s="1">
        <v>40</v>
      </c>
      <c r="I55" s="1"/>
      <c r="J55" s="1">
        <v>56</v>
      </c>
      <c r="K55" s="1">
        <f t="shared" si="9"/>
        <v>-2</v>
      </c>
      <c r="L55" s="1"/>
      <c r="M55" s="1"/>
      <c r="N55" s="21">
        <v>0</v>
      </c>
      <c r="O55" s="1">
        <f t="shared" si="2"/>
        <v>10.8</v>
      </c>
      <c r="P55" s="12">
        <f t="shared" si="10"/>
        <v>93.200000000000017</v>
      </c>
      <c r="Q55" s="17">
        <f t="shared" si="7"/>
        <v>93.200000000000017</v>
      </c>
      <c r="R55" s="13"/>
      <c r="S55" s="1"/>
      <c r="T55" s="1">
        <f t="shared" si="4"/>
        <v>14</v>
      </c>
      <c r="U55" s="1">
        <f t="shared" si="5"/>
        <v>5.3703703703703702</v>
      </c>
      <c r="V55" s="1">
        <v>0</v>
      </c>
      <c r="W55" s="1">
        <v>10.8</v>
      </c>
      <c r="X55" s="1">
        <v>1</v>
      </c>
      <c r="Y55" s="1">
        <v>6.8</v>
      </c>
      <c r="Z55" s="1"/>
      <c r="AA55" s="1">
        <f t="shared" si="6"/>
        <v>32.620000000000005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84</v>
      </c>
      <c r="B56" s="1" t="s">
        <v>34</v>
      </c>
      <c r="C56" s="1">
        <v>87</v>
      </c>
      <c r="D56" s="1">
        <v>3</v>
      </c>
      <c r="E56" s="1">
        <v>62</v>
      </c>
      <c r="F56" s="21">
        <v>2</v>
      </c>
      <c r="G56" s="5">
        <v>0.4</v>
      </c>
      <c r="H56" s="1">
        <v>40</v>
      </c>
      <c r="I56" s="1"/>
      <c r="J56" s="1">
        <v>155</v>
      </c>
      <c r="K56" s="1">
        <f t="shared" si="9"/>
        <v>-93</v>
      </c>
      <c r="L56" s="1"/>
      <c r="M56" s="1"/>
      <c r="N56" s="21">
        <v>85</v>
      </c>
      <c r="O56" s="1">
        <f t="shared" si="2"/>
        <v>12.4</v>
      </c>
      <c r="P56" s="12">
        <f t="shared" si="10"/>
        <v>86.6</v>
      </c>
      <c r="Q56" s="17">
        <v>48</v>
      </c>
      <c r="R56" s="13">
        <v>48</v>
      </c>
      <c r="S56" s="1" t="s">
        <v>125</v>
      </c>
      <c r="T56" s="1">
        <f t="shared" si="4"/>
        <v>10.887096774193548</v>
      </c>
      <c r="U56" s="1">
        <f t="shared" si="5"/>
        <v>7.0161290322580641</v>
      </c>
      <c r="V56" s="1">
        <v>17.399999999999999</v>
      </c>
      <c r="W56" s="1">
        <v>10.199999999999999</v>
      </c>
      <c r="X56" s="1">
        <v>21.8</v>
      </c>
      <c r="Y56" s="1">
        <v>-0.4</v>
      </c>
      <c r="Z56" s="1"/>
      <c r="AA56" s="1">
        <f t="shared" si="6"/>
        <v>19.200000000000003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85</v>
      </c>
      <c r="B57" s="1" t="s">
        <v>34</v>
      </c>
      <c r="C57" s="1">
        <v>46</v>
      </c>
      <c r="D57" s="1">
        <v>27</v>
      </c>
      <c r="E57" s="1">
        <v>48</v>
      </c>
      <c r="F57" s="21">
        <v>3</v>
      </c>
      <c r="G57" s="5">
        <v>0.4</v>
      </c>
      <c r="H57" s="1">
        <v>45</v>
      </c>
      <c r="I57" s="1"/>
      <c r="J57" s="1">
        <v>145</v>
      </c>
      <c r="K57" s="1">
        <f t="shared" si="9"/>
        <v>-97</v>
      </c>
      <c r="L57" s="1"/>
      <c r="M57" s="1"/>
      <c r="N57" s="21">
        <v>160</v>
      </c>
      <c r="O57" s="1">
        <f t="shared" si="2"/>
        <v>9.6</v>
      </c>
      <c r="P57" s="12"/>
      <c r="Q57" s="20">
        <v>0</v>
      </c>
      <c r="R57" s="13">
        <v>80</v>
      </c>
      <c r="S57" s="1" t="s">
        <v>125</v>
      </c>
      <c r="T57" s="1">
        <f t="shared" si="4"/>
        <v>16.979166666666668</v>
      </c>
      <c r="U57" s="1">
        <f t="shared" si="5"/>
        <v>16.979166666666668</v>
      </c>
      <c r="V57" s="1">
        <v>28.2</v>
      </c>
      <c r="W57" s="1">
        <v>11.4</v>
      </c>
      <c r="X57" s="1">
        <v>20.8</v>
      </c>
      <c r="Y57" s="1">
        <v>-0.224</v>
      </c>
      <c r="Z57" s="1"/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0" t="s">
        <v>86</v>
      </c>
      <c r="B58" s="1" t="s">
        <v>34</v>
      </c>
      <c r="C58" s="1"/>
      <c r="D58" s="1"/>
      <c r="E58" s="1">
        <v>-4</v>
      </c>
      <c r="F58" s="21"/>
      <c r="G58" s="5">
        <v>0.4</v>
      </c>
      <c r="H58" s="1">
        <v>40</v>
      </c>
      <c r="I58" s="1"/>
      <c r="J58" s="1"/>
      <c r="K58" s="1">
        <f t="shared" si="9"/>
        <v>-4</v>
      </c>
      <c r="L58" s="1"/>
      <c r="M58" s="1"/>
      <c r="N58" s="21">
        <v>0</v>
      </c>
      <c r="O58" s="1">
        <f t="shared" si="2"/>
        <v>-0.8</v>
      </c>
      <c r="P58" s="11">
        <v>10</v>
      </c>
      <c r="Q58" s="17">
        <v>0</v>
      </c>
      <c r="R58" s="13">
        <v>0</v>
      </c>
      <c r="S58" s="1"/>
      <c r="T58" s="1">
        <f t="shared" si="4"/>
        <v>0</v>
      </c>
      <c r="U58" s="1">
        <f t="shared" si="5"/>
        <v>0</v>
      </c>
      <c r="V58" s="1">
        <v>0</v>
      </c>
      <c r="W58" s="1">
        <v>0</v>
      </c>
      <c r="X58" s="1">
        <v>0.8</v>
      </c>
      <c r="Y58" s="1">
        <v>0</v>
      </c>
      <c r="Z58" s="1" t="s">
        <v>129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87</v>
      </c>
      <c r="B59" s="1" t="s">
        <v>29</v>
      </c>
      <c r="C59" s="1">
        <v>169.60599999999999</v>
      </c>
      <c r="D59" s="1">
        <v>12.366</v>
      </c>
      <c r="E59" s="1">
        <v>8.0440000000000005</v>
      </c>
      <c r="F59" s="21">
        <v>163.321</v>
      </c>
      <c r="G59" s="5">
        <v>1</v>
      </c>
      <c r="H59" s="1">
        <v>50</v>
      </c>
      <c r="I59" s="1"/>
      <c r="J59" s="1">
        <v>10.5</v>
      </c>
      <c r="K59" s="1">
        <f t="shared" si="9"/>
        <v>-2.4559999999999995</v>
      </c>
      <c r="L59" s="1"/>
      <c r="M59" s="1"/>
      <c r="N59" s="21">
        <v>0</v>
      </c>
      <c r="O59" s="1">
        <f t="shared" si="2"/>
        <v>1.6088</v>
      </c>
      <c r="P59" s="12"/>
      <c r="Q59" s="17">
        <f t="shared" si="7"/>
        <v>0</v>
      </c>
      <c r="R59" s="13"/>
      <c r="S59" s="1"/>
      <c r="T59" s="1">
        <f t="shared" si="4"/>
        <v>101.5172799602188</v>
      </c>
      <c r="U59" s="1">
        <f t="shared" si="5"/>
        <v>101.5172799602188</v>
      </c>
      <c r="V59" s="1">
        <v>1.5147999999999999</v>
      </c>
      <c r="W59" s="1">
        <v>3.5396000000000001</v>
      </c>
      <c r="X59" s="1">
        <v>4.0609999999999999</v>
      </c>
      <c r="Y59" s="1">
        <v>20.878399999999999</v>
      </c>
      <c r="Z59" s="1"/>
      <c r="AA59" s="1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88</v>
      </c>
      <c r="B60" s="1" t="s">
        <v>29</v>
      </c>
      <c r="C60" s="1">
        <v>18.632000000000001</v>
      </c>
      <c r="D60" s="1">
        <v>10.923</v>
      </c>
      <c r="E60" s="1">
        <v>17.396000000000001</v>
      </c>
      <c r="F60" s="21">
        <v>9.5229999999999997</v>
      </c>
      <c r="G60" s="5">
        <v>1</v>
      </c>
      <c r="H60" s="1">
        <v>50</v>
      </c>
      <c r="I60" s="1"/>
      <c r="J60" s="1">
        <v>18.399999999999999</v>
      </c>
      <c r="K60" s="1">
        <f t="shared" si="9"/>
        <v>-1.0039999999999978</v>
      </c>
      <c r="L60" s="1"/>
      <c r="M60" s="1"/>
      <c r="N60" s="21">
        <v>0</v>
      </c>
      <c r="O60" s="1">
        <f t="shared" si="2"/>
        <v>3.4792000000000001</v>
      </c>
      <c r="P60" s="12">
        <f>13*O60-N60-F60</f>
        <v>35.706599999999995</v>
      </c>
      <c r="Q60" s="17">
        <f t="shared" si="7"/>
        <v>35.706599999999995</v>
      </c>
      <c r="R60" s="13"/>
      <c r="S60" s="1"/>
      <c r="T60" s="1">
        <f t="shared" si="4"/>
        <v>12.999999999999996</v>
      </c>
      <c r="U60" s="1">
        <f t="shared" si="5"/>
        <v>2.7371234766613015</v>
      </c>
      <c r="V60" s="1">
        <v>1.0948</v>
      </c>
      <c r="W60" s="1">
        <v>1.8712</v>
      </c>
      <c r="X60" s="1">
        <v>2.4842</v>
      </c>
      <c r="Y60" s="1">
        <v>2.2360000000000002</v>
      </c>
      <c r="Z60" s="1"/>
      <c r="AA60" s="1">
        <f t="shared" si="6"/>
        <v>35.706599999999995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89</v>
      </c>
      <c r="B61" s="1" t="s">
        <v>29</v>
      </c>
      <c r="C61" s="1">
        <v>14.896000000000001</v>
      </c>
      <c r="D61" s="1"/>
      <c r="E61" s="1">
        <v>6.8049999999999997</v>
      </c>
      <c r="F61" s="21">
        <v>6.7990000000000004</v>
      </c>
      <c r="G61" s="5">
        <v>1</v>
      </c>
      <c r="H61" s="1">
        <v>40</v>
      </c>
      <c r="I61" s="1"/>
      <c r="J61" s="1">
        <v>9.1</v>
      </c>
      <c r="K61" s="1">
        <f t="shared" si="9"/>
        <v>-2.2949999999999999</v>
      </c>
      <c r="L61" s="1"/>
      <c r="M61" s="1"/>
      <c r="N61" s="21">
        <v>15.1928</v>
      </c>
      <c r="O61" s="1">
        <f t="shared" si="2"/>
        <v>1.361</v>
      </c>
      <c r="P61" s="12"/>
      <c r="Q61" s="17">
        <f t="shared" si="7"/>
        <v>0</v>
      </c>
      <c r="R61" s="13"/>
      <c r="S61" s="1"/>
      <c r="T61" s="1">
        <f t="shared" si="4"/>
        <v>16.158559882439384</v>
      </c>
      <c r="U61" s="1">
        <f t="shared" si="5"/>
        <v>16.158559882439384</v>
      </c>
      <c r="V61" s="1">
        <v>2.1492</v>
      </c>
      <c r="W61" s="1">
        <v>-0.45279999999999998</v>
      </c>
      <c r="X61" s="1">
        <v>0.25659999999999999</v>
      </c>
      <c r="Y61" s="1">
        <v>1.2889999999999999</v>
      </c>
      <c r="Z61" s="1"/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90</v>
      </c>
      <c r="B62" s="1" t="s">
        <v>34</v>
      </c>
      <c r="C62" s="1">
        <v>554</v>
      </c>
      <c r="D62" s="1">
        <v>204</v>
      </c>
      <c r="E62" s="1">
        <v>415</v>
      </c>
      <c r="F62" s="21">
        <v>296</v>
      </c>
      <c r="G62" s="5">
        <v>0.45</v>
      </c>
      <c r="H62" s="1">
        <v>50</v>
      </c>
      <c r="I62" s="1"/>
      <c r="J62" s="1">
        <v>450</v>
      </c>
      <c r="K62" s="1">
        <f t="shared" si="9"/>
        <v>-35</v>
      </c>
      <c r="L62" s="1"/>
      <c r="M62" s="1"/>
      <c r="N62" s="21">
        <v>350</v>
      </c>
      <c r="O62" s="1">
        <f t="shared" si="2"/>
        <v>83</v>
      </c>
      <c r="P62" s="12">
        <f t="shared" si="10"/>
        <v>516</v>
      </c>
      <c r="Q62" s="17">
        <v>550</v>
      </c>
      <c r="R62" s="13">
        <v>550</v>
      </c>
      <c r="S62" s="1" t="s">
        <v>125</v>
      </c>
      <c r="T62" s="1">
        <f t="shared" si="4"/>
        <v>14.409638554216867</v>
      </c>
      <c r="U62" s="1">
        <f t="shared" si="5"/>
        <v>7.7831325301204819</v>
      </c>
      <c r="V62" s="1">
        <v>75.2</v>
      </c>
      <c r="W62" s="1">
        <v>59</v>
      </c>
      <c r="X62" s="1">
        <v>98.2</v>
      </c>
      <c r="Y62" s="1">
        <v>10.6</v>
      </c>
      <c r="Z62" s="1"/>
      <c r="AA62" s="1">
        <f t="shared" si="6"/>
        <v>247.5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91</v>
      </c>
      <c r="B63" s="1" t="s">
        <v>34</v>
      </c>
      <c r="C63" s="1">
        <v>445</v>
      </c>
      <c r="D63" s="1">
        <v>155</v>
      </c>
      <c r="E63" s="1">
        <v>373</v>
      </c>
      <c r="F63" s="21">
        <v>185</v>
      </c>
      <c r="G63" s="5">
        <v>0.45</v>
      </c>
      <c r="H63" s="1">
        <v>50</v>
      </c>
      <c r="I63" s="1"/>
      <c r="J63" s="1">
        <v>403</v>
      </c>
      <c r="K63" s="1">
        <f t="shared" si="9"/>
        <v>-30</v>
      </c>
      <c r="L63" s="1"/>
      <c r="M63" s="1"/>
      <c r="N63" s="21">
        <v>350</v>
      </c>
      <c r="O63" s="1">
        <f t="shared" si="2"/>
        <v>74.599999999999994</v>
      </c>
      <c r="P63" s="12">
        <f t="shared" si="10"/>
        <v>509.39999999999986</v>
      </c>
      <c r="Q63" s="17">
        <v>550</v>
      </c>
      <c r="R63" s="13">
        <v>550</v>
      </c>
      <c r="S63" s="1" t="s">
        <v>125</v>
      </c>
      <c r="T63" s="1">
        <f t="shared" si="4"/>
        <v>14.544235924932977</v>
      </c>
      <c r="U63" s="1">
        <f t="shared" si="5"/>
        <v>7.1715817694369974</v>
      </c>
      <c r="V63" s="1">
        <v>67.8</v>
      </c>
      <c r="W63" s="1">
        <v>31</v>
      </c>
      <c r="X63" s="1">
        <v>88</v>
      </c>
      <c r="Y63" s="1">
        <v>3.8</v>
      </c>
      <c r="Z63" s="1"/>
      <c r="AA63" s="1">
        <f t="shared" si="6"/>
        <v>247.5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92</v>
      </c>
      <c r="B64" s="1" t="s">
        <v>34</v>
      </c>
      <c r="C64" s="1">
        <v>172</v>
      </c>
      <c r="D64" s="1">
        <v>57</v>
      </c>
      <c r="E64" s="1">
        <v>205</v>
      </c>
      <c r="F64" s="21">
        <v>-26</v>
      </c>
      <c r="G64" s="5">
        <v>0.45</v>
      </c>
      <c r="H64" s="1">
        <v>50</v>
      </c>
      <c r="I64" s="1"/>
      <c r="J64" s="1">
        <v>253</v>
      </c>
      <c r="K64" s="1">
        <f t="shared" si="9"/>
        <v>-48</v>
      </c>
      <c r="L64" s="1"/>
      <c r="M64" s="1"/>
      <c r="N64" s="21">
        <v>170</v>
      </c>
      <c r="O64" s="1">
        <f t="shared" si="2"/>
        <v>41</v>
      </c>
      <c r="P64" s="12">
        <f t="shared" si="10"/>
        <v>430</v>
      </c>
      <c r="Q64" s="17">
        <v>350</v>
      </c>
      <c r="R64" s="13">
        <v>350</v>
      </c>
      <c r="S64" s="1" t="s">
        <v>125</v>
      </c>
      <c r="T64" s="1">
        <f t="shared" si="4"/>
        <v>12.048780487804878</v>
      </c>
      <c r="U64" s="1">
        <f t="shared" si="5"/>
        <v>3.5121951219512195</v>
      </c>
      <c r="V64" s="1">
        <v>33.200000000000003</v>
      </c>
      <c r="W64" s="1">
        <v>21.6</v>
      </c>
      <c r="X64" s="1">
        <v>27.8</v>
      </c>
      <c r="Y64" s="1">
        <v>39</v>
      </c>
      <c r="Z64" s="1"/>
      <c r="AA64" s="1">
        <f t="shared" si="6"/>
        <v>157.5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93</v>
      </c>
      <c r="B65" s="1" t="s">
        <v>34</v>
      </c>
      <c r="C65" s="1"/>
      <c r="D65" s="1">
        <v>19</v>
      </c>
      <c r="E65" s="1">
        <v>9</v>
      </c>
      <c r="F65" s="21">
        <v>5</v>
      </c>
      <c r="G65" s="5">
        <v>0.4</v>
      </c>
      <c r="H65" s="1">
        <v>40</v>
      </c>
      <c r="I65" s="1"/>
      <c r="J65" s="1">
        <v>11</v>
      </c>
      <c r="K65" s="1">
        <f t="shared" si="9"/>
        <v>-2</v>
      </c>
      <c r="L65" s="1"/>
      <c r="M65" s="1"/>
      <c r="N65" s="21">
        <v>0</v>
      </c>
      <c r="O65" s="1">
        <f t="shared" si="2"/>
        <v>1.8</v>
      </c>
      <c r="P65" s="12">
        <f>13*O65-N65-F65</f>
        <v>18.400000000000002</v>
      </c>
      <c r="Q65" s="17">
        <v>12</v>
      </c>
      <c r="R65" s="13">
        <v>12</v>
      </c>
      <c r="S65" s="1"/>
      <c r="T65" s="1">
        <f t="shared" si="4"/>
        <v>9.4444444444444446</v>
      </c>
      <c r="U65" s="1">
        <f t="shared" si="5"/>
        <v>2.7777777777777777</v>
      </c>
      <c r="V65" s="1">
        <v>0.4</v>
      </c>
      <c r="W65" s="1">
        <v>2</v>
      </c>
      <c r="X65" s="1">
        <v>1.2</v>
      </c>
      <c r="Y65" s="1">
        <v>0.6</v>
      </c>
      <c r="Z65" s="1" t="s">
        <v>31</v>
      </c>
      <c r="AA65" s="1">
        <f t="shared" si="6"/>
        <v>4.8000000000000007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94</v>
      </c>
      <c r="B66" s="1" t="s">
        <v>34</v>
      </c>
      <c r="C66" s="1"/>
      <c r="D66" s="1">
        <v>30</v>
      </c>
      <c r="E66" s="1">
        <v>10</v>
      </c>
      <c r="F66" s="21">
        <v>17</v>
      </c>
      <c r="G66" s="5">
        <v>0.4</v>
      </c>
      <c r="H66" s="1">
        <v>40</v>
      </c>
      <c r="I66" s="1"/>
      <c r="J66" s="1">
        <v>11</v>
      </c>
      <c r="K66" s="1">
        <f t="shared" si="9"/>
        <v>-1</v>
      </c>
      <c r="L66" s="1"/>
      <c r="M66" s="1"/>
      <c r="N66" s="21">
        <v>0</v>
      </c>
      <c r="O66" s="1">
        <f t="shared" si="2"/>
        <v>2</v>
      </c>
      <c r="P66" s="12">
        <f t="shared" si="10"/>
        <v>11</v>
      </c>
      <c r="Q66" s="17">
        <f t="shared" si="7"/>
        <v>11</v>
      </c>
      <c r="R66" s="13"/>
      <c r="S66" s="1"/>
      <c r="T66" s="1">
        <f t="shared" si="4"/>
        <v>14</v>
      </c>
      <c r="U66" s="1">
        <f t="shared" si="5"/>
        <v>8.5</v>
      </c>
      <c r="V66" s="1">
        <v>-0.8</v>
      </c>
      <c r="W66" s="1">
        <v>-1</v>
      </c>
      <c r="X66" s="1">
        <v>0.8</v>
      </c>
      <c r="Y66" s="1">
        <v>1.6</v>
      </c>
      <c r="Z66" s="1" t="s">
        <v>31</v>
      </c>
      <c r="AA66" s="1">
        <f t="shared" si="6"/>
        <v>4.4000000000000004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95</v>
      </c>
      <c r="B67" s="1" t="s">
        <v>29</v>
      </c>
      <c r="C67" s="1">
        <v>107.315</v>
      </c>
      <c r="D67" s="1">
        <v>0.28000000000000003</v>
      </c>
      <c r="E67" s="1">
        <v>28.12</v>
      </c>
      <c r="F67" s="21">
        <v>61.16</v>
      </c>
      <c r="G67" s="5">
        <v>1</v>
      </c>
      <c r="H67" s="1">
        <v>55</v>
      </c>
      <c r="I67" s="1"/>
      <c r="J67" s="1">
        <v>26.25</v>
      </c>
      <c r="K67" s="1">
        <f t="shared" si="9"/>
        <v>1.870000000000001</v>
      </c>
      <c r="L67" s="1"/>
      <c r="M67" s="1"/>
      <c r="N67" s="21">
        <v>0</v>
      </c>
      <c r="O67" s="1">
        <f t="shared" si="2"/>
        <v>5.6240000000000006</v>
      </c>
      <c r="P67" s="12">
        <f t="shared" si="10"/>
        <v>17.576000000000008</v>
      </c>
      <c r="Q67" s="17">
        <v>0</v>
      </c>
      <c r="R67" s="13">
        <v>0</v>
      </c>
      <c r="S67" s="1"/>
      <c r="T67" s="1">
        <f t="shared" si="4"/>
        <v>10.874822190611663</v>
      </c>
      <c r="U67" s="1">
        <f t="shared" si="5"/>
        <v>10.874822190611663</v>
      </c>
      <c r="V67" s="1">
        <v>10.052</v>
      </c>
      <c r="W67" s="1">
        <v>5.8759999999999986</v>
      </c>
      <c r="X67" s="1">
        <v>13.827</v>
      </c>
      <c r="Y67" s="1">
        <v>6.3727999999999998</v>
      </c>
      <c r="Z67" s="1" t="s">
        <v>129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0" t="s">
        <v>96</v>
      </c>
      <c r="B68" s="1" t="s">
        <v>34</v>
      </c>
      <c r="C68" s="1">
        <v>50</v>
      </c>
      <c r="D68" s="1"/>
      <c r="E68" s="1">
        <v>45</v>
      </c>
      <c r="F68" s="21">
        <v>5</v>
      </c>
      <c r="G68" s="5">
        <v>0.1</v>
      </c>
      <c r="H68" s="1">
        <v>730</v>
      </c>
      <c r="I68" s="1"/>
      <c r="J68" s="1">
        <v>45</v>
      </c>
      <c r="K68" s="1">
        <f t="shared" si="9"/>
        <v>0</v>
      </c>
      <c r="L68" s="1"/>
      <c r="M68" s="1"/>
      <c r="N68" s="21">
        <v>80</v>
      </c>
      <c r="O68" s="1">
        <f t="shared" si="2"/>
        <v>9</v>
      </c>
      <c r="P68" s="12">
        <f t="shared" si="10"/>
        <v>41</v>
      </c>
      <c r="Q68" s="17">
        <v>0</v>
      </c>
      <c r="R68" s="13">
        <v>0</v>
      </c>
      <c r="S68" s="1"/>
      <c r="T68" s="1">
        <f t="shared" si="4"/>
        <v>9.4444444444444446</v>
      </c>
      <c r="U68" s="1">
        <f t="shared" si="5"/>
        <v>9.4444444444444446</v>
      </c>
      <c r="V68" s="1">
        <v>8.6</v>
      </c>
      <c r="W68" s="1">
        <v>6.8</v>
      </c>
      <c r="X68" s="1">
        <v>9.6</v>
      </c>
      <c r="Y68" s="1">
        <v>6.4</v>
      </c>
      <c r="Z68" s="1" t="s">
        <v>129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97</v>
      </c>
      <c r="B69" s="1" t="s">
        <v>34</v>
      </c>
      <c r="C69" s="1">
        <v>20</v>
      </c>
      <c r="D69" s="1"/>
      <c r="E69" s="1">
        <v>13</v>
      </c>
      <c r="F69" s="21"/>
      <c r="G69" s="5">
        <v>0.6</v>
      </c>
      <c r="H69" s="1">
        <v>60</v>
      </c>
      <c r="I69" s="1"/>
      <c r="J69" s="1">
        <v>18</v>
      </c>
      <c r="K69" s="1">
        <f t="shared" ref="K69:K90" si="11">E69-J69</f>
        <v>-5</v>
      </c>
      <c r="L69" s="1"/>
      <c r="M69" s="1"/>
      <c r="N69" s="21">
        <v>22</v>
      </c>
      <c r="O69" s="1">
        <f t="shared" si="2"/>
        <v>2.6</v>
      </c>
      <c r="P69" s="12">
        <f t="shared" ref="P69:P83" si="12">14*O69-N69-F69</f>
        <v>14.399999999999999</v>
      </c>
      <c r="Q69" s="17">
        <v>22</v>
      </c>
      <c r="R69" s="13">
        <v>22</v>
      </c>
      <c r="S69" s="1" t="s">
        <v>125</v>
      </c>
      <c r="T69" s="1">
        <f t="shared" si="4"/>
        <v>16.923076923076923</v>
      </c>
      <c r="U69" s="1">
        <f t="shared" si="5"/>
        <v>8.4615384615384617</v>
      </c>
      <c r="V69" s="1">
        <v>3</v>
      </c>
      <c r="W69" s="1">
        <v>2.4</v>
      </c>
      <c r="X69" s="1">
        <v>3.8</v>
      </c>
      <c r="Y69" s="1">
        <v>4.2</v>
      </c>
      <c r="Z69" s="1"/>
      <c r="AA69" s="1">
        <f t="shared" si="6"/>
        <v>13.2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98</v>
      </c>
      <c r="B70" s="1" t="s">
        <v>34</v>
      </c>
      <c r="C70" s="1">
        <v>37</v>
      </c>
      <c r="D70" s="1"/>
      <c r="E70" s="1">
        <v>13</v>
      </c>
      <c r="F70" s="21">
        <v>18</v>
      </c>
      <c r="G70" s="5">
        <v>0.6</v>
      </c>
      <c r="H70" s="1">
        <v>60</v>
      </c>
      <c r="I70" s="1"/>
      <c r="J70" s="1">
        <v>15</v>
      </c>
      <c r="K70" s="1">
        <f t="shared" si="11"/>
        <v>-2</v>
      </c>
      <c r="L70" s="1"/>
      <c r="M70" s="1"/>
      <c r="N70" s="21">
        <v>0</v>
      </c>
      <c r="O70" s="1">
        <f t="shared" ref="O70:O90" si="13">E70/5</f>
        <v>2.6</v>
      </c>
      <c r="P70" s="12">
        <f t="shared" si="12"/>
        <v>18.399999999999999</v>
      </c>
      <c r="Q70" s="17">
        <v>22</v>
      </c>
      <c r="R70" s="13">
        <v>22</v>
      </c>
      <c r="S70" s="1" t="s">
        <v>126</v>
      </c>
      <c r="T70" s="1">
        <f t="shared" si="4"/>
        <v>15.384615384615383</v>
      </c>
      <c r="U70" s="1">
        <f t="shared" ref="U70:U90" si="14">(F70+N70)/O70</f>
        <v>6.9230769230769225</v>
      </c>
      <c r="V70" s="1">
        <v>2.4</v>
      </c>
      <c r="W70" s="1">
        <v>1</v>
      </c>
      <c r="X70" s="1">
        <v>3.8</v>
      </c>
      <c r="Y70" s="1">
        <v>3</v>
      </c>
      <c r="Z70" s="1"/>
      <c r="AA70" s="1">
        <f t="shared" si="6"/>
        <v>13.2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99</v>
      </c>
      <c r="B71" s="1" t="s">
        <v>34</v>
      </c>
      <c r="C71" s="1">
        <v>40</v>
      </c>
      <c r="D71" s="1"/>
      <c r="E71" s="1">
        <v>36</v>
      </c>
      <c r="F71" s="21">
        <v>2</v>
      </c>
      <c r="G71" s="5">
        <v>0.6</v>
      </c>
      <c r="H71" s="1">
        <v>60</v>
      </c>
      <c r="I71" s="1"/>
      <c r="J71" s="1">
        <v>37</v>
      </c>
      <c r="K71" s="1">
        <f t="shared" si="11"/>
        <v>-1</v>
      </c>
      <c r="L71" s="1"/>
      <c r="M71" s="1"/>
      <c r="N71" s="21">
        <v>30</v>
      </c>
      <c r="O71" s="1">
        <f t="shared" si="13"/>
        <v>7.2</v>
      </c>
      <c r="P71" s="12">
        <f t="shared" si="12"/>
        <v>68.8</v>
      </c>
      <c r="Q71" s="17">
        <v>40</v>
      </c>
      <c r="R71" s="13">
        <v>40</v>
      </c>
      <c r="S71" s="1"/>
      <c r="T71" s="1">
        <f t="shared" ref="T71:T90" si="15">(F71+N71+Q71)/O71</f>
        <v>10</v>
      </c>
      <c r="U71" s="1">
        <f t="shared" si="14"/>
        <v>4.4444444444444446</v>
      </c>
      <c r="V71" s="1">
        <v>5.8</v>
      </c>
      <c r="W71" s="1">
        <v>3.8</v>
      </c>
      <c r="X71" s="1">
        <v>8.6</v>
      </c>
      <c r="Y71" s="1">
        <v>1.8</v>
      </c>
      <c r="Z71" s="1"/>
      <c r="AA71" s="1">
        <f t="shared" ref="AA71:AA90" si="16">Q71*G71</f>
        <v>24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100</v>
      </c>
      <c r="B72" s="1" t="s">
        <v>34</v>
      </c>
      <c r="C72" s="1">
        <v>12</v>
      </c>
      <c r="D72" s="1">
        <v>24</v>
      </c>
      <c r="E72" s="1">
        <v>30</v>
      </c>
      <c r="F72" s="21">
        <v>1</v>
      </c>
      <c r="G72" s="5">
        <v>0.28000000000000003</v>
      </c>
      <c r="H72" s="1">
        <v>35</v>
      </c>
      <c r="I72" s="1"/>
      <c r="J72" s="1">
        <v>38</v>
      </c>
      <c r="K72" s="1">
        <f t="shared" si="11"/>
        <v>-8</v>
      </c>
      <c r="L72" s="1"/>
      <c r="M72" s="1"/>
      <c r="N72" s="21">
        <v>26.8</v>
      </c>
      <c r="O72" s="1">
        <f t="shared" si="13"/>
        <v>6</v>
      </c>
      <c r="P72" s="12">
        <v>50</v>
      </c>
      <c r="Q72" s="17">
        <f t="shared" ref="Q72:Q87" si="17">P72</f>
        <v>50</v>
      </c>
      <c r="R72" s="13"/>
      <c r="S72" s="1"/>
      <c r="T72" s="1">
        <f t="shared" si="15"/>
        <v>12.966666666666667</v>
      </c>
      <c r="U72" s="1">
        <f t="shared" si="14"/>
        <v>4.6333333333333337</v>
      </c>
      <c r="V72" s="1">
        <v>4.2</v>
      </c>
      <c r="W72" s="1">
        <v>-2</v>
      </c>
      <c r="X72" s="1">
        <v>5</v>
      </c>
      <c r="Y72" s="1">
        <v>3</v>
      </c>
      <c r="Z72" s="1"/>
      <c r="AA72" s="1">
        <f t="shared" si="16"/>
        <v>14.000000000000002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101</v>
      </c>
      <c r="B73" s="1" t="s">
        <v>34</v>
      </c>
      <c r="C73" s="1">
        <v>32</v>
      </c>
      <c r="D73" s="1"/>
      <c r="E73" s="1">
        <v>32</v>
      </c>
      <c r="F73" s="21"/>
      <c r="G73" s="5">
        <v>0.6</v>
      </c>
      <c r="H73" s="1">
        <v>55</v>
      </c>
      <c r="I73" s="1"/>
      <c r="J73" s="1">
        <v>39</v>
      </c>
      <c r="K73" s="1">
        <f t="shared" si="11"/>
        <v>-7</v>
      </c>
      <c r="L73" s="1"/>
      <c r="M73" s="1"/>
      <c r="N73" s="21">
        <v>46.399999999999991</v>
      </c>
      <c r="O73" s="1">
        <f t="shared" si="13"/>
        <v>6.4</v>
      </c>
      <c r="P73" s="12">
        <f t="shared" si="12"/>
        <v>43.200000000000017</v>
      </c>
      <c r="Q73" s="17">
        <v>60</v>
      </c>
      <c r="R73" s="13">
        <v>60</v>
      </c>
      <c r="S73" s="1" t="s">
        <v>126</v>
      </c>
      <c r="T73" s="1">
        <f t="shared" si="15"/>
        <v>16.624999999999996</v>
      </c>
      <c r="U73" s="1">
        <f t="shared" si="14"/>
        <v>7.2499999999999982</v>
      </c>
      <c r="V73" s="1">
        <v>5.6</v>
      </c>
      <c r="W73" s="1">
        <v>6</v>
      </c>
      <c r="X73" s="1">
        <v>7.2</v>
      </c>
      <c r="Y73" s="1">
        <v>0.6</v>
      </c>
      <c r="Z73" s="1" t="s">
        <v>50</v>
      </c>
      <c r="AA73" s="1">
        <f t="shared" si="16"/>
        <v>36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102</v>
      </c>
      <c r="B74" s="1" t="s">
        <v>34</v>
      </c>
      <c r="C74" s="1">
        <v>32</v>
      </c>
      <c r="D74" s="1">
        <v>48</v>
      </c>
      <c r="E74" s="1">
        <v>68</v>
      </c>
      <c r="F74" s="21">
        <v>9</v>
      </c>
      <c r="G74" s="5">
        <v>0.35</v>
      </c>
      <c r="H74" s="1">
        <v>40</v>
      </c>
      <c r="I74" s="1"/>
      <c r="J74" s="1">
        <v>69</v>
      </c>
      <c r="K74" s="1">
        <f t="shared" si="11"/>
        <v>-1</v>
      </c>
      <c r="L74" s="1"/>
      <c r="M74" s="1"/>
      <c r="N74" s="21">
        <v>0</v>
      </c>
      <c r="O74" s="1">
        <f t="shared" si="13"/>
        <v>13.6</v>
      </c>
      <c r="P74" s="12">
        <f>11*O74-N74-F74</f>
        <v>140.6</v>
      </c>
      <c r="Q74" s="17">
        <v>72</v>
      </c>
      <c r="R74" s="13">
        <v>72</v>
      </c>
      <c r="S74" s="1"/>
      <c r="T74" s="1">
        <f t="shared" si="15"/>
        <v>5.9558823529411766</v>
      </c>
      <c r="U74" s="1">
        <f t="shared" si="14"/>
        <v>0.66176470588235292</v>
      </c>
      <c r="V74" s="1">
        <v>4.8</v>
      </c>
      <c r="W74" s="1">
        <v>7.6</v>
      </c>
      <c r="X74" s="1">
        <v>8.1999999999999993</v>
      </c>
      <c r="Y74" s="1">
        <v>6.2</v>
      </c>
      <c r="Z74" s="1"/>
      <c r="AA74" s="1">
        <f t="shared" si="16"/>
        <v>25.2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103</v>
      </c>
      <c r="B75" s="1" t="s">
        <v>34</v>
      </c>
      <c r="C75" s="1">
        <v>285</v>
      </c>
      <c r="D75" s="1">
        <v>2</v>
      </c>
      <c r="E75" s="9">
        <f>88+E26</f>
        <v>169</v>
      </c>
      <c r="F75" s="23">
        <f>189+F26</f>
        <v>188</v>
      </c>
      <c r="G75" s="5">
        <v>0.35</v>
      </c>
      <c r="H75" s="1">
        <v>45</v>
      </c>
      <c r="I75" s="1"/>
      <c r="J75" s="1">
        <v>90</v>
      </c>
      <c r="K75" s="1">
        <f t="shared" si="11"/>
        <v>79</v>
      </c>
      <c r="L75" s="1"/>
      <c r="M75" s="1"/>
      <c r="N75" s="21">
        <v>0</v>
      </c>
      <c r="O75" s="1">
        <f t="shared" si="13"/>
        <v>33.799999999999997</v>
      </c>
      <c r="P75" s="12">
        <f t="shared" si="12"/>
        <v>285.19999999999993</v>
      </c>
      <c r="Q75" s="17">
        <v>220</v>
      </c>
      <c r="R75" s="13">
        <v>220</v>
      </c>
      <c r="S75" s="1"/>
      <c r="T75" s="1">
        <f t="shared" si="15"/>
        <v>12.071005917159765</v>
      </c>
      <c r="U75" s="1">
        <f t="shared" si="14"/>
        <v>5.5621301775147938</v>
      </c>
      <c r="V75" s="1">
        <v>16</v>
      </c>
      <c r="W75" s="1">
        <v>29.8</v>
      </c>
      <c r="X75" s="1">
        <v>38.4</v>
      </c>
      <c r="Y75" s="1">
        <v>32.6</v>
      </c>
      <c r="Z75" s="1" t="s">
        <v>104</v>
      </c>
      <c r="AA75" s="1">
        <f t="shared" si="16"/>
        <v>77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105</v>
      </c>
      <c r="B76" s="1" t="s">
        <v>34</v>
      </c>
      <c r="C76" s="1">
        <v>142</v>
      </c>
      <c r="D76" s="1"/>
      <c r="E76" s="1">
        <v>84</v>
      </c>
      <c r="F76" s="21">
        <v>22</v>
      </c>
      <c r="G76" s="5">
        <v>0.3</v>
      </c>
      <c r="H76" s="1">
        <v>50</v>
      </c>
      <c r="I76" s="1"/>
      <c r="J76" s="1">
        <v>110</v>
      </c>
      <c r="K76" s="1">
        <f t="shared" si="11"/>
        <v>-26</v>
      </c>
      <c r="L76" s="1"/>
      <c r="M76" s="1"/>
      <c r="N76" s="21">
        <v>0</v>
      </c>
      <c r="O76" s="1">
        <f t="shared" si="13"/>
        <v>16.8</v>
      </c>
      <c r="P76" s="12">
        <f>11*O76-N76-F76</f>
        <v>162.80000000000001</v>
      </c>
      <c r="Q76" s="17">
        <v>50</v>
      </c>
      <c r="R76" s="13">
        <v>50</v>
      </c>
      <c r="S76" s="1"/>
      <c r="T76" s="1">
        <f t="shared" si="15"/>
        <v>4.2857142857142856</v>
      </c>
      <c r="U76" s="1">
        <f t="shared" si="14"/>
        <v>1.3095238095238095</v>
      </c>
      <c r="V76" s="1">
        <v>9.1999999999999993</v>
      </c>
      <c r="W76" s="1">
        <v>4.4000000000000004</v>
      </c>
      <c r="X76" s="1">
        <v>20.8</v>
      </c>
      <c r="Y76" s="1">
        <v>21</v>
      </c>
      <c r="Z76" s="1"/>
      <c r="AA76" s="1">
        <f t="shared" si="16"/>
        <v>15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106</v>
      </c>
      <c r="B77" s="1" t="s">
        <v>34</v>
      </c>
      <c r="C77" s="1">
        <v>-1</v>
      </c>
      <c r="D77" s="1">
        <v>48</v>
      </c>
      <c r="E77" s="1">
        <v>11</v>
      </c>
      <c r="F77" s="21">
        <v>36</v>
      </c>
      <c r="G77" s="5">
        <v>0.11</v>
      </c>
      <c r="H77" s="1">
        <v>150</v>
      </c>
      <c r="I77" s="1"/>
      <c r="J77" s="1">
        <v>11</v>
      </c>
      <c r="K77" s="1">
        <f t="shared" si="11"/>
        <v>0</v>
      </c>
      <c r="L77" s="1"/>
      <c r="M77" s="1"/>
      <c r="N77" s="21">
        <v>0</v>
      </c>
      <c r="O77" s="1">
        <f t="shared" si="13"/>
        <v>2.2000000000000002</v>
      </c>
      <c r="P77" s="12"/>
      <c r="Q77" s="17">
        <f t="shared" si="17"/>
        <v>0</v>
      </c>
      <c r="R77" s="13"/>
      <c r="S77" s="1"/>
      <c r="T77" s="1">
        <f t="shared" si="15"/>
        <v>16.363636363636363</v>
      </c>
      <c r="U77" s="1">
        <f t="shared" si="14"/>
        <v>16.363636363636363</v>
      </c>
      <c r="V77" s="1">
        <v>4.5999999999999996</v>
      </c>
      <c r="W77" s="1">
        <v>4.5999999999999996</v>
      </c>
      <c r="X77" s="1">
        <v>0.8</v>
      </c>
      <c r="Y77" s="1">
        <v>1.4</v>
      </c>
      <c r="Z77" s="1" t="s">
        <v>31</v>
      </c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107</v>
      </c>
      <c r="B78" s="1" t="s">
        <v>34</v>
      </c>
      <c r="C78" s="1"/>
      <c r="D78" s="1">
        <v>100</v>
      </c>
      <c r="E78" s="1">
        <v>97</v>
      </c>
      <c r="F78" s="21">
        <v>3</v>
      </c>
      <c r="G78" s="5">
        <v>0.06</v>
      </c>
      <c r="H78" s="1">
        <v>60</v>
      </c>
      <c r="I78" s="1"/>
      <c r="J78" s="1">
        <v>107</v>
      </c>
      <c r="K78" s="1">
        <f t="shared" si="11"/>
        <v>-10</v>
      </c>
      <c r="L78" s="1"/>
      <c r="M78" s="1"/>
      <c r="N78" s="21">
        <v>50</v>
      </c>
      <c r="O78" s="1">
        <f t="shared" si="13"/>
        <v>19.399999999999999</v>
      </c>
      <c r="P78" s="12">
        <f>13*O78-N78-F78</f>
        <v>199.2</v>
      </c>
      <c r="Q78" s="17">
        <v>200</v>
      </c>
      <c r="R78" s="13">
        <v>200</v>
      </c>
      <c r="S78" s="1" t="s">
        <v>125</v>
      </c>
      <c r="T78" s="1">
        <f t="shared" si="15"/>
        <v>13.041237113402063</v>
      </c>
      <c r="U78" s="1">
        <f t="shared" si="14"/>
        <v>2.731958762886598</v>
      </c>
      <c r="V78" s="1">
        <v>0</v>
      </c>
      <c r="W78" s="1">
        <v>4.2</v>
      </c>
      <c r="X78" s="1">
        <v>0</v>
      </c>
      <c r="Y78" s="1">
        <v>0</v>
      </c>
      <c r="Z78" s="1" t="s">
        <v>108</v>
      </c>
      <c r="AA78" s="1">
        <f t="shared" si="16"/>
        <v>12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109</v>
      </c>
      <c r="B79" s="1" t="s">
        <v>34</v>
      </c>
      <c r="C79" s="1"/>
      <c r="D79" s="1">
        <v>180</v>
      </c>
      <c r="E79" s="1">
        <v>126</v>
      </c>
      <c r="F79" s="21">
        <v>50</v>
      </c>
      <c r="G79" s="5">
        <v>0.06</v>
      </c>
      <c r="H79" s="1">
        <v>60</v>
      </c>
      <c r="I79" s="1"/>
      <c r="J79" s="1">
        <v>126</v>
      </c>
      <c r="K79" s="1">
        <f t="shared" si="11"/>
        <v>0</v>
      </c>
      <c r="L79" s="1"/>
      <c r="M79" s="1"/>
      <c r="N79" s="21">
        <v>50</v>
      </c>
      <c r="O79" s="1">
        <f t="shared" si="13"/>
        <v>25.2</v>
      </c>
      <c r="P79" s="12">
        <f t="shared" si="12"/>
        <v>252.8</v>
      </c>
      <c r="Q79" s="17">
        <f t="shared" si="17"/>
        <v>252.8</v>
      </c>
      <c r="R79" s="13"/>
      <c r="S79" s="1"/>
      <c r="T79" s="1">
        <f t="shared" si="15"/>
        <v>14</v>
      </c>
      <c r="U79" s="1">
        <f t="shared" si="14"/>
        <v>3.9682539682539684</v>
      </c>
      <c r="V79" s="1">
        <v>0.6</v>
      </c>
      <c r="W79" s="1">
        <v>14.8</v>
      </c>
      <c r="X79" s="1">
        <v>0</v>
      </c>
      <c r="Y79" s="1">
        <v>0</v>
      </c>
      <c r="Z79" s="1" t="s">
        <v>108</v>
      </c>
      <c r="AA79" s="1">
        <f t="shared" si="16"/>
        <v>15.167999999999999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110</v>
      </c>
      <c r="B80" s="1" t="s">
        <v>34</v>
      </c>
      <c r="C80" s="1">
        <v>24</v>
      </c>
      <c r="D80" s="1">
        <v>60</v>
      </c>
      <c r="E80" s="1">
        <v>29</v>
      </c>
      <c r="F80" s="21">
        <v>53</v>
      </c>
      <c r="G80" s="5">
        <v>0.15</v>
      </c>
      <c r="H80" s="1">
        <v>60</v>
      </c>
      <c r="I80" s="1"/>
      <c r="J80" s="1">
        <v>29</v>
      </c>
      <c r="K80" s="1">
        <f t="shared" si="11"/>
        <v>0</v>
      </c>
      <c r="L80" s="1"/>
      <c r="M80" s="1"/>
      <c r="N80" s="21">
        <v>40</v>
      </c>
      <c r="O80" s="1">
        <f t="shared" si="13"/>
        <v>5.8</v>
      </c>
      <c r="P80" s="12"/>
      <c r="Q80" s="20">
        <v>80</v>
      </c>
      <c r="R80" s="13">
        <v>120</v>
      </c>
      <c r="S80" s="1" t="s">
        <v>125</v>
      </c>
      <c r="T80" s="1">
        <f t="shared" si="15"/>
        <v>29.827586206896552</v>
      </c>
      <c r="U80" s="1">
        <f t="shared" si="14"/>
        <v>16.03448275862069</v>
      </c>
      <c r="V80" s="1">
        <v>7.4</v>
      </c>
      <c r="W80" s="1">
        <v>7.4</v>
      </c>
      <c r="X80" s="1">
        <v>0</v>
      </c>
      <c r="Y80" s="1">
        <v>0</v>
      </c>
      <c r="Z80" s="1" t="s">
        <v>108</v>
      </c>
      <c r="AA80" s="1">
        <f t="shared" si="16"/>
        <v>12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111</v>
      </c>
      <c r="B81" s="1" t="s">
        <v>34</v>
      </c>
      <c r="C81" s="1"/>
      <c r="D81" s="1">
        <v>55</v>
      </c>
      <c r="E81" s="1">
        <v>36</v>
      </c>
      <c r="F81" s="21">
        <v>16</v>
      </c>
      <c r="G81" s="5">
        <v>0.28000000000000003</v>
      </c>
      <c r="H81" s="1">
        <v>40</v>
      </c>
      <c r="I81" s="1"/>
      <c r="J81" s="1">
        <v>37</v>
      </c>
      <c r="K81" s="1">
        <f t="shared" si="11"/>
        <v>-1</v>
      </c>
      <c r="L81" s="1"/>
      <c r="M81" s="1"/>
      <c r="N81" s="21">
        <v>20</v>
      </c>
      <c r="O81" s="1">
        <f t="shared" si="13"/>
        <v>7.2</v>
      </c>
      <c r="P81" s="12">
        <f t="shared" si="12"/>
        <v>64.8</v>
      </c>
      <c r="Q81" s="17">
        <v>36</v>
      </c>
      <c r="R81" s="13">
        <v>36</v>
      </c>
      <c r="S81" s="1"/>
      <c r="T81" s="1">
        <f t="shared" si="15"/>
        <v>10</v>
      </c>
      <c r="U81" s="1">
        <f t="shared" si="14"/>
        <v>5</v>
      </c>
      <c r="V81" s="1">
        <v>0</v>
      </c>
      <c r="W81" s="1">
        <v>6</v>
      </c>
      <c r="X81" s="1">
        <v>0</v>
      </c>
      <c r="Y81" s="1">
        <v>0</v>
      </c>
      <c r="Z81" s="1" t="s">
        <v>108</v>
      </c>
      <c r="AA81" s="1">
        <f t="shared" si="16"/>
        <v>10.080000000000002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112</v>
      </c>
      <c r="B82" s="1" t="s">
        <v>34</v>
      </c>
      <c r="C82" s="1"/>
      <c r="D82" s="1">
        <v>54</v>
      </c>
      <c r="E82" s="1">
        <v>38</v>
      </c>
      <c r="F82" s="21">
        <v>13</v>
      </c>
      <c r="G82" s="5">
        <v>0.28000000000000003</v>
      </c>
      <c r="H82" s="1">
        <v>40</v>
      </c>
      <c r="I82" s="1"/>
      <c r="J82" s="1">
        <v>39</v>
      </c>
      <c r="K82" s="1">
        <f t="shared" si="11"/>
        <v>-1</v>
      </c>
      <c r="L82" s="1"/>
      <c r="M82" s="1"/>
      <c r="N82" s="21">
        <v>20</v>
      </c>
      <c r="O82" s="1">
        <f t="shared" si="13"/>
        <v>7.6</v>
      </c>
      <c r="P82" s="12">
        <f t="shared" si="12"/>
        <v>73.399999999999991</v>
      </c>
      <c r="Q82" s="17">
        <v>36</v>
      </c>
      <c r="R82" s="13">
        <v>36</v>
      </c>
      <c r="S82" s="1"/>
      <c r="T82" s="1">
        <f t="shared" si="15"/>
        <v>9.0789473684210531</v>
      </c>
      <c r="U82" s="1">
        <f t="shared" si="14"/>
        <v>4.3421052631578947</v>
      </c>
      <c r="V82" s="1">
        <v>0</v>
      </c>
      <c r="W82" s="1">
        <v>6</v>
      </c>
      <c r="X82" s="1">
        <v>0</v>
      </c>
      <c r="Y82" s="1">
        <v>0</v>
      </c>
      <c r="Z82" s="1" t="s">
        <v>108</v>
      </c>
      <c r="AA82" s="1">
        <f t="shared" si="16"/>
        <v>10.080000000000002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113</v>
      </c>
      <c r="B83" s="1" t="s">
        <v>34</v>
      </c>
      <c r="C83" s="1">
        <v>15</v>
      </c>
      <c r="D83" s="1">
        <v>12</v>
      </c>
      <c r="E83" s="1">
        <v>13</v>
      </c>
      <c r="F83" s="21">
        <v>14</v>
      </c>
      <c r="G83" s="5">
        <v>0.3</v>
      </c>
      <c r="H83" s="1">
        <v>40</v>
      </c>
      <c r="I83" s="1"/>
      <c r="J83" s="1">
        <v>13</v>
      </c>
      <c r="K83" s="1">
        <f t="shared" si="11"/>
        <v>0</v>
      </c>
      <c r="L83" s="1"/>
      <c r="M83" s="1"/>
      <c r="N83" s="21">
        <v>14.2</v>
      </c>
      <c r="O83" s="1">
        <f t="shared" si="13"/>
        <v>2.6</v>
      </c>
      <c r="P83" s="12">
        <f t="shared" si="12"/>
        <v>8.1999999999999993</v>
      </c>
      <c r="Q83" s="17">
        <v>14</v>
      </c>
      <c r="R83" s="13">
        <v>14</v>
      </c>
      <c r="S83" s="1"/>
      <c r="T83" s="1">
        <f t="shared" si="15"/>
        <v>16.23076923076923</v>
      </c>
      <c r="U83" s="1">
        <f t="shared" si="14"/>
        <v>10.846153846153845</v>
      </c>
      <c r="V83" s="1">
        <v>2.8</v>
      </c>
      <c r="W83" s="1">
        <v>2.6</v>
      </c>
      <c r="X83" s="1">
        <v>0</v>
      </c>
      <c r="Y83" s="1">
        <v>0</v>
      </c>
      <c r="Z83" s="1" t="s">
        <v>108</v>
      </c>
      <c r="AA83" s="1">
        <f t="shared" si="16"/>
        <v>4.2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114</v>
      </c>
      <c r="B84" s="1" t="s">
        <v>34</v>
      </c>
      <c r="C84" s="1">
        <v>-67</v>
      </c>
      <c r="D84" s="1">
        <v>212</v>
      </c>
      <c r="E84" s="1">
        <v>143</v>
      </c>
      <c r="F84" s="21">
        <v>-6</v>
      </c>
      <c r="G84" s="5">
        <v>0</v>
      </c>
      <c r="H84" s="1" t="e">
        <v>#N/A</v>
      </c>
      <c r="I84" s="1"/>
      <c r="J84" s="1">
        <v>143</v>
      </c>
      <c r="K84" s="1">
        <f t="shared" si="11"/>
        <v>0</v>
      </c>
      <c r="L84" s="1"/>
      <c r="M84" s="1"/>
      <c r="N84" s="21">
        <v>0</v>
      </c>
      <c r="O84" s="1">
        <f t="shared" si="13"/>
        <v>28.6</v>
      </c>
      <c r="P84" s="12"/>
      <c r="Q84" s="17">
        <f t="shared" si="17"/>
        <v>0</v>
      </c>
      <c r="R84" s="13"/>
      <c r="S84" s="1"/>
      <c r="T84" s="1">
        <f t="shared" si="15"/>
        <v>-0.20979020979020979</v>
      </c>
      <c r="U84" s="1">
        <f t="shared" si="14"/>
        <v>-0.20979020979020979</v>
      </c>
      <c r="V84" s="1">
        <v>22.8</v>
      </c>
      <c r="W84" s="1">
        <v>12.2</v>
      </c>
      <c r="X84" s="1">
        <v>36.799999999999997</v>
      </c>
      <c r="Y84" s="1">
        <v>8</v>
      </c>
      <c r="Z84" s="1"/>
      <c r="AA84" s="1">
        <f t="shared" si="16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115</v>
      </c>
      <c r="B85" s="1" t="s">
        <v>34</v>
      </c>
      <c r="C85" s="1">
        <v>-6</v>
      </c>
      <c r="D85" s="1"/>
      <c r="E85" s="1">
        <v>5</v>
      </c>
      <c r="F85" s="21">
        <v>-17</v>
      </c>
      <c r="G85" s="5">
        <v>0</v>
      </c>
      <c r="H85" s="1" t="e">
        <v>#N/A</v>
      </c>
      <c r="I85" s="1"/>
      <c r="J85" s="1">
        <v>7</v>
      </c>
      <c r="K85" s="1">
        <f t="shared" si="11"/>
        <v>-2</v>
      </c>
      <c r="L85" s="1"/>
      <c r="M85" s="1"/>
      <c r="N85" s="21">
        <v>0</v>
      </c>
      <c r="O85" s="1">
        <f t="shared" si="13"/>
        <v>1</v>
      </c>
      <c r="P85" s="12"/>
      <c r="Q85" s="17">
        <f t="shared" si="17"/>
        <v>0</v>
      </c>
      <c r="R85" s="13"/>
      <c r="S85" s="1"/>
      <c r="T85" s="1">
        <f t="shared" si="15"/>
        <v>-17</v>
      </c>
      <c r="U85" s="1">
        <f t="shared" si="14"/>
        <v>-17</v>
      </c>
      <c r="V85" s="1">
        <v>2.8</v>
      </c>
      <c r="W85" s="1">
        <v>1.8</v>
      </c>
      <c r="X85" s="1">
        <v>4.4000000000000004</v>
      </c>
      <c r="Y85" s="1">
        <v>2</v>
      </c>
      <c r="Z85" s="1"/>
      <c r="AA85" s="1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116</v>
      </c>
      <c r="B86" s="1" t="s">
        <v>29</v>
      </c>
      <c r="C86" s="1">
        <v>-5.4</v>
      </c>
      <c r="D86" s="1">
        <v>13.84</v>
      </c>
      <c r="E86" s="1">
        <v>8.44</v>
      </c>
      <c r="F86" s="21"/>
      <c r="G86" s="5">
        <v>0</v>
      </c>
      <c r="H86" s="1" t="e">
        <v>#N/A</v>
      </c>
      <c r="I86" s="1"/>
      <c r="J86" s="1">
        <v>8.1</v>
      </c>
      <c r="K86" s="1">
        <f t="shared" si="11"/>
        <v>0.33999999999999986</v>
      </c>
      <c r="L86" s="1"/>
      <c r="M86" s="1"/>
      <c r="N86" s="21">
        <v>0</v>
      </c>
      <c r="O86" s="1">
        <f t="shared" si="13"/>
        <v>1.6879999999999999</v>
      </c>
      <c r="P86" s="12"/>
      <c r="Q86" s="17">
        <f t="shared" si="17"/>
        <v>0</v>
      </c>
      <c r="R86" s="13"/>
      <c r="S86" s="1"/>
      <c r="T86" s="1">
        <f t="shared" si="15"/>
        <v>0</v>
      </c>
      <c r="U86" s="1">
        <f t="shared" si="14"/>
        <v>0</v>
      </c>
      <c r="V86" s="1">
        <v>1.6160000000000001</v>
      </c>
      <c r="W86" s="1">
        <v>0.54800000000000004</v>
      </c>
      <c r="X86" s="1">
        <v>2.468</v>
      </c>
      <c r="Y86" s="1">
        <v>1.0960000000000001</v>
      </c>
      <c r="Z86" s="1"/>
      <c r="AA86" s="1">
        <f t="shared" si="16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117</v>
      </c>
      <c r="B87" s="1" t="s">
        <v>34</v>
      </c>
      <c r="C87" s="1">
        <v>-28</v>
      </c>
      <c r="D87" s="1">
        <v>85</v>
      </c>
      <c r="E87" s="1">
        <v>54</v>
      </c>
      <c r="F87" s="21">
        <v>-1</v>
      </c>
      <c r="G87" s="5">
        <v>0</v>
      </c>
      <c r="H87" s="1" t="e">
        <v>#N/A</v>
      </c>
      <c r="I87" s="1"/>
      <c r="J87" s="1">
        <v>55</v>
      </c>
      <c r="K87" s="1">
        <f t="shared" si="11"/>
        <v>-1</v>
      </c>
      <c r="L87" s="1"/>
      <c r="M87" s="1"/>
      <c r="N87" s="21">
        <v>0</v>
      </c>
      <c r="O87" s="1">
        <f t="shared" si="13"/>
        <v>10.8</v>
      </c>
      <c r="P87" s="12"/>
      <c r="Q87" s="17">
        <f t="shared" si="17"/>
        <v>0</v>
      </c>
      <c r="R87" s="13"/>
      <c r="S87" s="1"/>
      <c r="T87" s="1">
        <f t="shared" si="15"/>
        <v>-9.2592592592592587E-2</v>
      </c>
      <c r="U87" s="1">
        <f t="shared" si="14"/>
        <v>-9.2592592592592587E-2</v>
      </c>
      <c r="V87" s="1">
        <v>8.4</v>
      </c>
      <c r="W87" s="1">
        <v>4.8</v>
      </c>
      <c r="X87" s="1">
        <v>5.4</v>
      </c>
      <c r="Y87" s="1">
        <v>3.4</v>
      </c>
      <c r="Z87" s="1"/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118</v>
      </c>
      <c r="B88" s="1" t="s">
        <v>34</v>
      </c>
      <c r="C88" s="1"/>
      <c r="D88" s="1"/>
      <c r="E88" s="1"/>
      <c r="F88" s="21"/>
      <c r="G88" s="5">
        <v>0.4</v>
      </c>
      <c r="H88" s="1">
        <v>90</v>
      </c>
      <c r="I88" s="1"/>
      <c r="J88" s="1"/>
      <c r="K88" s="1">
        <f t="shared" si="11"/>
        <v>0</v>
      </c>
      <c r="L88" s="1"/>
      <c r="M88" s="1"/>
      <c r="N88" s="21">
        <v>100</v>
      </c>
      <c r="O88" s="1">
        <f t="shared" si="13"/>
        <v>0</v>
      </c>
      <c r="P88" s="12"/>
      <c r="Q88" s="20">
        <v>100</v>
      </c>
      <c r="R88" s="13">
        <v>100</v>
      </c>
      <c r="S88" s="1" t="s">
        <v>125</v>
      </c>
      <c r="T88" s="1" t="e">
        <f t="shared" si="15"/>
        <v>#DIV/0!</v>
      </c>
      <c r="U88" s="1" t="e">
        <f t="shared" si="14"/>
        <v>#DIV/0!</v>
      </c>
      <c r="V88" s="1"/>
      <c r="W88" s="1"/>
      <c r="X88" s="1"/>
      <c r="Y88" s="1"/>
      <c r="Z88" s="1" t="s">
        <v>119</v>
      </c>
      <c r="AA88" s="1">
        <f t="shared" si="16"/>
        <v>40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120</v>
      </c>
      <c r="B89" s="1" t="s">
        <v>34</v>
      </c>
      <c r="C89" s="1"/>
      <c r="D89" s="1"/>
      <c r="E89" s="1"/>
      <c r="F89" s="21"/>
      <c r="G89" s="5">
        <v>0.35</v>
      </c>
      <c r="H89" s="1">
        <v>90</v>
      </c>
      <c r="I89" s="1"/>
      <c r="J89" s="1"/>
      <c r="K89" s="1">
        <f t="shared" si="11"/>
        <v>0</v>
      </c>
      <c r="L89" s="1"/>
      <c r="M89" s="1"/>
      <c r="N89" s="21">
        <v>50</v>
      </c>
      <c r="O89" s="1">
        <f t="shared" si="13"/>
        <v>0</v>
      </c>
      <c r="P89" s="12"/>
      <c r="Q89" s="20">
        <v>50</v>
      </c>
      <c r="R89" s="13">
        <v>50</v>
      </c>
      <c r="S89" s="1" t="s">
        <v>125</v>
      </c>
      <c r="T89" s="1" t="e">
        <f t="shared" si="15"/>
        <v>#DIV/0!</v>
      </c>
      <c r="U89" s="1" t="e">
        <f t="shared" si="14"/>
        <v>#DIV/0!</v>
      </c>
      <c r="V89" s="1"/>
      <c r="W89" s="1"/>
      <c r="X89" s="1"/>
      <c r="Y89" s="1"/>
      <c r="Z89" s="1" t="s">
        <v>119</v>
      </c>
      <c r="AA89" s="1">
        <f t="shared" si="16"/>
        <v>17.5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ht="15.75" thickBot="1" x14ac:dyDescent="0.3">
      <c r="A90" s="10" t="s">
        <v>121</v>
      </c>
      <c r="B90" s="1" t="s">
        <v>34</v>
      </c>
      <c r="C90" s="1"/>
      <c r="D90" s="1"/>
      <c r="E90" s="1"/>
      <c r="F90" s="21"/>
      <c r="G90" s="5">
        <v>0.1</v>
      </c>
      <c r="H90" s="1" t="e">
        <v>#N/A</v>
      </c>
      <c r="I90" s="1"/>
      <c r="J90" s="1"/>
      <c r="K90" s="1">
        <f t="shared" si="11"/>
        <v>0</v>
      </c>
      <c r="L90" s="1"/>
      <c r="M90" s="1"/>
      <c r="N90" s="21">
        <v>0</v>
      </c>
      <c r="O90" s="1">
        <f t="shared" si="13"/>
        <v>0</v>
      </c>
      <c r="P90" s="11">
        <v>20</v>
      </c>
      <c r="Q90" s="18"/>
      <c r="R90" s="13"/>
      <c r="S90" s="1"/>
      <c r="T90" s="1" t="e">
        <f t="shared" si="15"/>
        <v>#DIV/0!</v>
      </c>
      <c r="U90" s="1" t="e">
        <f t="shared" si="14"/>
        <v>#DIV/0!</v>
      </c>
      <c r="V90" s="1">
        <v>0</v>
      </c>
      <c r="W90" s="1">
        <v>0</v>
      </c>
      <c r="X90" s="1">
        <v>0</v>
      </c>
      <c r="Y90" s="1">
        <v>0</v>
      </c>
      <c r="Z90" s="19" t="s">
        <v>122</v>
      </c>
      <c r="AA90" s="1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21"/>
      <c r="G91" s="5"/>
      <c r="H91" s="1"/>
      <c r="I91" s="1"/>
      <c r="J91" s="1"/>
      <c r="K91" s="1"/>
      <c r="L91" s="1"/>
      <c r="M91" s="1"/>
      <c r="N91" s="2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21"/>
      <c r="G92" s="5"/>
      <c r="H92" s="1"/>
      <c r="I92" s="1"/>
      <c r="J92" s="1"/>
      <c r="K92" s="1"/>
      <c r="L92" s="1"/>
      <c r="M92" s="1"/>
      <c r="N92" s="2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21"/>
      <c r="G93" s="5"/>
      <c r="H93" s="1"/>
      <c r="I93" s="1"/>
      <c r="J93" s="1"/>
      <c r="K93" s="1"/>
      <c r="L93" s="1"/>
      <c r="M93" s="1"/>
      <c r="N93" s="2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21"/>
      <c r="G94" s="5"/>
      <c r="H94" s="1"/>
      <c r="I94" s="1"/>
      <c r="J94" s="1"/>
      <c r="K94" s="1"/>
      <c r="L94" s="1"/>
      <c r="M94" s="1"/>
      <c r="N94" s="2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21"/>
      <c r="G95" s="5"/>
      <c r="H95" s="1"/>
      <c r="I95" s="1"/>
      <c r="J95" s="1"/>
      <c r="K95" s="1"/>
      <c r="L95" s="1"/>
      <c r="M95" s="1"/>
      <c r="N95" s="2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21"/>
      <c r="G96" s="5"/>
      <c r="H96" s="1"/>
      <c r="I96" s="1"/>
      <c r="J96" s="1"/>
      <c r="K96" s="1"/>
      <c r="L96" s="1"/>
      <c r="M96" s="1"/>
      <c r="N96" s="2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21"/>
      <c r="G97" s="5"/>
      <c r="H97" s="1"/>
      <c r="I97" s="1"/>
      <c r="J97" s="1"/>
      <c r="K97" s="1"/>
      <c r="L97" s="1"/>
      <c r="M97" s="1"/>
      <c r="N97" s="2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21"/>
      <c r="G98" s="5"/>
      <c r="H98" s="1"/>
      <c r="I98" s="1"/>
      <c r="J98" s="1"/>
      <c r="K98" s="1"/>
      <c r="L98" s="1"/>
      <c r="M98" s="1"/>
      <c r="N98" s="2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21"/>
      <c r="G99" s="5"/>
      <c r="H99" s="1"/>
      <c r="I99" s="1"/>
      <c r="J99" s="1"/>
      <c r="K99" s="1"/>
      <c r="L99" s="1"/>
      <c r="M99" s="1"/>
      <c r="N99" s="2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21"/>
      <c r="G100" s="5"/>
      <c r="H100" s="1"/>
      <c r="I100" s="1"/>
      <c r="J100" s="1"/>
      <c r="K100" s="1"/>
      <c r="L100" s="1"/>
      <c r="M100" s="1"/>
      <c r="N100" s="2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21"/>
      <c r="G101" s="5"/>
      <c r="H101" s="1"/>
      <c r="I101" s="1"/>
      <c r="J101" s="1"/>
      <c r="K101" s="1"/>
      <c r="L101" s="1"/>
      <c r="M101" s="1"/>
      <c r="N101" s="2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21"/>
      <c r="G102" s="5"/>
      <c r="H102" s="1"/>
      <c r="I102" s="1"/>
      <c r="J102" s="1"/>
      <c r="K102" s="1"/>
      <c r="L102" s="1"/>
      <c r="M102" s="1"/>
      <c r="N102" s="2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21"/>
      <c r="G103" s="5"/>
      <c r="H103" s="1"/>
      <c r="I103" s="1"/>
      <c r="J103" s="1"/>
      <c r="K103" s="1"/>
      <c r="L103" s="1"/>
      <c r="M103" s="1"/>
      <c r="N103" s="2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21"/>
      <c r="G104" s="5"/>
      <c r="H104" s="1"/>
      <c r="I104" s="1"/>
      <c r="J104" s="1"/>
      <c r="K104" s="1"/>
      <c r="L104" s="1"/>
      <c r="M104" s="1"/>
      <c r="N104" s="2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21"/>
      <c r="G105" s="5"/>
      <c r="H105" s="1"/>
      <c r="I105" s="1"/>
      <c r="J105" s="1"/>
      <c r="K105" s="1"/>
      <c r="L105" s="1"/>
      <c r="M105" s="1"/>
      <c r="N105" s="2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21"/>
      <c r="G106" s="5"/>
      <c r="H106" s="1"/>
      <c r="I106" s="1"/>
      <c r="J106" s="1"/>
      <c r="K106" s="1"/>
      <c r="L106" s="1"/>
      <c r="M106" s="1"/>
      <c r="N106" s="2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21"/>
      <c r="G107" s="5"/>
      <c r="H107" s="1"/>
      <c r="I107" s="1"/>
      <c r="J107" s="1"/>
      <c r="K107" s="1"/>
      <c r="L107" s="1"/>
      <c r="M107" s="1"/>
      <c r="N107" s="2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21"/>
      <c r="G108" s="5"/>
      <c r="H108" s="1"/>
      <c r="I108" s="1"/>
      <c r="J108" s="1"/>
      <c r="K108" s="1"/>
      <c r="L108" s="1"/>
      <c r="M108" s="1"/>
      <c r="N108" s="2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21"/>
      <c r="G109" s="5"/>
      <c r="H109" s="1"/>
      <c r="I109" s="1"/>
      <c r="J109" s="1"/>
      <c r="K109" s="1"/>
      <c r="L109" s="1"/>
      <c r="M109" s="1"/>
      <c r="N109" s="2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21"/>
      <c r="G110" s="5"/>
      <c r="H110" s="1"/>
      <c r="I110" s="1"/>
      <c r="J110" s="1"/>
      <c r="K110" s="1"/>
      <c r="L110" s="1"/>
      <c r="M110" s="1"/>
      <c r="N110" s="2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21"/>
      <c r="G111" s="5"/>
      <c r="H111" s="1"/>
      <c r="I111" s="1"/>
      <c r="J111" s="1"/>
      <c r="K111" s="1"/>
      <c r="L111" s="1"/>
      <c r="M111" s="1"/>
      <c r="N111" s="2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21"/>
      <c r="G112" s="5"/>
      <c r="H112" s="1"/>
      <c r="I112" s="1"/>
      <c r="J112" s="1"/>
      <c r="K112" s="1"/>
      <c r="L112" s="1"/>
      <c r="M112" s="1"/>
      <c r="N112" s="2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21"/>
      <c r="G113" s="5"/>
      <c r="H113" s="1"/>
      <c r="I113" s="1"/>
      <c r="J113" s="1"/>
      <c r="K113" s="1"/>
      <c r="L113" s="1"/>
      <c r="M113" s="1"/>
      <c r="N113" s="2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21"/>
      <c r="G114" s="5"/>
      <c r="H114" s="1"/>
      <c r="I114" s="1"/>
      <c r="J114" s="1"/>
      <c r="K114" s="1"/>
      <c r="L114" s="1"/>
      <c r="M114" s="1"/>
      <c r="N114" s="2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21"/>
      <c r="G115" s="5"/>
      <c r="H115" s="1"/>
      <c r="I115" s="1"/>
      <c r="J115" s="1"/>
      <c r="K115" s="1"/>
      <c r="L115" s="1"/>
      <c r="M115" s="1"/>
      <c r="N115" s="2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21"/>
      <c r="G116" s="5"/>
      <c r="H116" s="1"/>
      <c r="I116" s="1"/>
      <c r="J116" s="1"/>
      <c r="K116" s="1"/>
      <c r="L116" s="1"/>
      <c r="M116" s="1"/>
      <c r="N116" s="2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21"/>
      <c r="G117" s="5"/>
      <c r="H117" s="1"/>
      <c r="I117" s="1"/>
      <c r="J117" s="1"/>
      <c r="K117" s="1"/>
      <c r="L117" s="1"/>
      <c r="M117" s="1"/>
      <c r="N117" s="2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21"/>
      <c r="G118" s="5"/>
      <c r="H118" s="1"/>
      <c r="I118" s="1"/>
      <c r="J118" s="1"/>
      <c r="K118" s="1"/>
      <c r="L118" s="1"/>
      <c r="M118" s="1"/>
      <c r="N118" s="2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21"/>
      <c r="G119" s="5"/>
      <c r="H119" s="1"/>
      <c r="I119" s="1"/>
      <c r="J119" s="1"/>
      <c r="K119" s="1"/>
      <c r="L119" s="1"/>
      <c r="M119" s="1"/>
      <c r="N119" s="2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21"/>
      <c r="G120" s="5"/>
      <c r="H120" s="1"/>
      <c r="I120" s="1"/>
      <c r="J120" s="1"/>
      <c r="K120" s="1"/>
      <c r="L120" s="1"/>
      <c r="M120" s="1"/>
      <c r="N120" s="2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21"/>
      <c r="G121" s="5"/>
      <c r="H121" s="1"/>
      <c r="I121" s="1"/>
      <c r="J121" s="1"/>
      <c r="K121" s="1"/>
      <c r="L121" s="1"/>
      <c r="M121" s="1"/>
      <c r="N121" s="2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21"/>
      <c r="G122" s="5"/>
      <c r="H122" s="1"/>
      <c r="I122" s="1"/>
      <c r="J122" s="1"/>
      <c r="K122" s="1"/>
      <c r="L122" s="1"/>
      <c r="M122" s="1"/>
      <c r="N122" s="2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21"/>
      <c r="G123" s="5"/>
      <c r="H123" s="1"/>
      <c r="I123" s="1"/>
      <c r="J123" s="1"/>
      <c r="K123" s="1"/>
      <c r="L123" s="1"/>
      <c r="M123" s="1"/>
      <c r="N123" s="2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21"/>
      <c r="G124" s="5"/>
      <c r="H124" s="1"/>
      <c r="I124" s="1"/>
      <c r="J124" s="1"/>
      <c r="K124" s="1"/>
      <c r="L124" s="1"/>
      <c r="M124" s="1"/>
      <c r="N124" s="2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21"/>
      <c r="G125" s="5"/>
      <c r="H125" s="1"/>
      <c r="I125" s="1"/>
      <c r="J125" s="1"/>
      <c r="K125" s="1"/>
      <c r="L125" s="1"/>
      <c r="M125" s="1"/>
      <c r="N125" s="2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21"/>
      <c r="G126" s="5"/>
      <c r="H126" s="1"/>
      <c r="I126" s="1"/>
      <c r="J126" s="1"/>
      <c r="K126" s="1"/>
      <c r="L126" s="1"/>
      <c r="M126" s="1"/>
      <c r="N126" s="2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21"/>
      <c r="G127" s="5"/>
      <c r="H127" s="1"/>
      <c r="I127" s="1"/>
      <c r="J127" s="1"/>
      <c r="K127" s="1"/>
      <c r="L127" s="1"/>
      <c r="M127" s="1"/>
      <c r="N127" s="2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21"/>
      <c r="G128" s="5"/>
      <c r="H128" s="1"/>
      <c r="I128" s="1"/>
      <c r="J128" s="1"/>
      <c r="K128" s="1"/>
      <c r="L128" s="1"/>
      <c r="M128" s="1"/>
      <c r="N128" s="2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21"/>
      <c r="G129" s="5"/>
      <c r="H129" s="1"/>
      <c r="I129" s="1"/>
      <c r="J129" s="1"/>
      <c r="K129" s="1"/>
      <c r="L129" s="1"/>
      <c r="M129" s="1"/>
      <c r="N129" s="2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21"/>
      <c r="G130" s="5"/>
      <c r="H130" s="1"/>
      <c r="I130" s="1"/>
      <c r="J130" s="1"/>
      <c r="K130" s="1"/>
      <c r="L130" s="1"/>
      <c r="M130" s="1"/>
      <c r="N130" s="2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21"/>
      <c r="G131" s="5"/>
      <c r="H131" s="1"/>
      <c r="I131" s="1"/>
      <c r="J131" s="1"/>
      <c r="K131" s="1"/>
      <c r="L131" s="1"/>
      <c r="M131" s="1"/>
      <c r="N131" s="2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21"/>
      <c r="G132" s="5"/>
      <c r="H132" s="1"/>
      <c r="I132" s="1"/>
      <c r="J132" s="1"/>
      <c r="K132" s="1"/>
      <c r="L132" s="1"/>
      <c r="M132" s="1"/>
      <c r="N132" s="2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21"/>
      <c r="G133" s="5"/>
      <c r="H133" s="1"/>
      <c r="I133" s="1"/>
      <c r="J133" s="1"/>
      <c r="K133" s="1"/>
      <c r="L133" s="1"/>
      <c r="M133" s="1"/>
      <c r="N133" s="2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21"/>
      <c r="G134" s="5"/>
      <c r="H134" s="1"/>
      <c r="I134" s="1"/>
      <c r="J134" s="1"/>
      <c r="K134" s="1"/>
      <c r="L134" s="1"/>
      <c r="M134" s="1"/>
      <c r="N134" s="2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21"/>
      <c r="G135" s="5"/>
      <c r="H135" s="1"/>
      <c r="I135" s="1"/>
      <c r="J135" s="1"/>
      <c r="K135" s="1"/>
      <c r="L135" s="1"/>
      <c r="M135" s="1"/>
      <c r="N135" s="2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21"/>
      <c r="G136" s="5"/>
      <c r="H136" s="1"/>
      <c r="I136" s="1"/>
      <c r="J136" s="1"/>
      <c r="K136" s="1"/>
      <c r="L136" s="1"/>
      <c r="M136" s="1"/>
      <c r="N136" s="2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21"/>
      <c r="G137" s="5"/>
      <c r="H137" s="1"/>
      <c r="I137" s="1"/>
      <c r="J137" s="1"/>
      <c r="K137" s="1"/>
      <c r="L137" s="1"/>
      <c r="M137" s="1"/>
      <c r="N137" s="2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21"/>
      <c r="G138" s="5"/>
      <c r="H138" s="1"/>
      <c r="I138" s="1"/>
      <c r="J138" s="1"/>
      <c r="K138" s="1"/>
      <c r="L138" s="1"/>
      <c r="M138" s="1"/>
      <c r="N138" s="2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21"/>
      <c r="G139" s="5"/>
      <c r="H139" s="1"/>
      <c r="I139" s="1"/>
      <c r="J139" s="1"/>
      <c r="K139" s="1"/>
      <c r="L139" s="1"/>
      <c r="M139" s="1"/>
      <c r="N139" s="2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21"/>
      <c r="G140" s="5"/>
      <c r="H140" s="1"/>
      <c r="I140" s="1"/>
      <c r="J140" s="1"/>
      <c r="K140" s="1"/>
      <c r="L140" s="1"/>
      <c r="M140" s="1"/>
      <c r="N140" s="2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21"/>
      <c r="G141" s="5"/>
      <c r="H141" s="1"/>
      <c r="I141" s="1"/>
      <c r="J141" s="1"/>
      <c r="K141" s="1"/>
      <c r="L141" s="1"/>
      <c r="M141" s="1"/>
      <c r="N141" s="2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21"/>
      <c r="G142" s="5"/>
      <c r="H142" s="1"/>
      <c r="I142" s="1"/>
      <c r="J142" s="1"/>
      <c r="K142" s="1"/>
      <c r="L142" s="1"/>
      <c r="M142" s="1"/>
      <c r="N142" s="2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21"/>
      <c r="G143" s="5"/>
      <c r="H143" s="1"/>
      <c r="I143" s="1"/>
      <c r="J143" s="1"/>
      <c r="K143" s="1"/>
      <c r="L143" s="1"/>
      <c r="M143" s="1"/>
      <c r="N143" s="2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21"/>
      <c r="G144" s="5"/>
      <c r="H144" s="1"/>
      <c r="I144" s="1"/>
      <c r="J144" s="1"/>
      <c r="K144" s="1"/>
      <c r="L144" s="1"/>
      <c r="M144" s="1"/>
      <c r="N144" s="2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21"/>
      <c r="G145" s="5"/>
      <c r="H145" s="1"/>
      <c r="I145" s="1"/>
      <c r="J145" s="1"/>
      <c r="K145" s="1"/>
      <c r="L145" s="1"/>
      <c r="M145" s="1"/>
      <c r="N145" s="2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21"/>
      <c r="G146" s="5"/>
      <c r="H146" s="1"/>
      <c r="I146" s="1"/>
      <c r="J146" s="1"/>
      <c r="K146" s="1"/>
      <c r="L146" s="1"/>
      <c r="M146" s="1"/>
      <c r="N146" s="2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21"/>
      <c r="G147" s="5"/>
      <c r="H147" s="1"/>
      <c r="I147" s="1"/>
      <c r="J147" s="1"/>
      <c r="K147" s="1"/>
      <c r="L147" s="1"/>
      <c r="M147" s="1"/>
      <c r="N147" s="2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21"/>
      <c r="G148" s="5"/>
      <c r="H148" s="1"/>
      <c r="I148" s="1"/>
      <c r="J148" s="1"/>
      <c r="K148" s="1"/>
      <c r="L148" s="1"/>
      <c r="M148" s="1"/>
      <c r="N148" s="2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21"/>
      <c r="G149" s="5"/>
      <c r="H149" s="1"/>
      <c r="I149" s="1"/>
      <c r="J149" s="1"/>
      <c r="K149" s="1"/>
      <c r="L149" s="1"/>
      <c r="M149" s="1"/>
      <c r="N149" s="2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21"/>
      <c r="G150" s="5"/>
      <c r="H150" s="1"/>
      <c r="I150" s="1"/>
      <c r="J150" s="1"/>
      <c r="K150" s="1"/>
      <c r="L150" s="1"/>
      <c r="M150" s="1"/>
      <c r="N150" s="2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21"/>
      <c r="G151" s="5"/>
      <c r="H151" s="1"/>
      <c r="I151" s="1"/>
      <c r="J151" s="1"/>
      <c r="K151" s="1"/>
      <c r="L151" s="1"/>
      <c r="M151" s="1"/>
      <c r="N151" s="2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21"/>
      <c r="G152" s="5"/>
      <c r="H152" s="1"/>
      <c r="I152" s="1"/>
      <c r="J152" s="1"/>
      <c r="K152" s="1"/>
      <c r="L152" s="1"/>
      <c r="M152" s="1"/>
      <c r="N152" s="2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21"/>
      <c r="G153" s="5"/>
      <c r="H153" s="1"/>
      <c r="I153" s="1"/>
      <c r="J153" s="1"/>
      <c r="K153" s="1"/>
      <c r="L153" s="1"/>
      <c r="M153" s="1"/>
      <c r="N153" s="2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21"/>
      <c r="G154" s="5"/>
      <c r="H154" s="1"/>
      <c r="I154" s="1"/>
      <c r="J154" s="1"/>
      <c r="K154" s="1"/>
      <c r="L154" s="1"/>
      <c r="M154" s="1"/>
      <c r="N154" s="2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21"/>
      <c r="G155" s="5"/>
      <c r="H155" s="1"/>
      <c r="I155" s="1"/>
      <c r="J155" s="1"/>
      <c r="K155" s="1"/>
      <c r="L155" s="1"/>
      <c r="M155" s="1"/>
      <c r="N155" s="2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21"/>
      <c r="G156" s="5"/>
      <c r="H156" s="1"/>
      <c r="I156" s="1"/>
      <c r="J156" s="1"/>
      <c r="K156" s="1"/>
      <c r="L156" s="1"/>
      <c r="M156" s="1"/>
      <c r="N156" s="2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21"/>
      <c r="G157" s="5"/>
      <c r="H157" s="1"/>
      <c r="I157" s="1"/>
      <c r="J157" s="1"/>
      <c r="K157" s="1"/>
      <c r="L157" s="1"/>
      <c r="M157" s="1"/>
      <c r="N157" s="2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21"/>
      <c r="G158" s="5"/>
      <c r="H158" s="1"/>
      <c r="I158" s="1"/>
      <c r="J158" s="1"/>
      <c r="K158" s="1"/>
      <c r="L158" s="1"/>
      <c r="M158" s="1"/>
      <c r="N158" s="2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21"/>
      <c r="G159" s="5"/>
      <c r="H159" s="1"/>
      <c r="I159" s="1"/>
      <c r="J159" s="1"/>
      <c r="K159" s="1"/>
      <c r="L159" s="1"/>
      <c r="M159" s="1"/>
      <c r="N159" s="2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21"/>
      <c r="G160" s="5"/>
      <c r="H160" s="1"/>
      <c r="I160" s="1"/>
      <c r="J160" s="1"/>
      <c r="K160" s="1"/>
      <c r="L160" s="1"/>
      <c r="M160" s="1"/>
      <c r="N160" s="2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21"/>
      <c r="G161" s="5"/>
      <c r="H161" s="1"/>
      <c r="I161" s="1"/>
      <c r="J161" s="1"/>
      <c r="K161" s="1"/>
      <c r="L161" s="1"/>
      <c r="M161" s="1"/>
      <c r="N161" s="2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21"/>
      <c r="G162" s="5"/>
      <c r="H162" s="1"/>
      <c r="I162" s="1"/>
      <c r="J162" s="1"/>
      <c r="K162" s="1"/>
      <c r="L162" s="1"/>
      <c r="M162" s="1"/>
      <c r="N162" s="2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21"/>
      <c r="G163" s="5"/>
      <c r="H163" s="1"/>
      <c r="I163" s="1"/>
      <c r="J163" s="1"/>
      <c r="K163" s="1"/>
      <c r="L163" s="1"/>
      <c r="M163" s="1"/>
      <c r="N163" s="2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21"/>
      <c r="G164" s="5"/>
      <c r="H164" s="1"/>
      <c r="I164" s="1"/>
      <c r="J164" s="1"/>
      <c r="K164" s="1"/>
      <c r="L164" s="1"/>
      <c r="M164" s="1"/>
      <c r="N164" s="2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21"/>
      <c r="G165" s="5"/>
      <c r="H165" s="1"/>
      <c r="I165" s="1"/>
      <c r="J165" s="1"/>
      <c r="K165" s="1"/>
      <c r="L165" s="1"/>
      <c r="M165" s="1"/>
      <c r="N165" s="2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21"/>
      <c r="G166" s="5"/>
      <c r="H166" s="1"/>
      <c r="I166" s="1"/>
      <c r="J166" s="1"/>
      <c r="K166" s="1"/>
      <c r="L166" s="1"/>
      <c r="M166" s="1"/>
      <c r="N166" s="2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21"/>
      <c r="G167" s="5"/>
      <c r="H167" s="1"/>
      <c r="I167" s="1"/>
      <c r="J167" s="1"/>
      <c r="K167" s="1"/>
      <c r="L167" s="1"/>
      <c r="M167" s="1"/>
      <c r="N167" s="2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21"/>
      <c r="G168" s="5"/>
      <c r="H168" s="1"/>
      <c r="I168" s="1"/>
      <c r="J168" s="1"/>
      <c r="K168" s="1"/>
      <c r="L168" s="1"/>
      <c r="M168" s="1"/>
      <c r="N168" s="2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21"/>
      <c r="G169" s="5"/>
      <c r="H169" s="1"/>
      <c r="I169" s="1"/>
      <c r="J169" s="1"/>
      <c r="K169" s="1"/>
      <c r="L169" s="1"/>
      <c r="M169" s="1"/>
      <c r="N169" s="2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21"/>
      <c r="G170" s="5"/>
      <c r="H170" s="1"/>
      <c r="I170" s="1"/>
      <c r="J170" s="1"/>
      <c r="K170" s="1"/>
      <c r="L170" s="1"/>
      <c r="M170" s="1"/>
      <c r="N170" s="2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21"/>
      <c r="G171" s="5"/>
      <c r="H171" s="1"/>
      <c r="I171" s="1"/>
      <c r="J171" s="1"/>
      <c r="K171" s="1"/>
      <c r="L171" s="1"/>
      <c r="M171" s="1"/>
      <c r="N171" s="2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21"/>
      <c r="G172" s="5"/>
      <c r="H172" s="1"/>
      <c r="I172" s="1"/>
      <c r="J172" s="1"/>
      <c r="K172" s="1"/>
      <c r="L172" s="1"/>
      <c r="M172" s="1"/>
      <c r="N172" s="2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21"/>
      <c r="G173" s="5"/>
      <c r="H173" s="1"/>
      <c r="I173" s="1"/>
      <c r="J173" s="1"/>
      <c r="K173" s="1"/>
      <c r="L173" s="1"/>
      <c r="M173" s="1"/>
      <c r="N173" s="2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21"/>
      <c r="G174" s="5"/>
      <c r="H174" s="1"/>
      <c r="I174" s="1"/>
      <c r="J174" s="1"/>
      <c r="K174" s="1"/>
      <c r="L174" s="1"/>
      <c r="M174" s="1"/>
      <c r="N174" s="2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21"/>
      <c r="G175" s="5"/>
      <c r="H175" s="1"/>
      <c r="I175" s="1"/>
      <c r="J175" s="1"/>
      <c r="K175" s="1"/>
      <c r="L175" s="1"/>
      <c r="M175" s="1"/>
      <c r="N175" s="2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21"/>
      <c r="G176" s="5"/>
      <c r="H176" s="1"/>
      <c r="I176" s="1"/>
      <c r="J176" s="1"/>
      <c r="K176" s="1"/>
      <c r="L176" s="1"/>
      <c r="M176" s="1"/>
      <c r="N176" s="2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21"/>
      <c r="G177" s="5"/>
      <c r="H177" s="1"/>
      <c r="I177" s="1"/>
      <c r="J177" s="1"/>
      <c r="K177" s="1"/>
      <c r="L177" s="1"/>
      <c r="M177" s="1"/>
      <c r="N177" s="2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21"/>
      <c r="G178" s="5"/>
      <c r="H178" s="1"/>
      <c r="I178" s="1"/>
      <c r="J178" s="1"/>
      <c r="K178" s="1"/>
      <c r="L178" s="1"/>
      <c r="M178" s="1"/>
      <c r="N178" s="2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21"/>
      <c r="G179" s="5"/>
      <c r="H179" s="1"/>
      <c r="I179" s="1"/>
      <c r="J179" s="1"/>
      <c r="K179" s="1"/>
      <c r="L179" s="1"/>
      <c r="M179" s="1"/>
      <c r="N179" s="2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21"/>
      <c r="G180" s="5"/>
      <c r="H180" s="1"/>
      <c r="I180" s="1"/>
      <c r="J180" s="1"/>
      <c r="K180" s="1"/>
      <c r="L180" s="1"/>
      <c r="M180" s="1"/>
      <c r="N180" s="2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21"/>
      <c r="G181" s="5"/>
      <c r="H181" s="1"/>
      <c r="I181" s="1"/>
      <c r="J181" s="1"/>
      <c r="K181" s="1"/>
      <c r="L181" s="1"/>
      <c r="M181" s="1"/>
      <c r="N181" s="2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21"/>
      <c r="G182" s="5"/>
      <c r="H182" s="1"/>
      <c r="I182" s="1"/>
      <c r="J182" s="1"/>
      <c r="K182" s="1"/>
      <c r="L182" s="1"/>
      <c r="M182" s="1"/>
      <c r="N182" s="2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21"/>
      <c r="G183" s="5"/>
      <c r="H183" s="1"/>
      <c r="I183" s="1"/>
      <c r="J183" s="1"/>
      <c r="K183" s="1"/>
      <c r="L183" s="1"/>
      <c r="M183" s="1"/>
      <c r="N183" s="2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21"/>
      <c r="G184" s="5"/>
      <c r="H184" s="1"/>
      <c r="I184" s="1"/>
      <c r="J184" s="1"/>
      <c r="K184" s="1"/>
      <c r="L184" s="1"/>
      <c r="M184" s="1"/>
      <c r="N184" s="2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21"/>
      <c r="G185" s="5"/>
      <c r="H185" s="1"/>
      <c r="I185" s="1"/>
      <c r="J185" s="1"/>
      <c r="K185" s="1"/>
      <c r="L185" s="1"/>
      <c r="M185" s="1"/>
      <c r="N185" s="2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21"/>
      <c r="G186" s="5"/>
      <c r="H186" s="1"/>
      <c r="I186" s="1"/>
      <c r="J186" s="1"/>
      <c r="K186" s="1"/>
      <c r="L186" s="1"/>
      <c r="M186" s="1"/>
      <c r="N186" s="2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21"/>
      <c r="G187" s="5"/>
      <c r="H187" s="1"/>
      <c r="I187" s="1"/>
      <c r="J187" s="1"/>
      <c r="K187" s="1"/>
      <c r="L187" s="1"/>
      <c r="M187" s="1"/>
      <c r="N187" s="2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21"/>
      <c r="G188" s="5"/>
      <c r="H188" s="1"/>
      <c r="I188" s="1"/>
      <c r="J188" s="1"/>
      <c r="K188" s="1"/>
      <c r="L188" s="1"/>
      <c r="M188" s="1"/>
      <c r="N188" s="2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21"/>
      <c r="G189" s="5"/>
      <c r="H189" s="1"/>
      <c r="I189" s="1"/>
      <c r="J189" s="1"/>
      <c r="K189" s="1"/>
      <c r="L189" s="1"/>
      <c r="M189" s="1"/>
      <c r="N189" s="2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21"/>
      <c r="G190" s="5"/>
      <c r="H190" s="1"/>
      <c r="I190" s="1"/>
      <c r="J190" s="1"/>
      <c r="K190" s="1"/>
      <c r="L190" s="1"/>
      <c r="M190" s="1"/>
      <c r="N190" s="2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21"/>
      <c r="G191" s="5"/>
      <c r="H191" s="1"/>
      <c r="I191" s="1"/>
      <c r="J191" s="1"/>
      <c r="K191" s="1"/>
      <c r="L191" s="1"/>
      <c r="M191" s="1"/>
      <c r="N191" s="2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21"/>
      <c r="G192" s="5"/>
      <c r="H192" s="1"/>
      <c r="I192" s="1"/>
      <c r="J192" s="1"/>
      <c r="K192" s="1"/>
      <c r="L192" s="1"/>
      <c r="M192" s="1"/>
      <c r="N192" s="2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21"/>
      <c r="G193" s="5"/>
      <c r="H193" s="1"/>
      <c r="I193" s="1"/>
      <c r="J193" s="1"/>
      <c r="K193" s="1"/>
      <c r="L193" s="1"/>
      <c r="M193" s="1"/>
      <c r="N193" s="2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21"/>
      <c r="G194" s="5"/>
      <c r="H194" s="1"/>
      <c r="I194" s="1"/>
      <c r="J194" s="1"/>
      <c r="K194" s="1"/>
      <c r="L194" s="1"/>
      <c r="M194" s="1"/>
      <c r="N194" s="2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21"/>
      <c r="G195" s="5"/>
      <c r="H195" s="1"/>
      <c r="I195" s="1"/>
      <c r="J195" s="1"/>
      <c r="K195" s="1"/>
      <c r="L195" s="1"/>
      <c r="M195" s="1"/>
      <c r="N195" s="2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21"/>
      <c r="G196" s="5"/>
      <c r="H196" s="1"/>
      <c r="I196" s="1"/>
      <c r="J196" s="1"/>
      <c r="K196" s="1"/>
      <c r="L196" s="1"/>
      <c r="M196" s="1"/>
      <c r="N196" s="2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21"/>
      <c r="G197" s="5"/>
      <c r="H197" s="1"/>
      <c r="I197" s="1"/>
      <c r="J197" s="1"/>
      <c r="K197" s="1"/>
      <c r="L197" s="1"/>
      <c r="M197" s="1"/>
      <c r="N197" s="2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21"/>
      <c r="G198" s="5"/>
      <c r="H198" s="1"/>
      <c r="I198" s="1"/>
      <c r="J198" s="1"/>
      <c r="K198" s="1"/>
      <c r="L198" s="1"/>
      <c r="M198" s="1"/>
      <c r="N198" s="2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21"/>
      <c r="G199" s="5"/>
      <c r="H199" s="1"/>
      <c r="I199" s="1"/>
      <c r="J199" s="1"/>
      <c r="K199" s="1"/>
      <c r="L199" s="1"/>
      <c r="M199" s="1"/>
      <c r="N199" s="2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21"/>
      <c r="G200" s="5"/>
      <c r="H200" s="1"/>
      <c r="I200" s="1"/>
      <c r="J200" s="1"/>
      <c r="K200" s="1"/>
      <c r="L200" s="1"/>
      <c r="M200" s="1"/>
      <c r="N200" s="2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21"/>
      <c r="G201" s="5"/>
      <c r="H201" s="1"/>
      <c r="I201" s="1"/>
      <c r="J201" s="1"/>
      <c r="K201" s="1"/>
      <c r="L201" s="1"/>
      <c r="M201" s="1"/>
      <c r="N201" s="2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21"/>
      <c r="G202" s="5"/>
      <c r="H202" s="1"/>
      <c r="I202" s="1"/>
      <c r="J202" s="1"/>
      <c r="K202" s="1"/>
      <c r="L202" s="1"/>
      <c r="M202" s="1"/>
      <c r="N202" s="2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21"/>
      <c r="G203" s="5"/>
      <c r="H203" s="1"/>
      <c r="I203" s="1"/>
      <c r="J203" s="1"/>
      <c r="K203" s="1"/>
      <c r="L203" s="1"/>
      <c r="M203" s="1"/>
      <c r="N203" s="2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21"/>
      <c r="G204" s="5"/>
      <c r="H204" s="1"/>
      <c r="I204" s="1"/>
      <c r="J204" s="1"/>
      <c r="K204" s="1"/>
      <c r="L204" s="1"/>
      <c r="M204" s="1"/>
      <c r="N204" s="2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21"/>
      <c r="G205" s="5"/>
      <c r="H205" s="1"/>
      <c r="I205" s="1"/>
      <c r="J205" s="1"/>
      <c r="K205" s="1"/>
      <c r="L205" s="1"/>
      <c r="M205" s="1"/>
      <c r="N205" s="2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21"/>
      <c r="G206" s="5"/>
      <c r="H206" s="1"/>
      <c r="I206" s="1"/>
      <c r="J206" s="1"/>
      <c r="K206" s="1"/>
      <c r="L206" s="1"/>
      <c r="M206" s="1"/>
      <c r="N206" s="2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21"/>
      <c r="G207" s="5"/>
      <c r="H207" s="1"/>
      <c r="I207" s="1"/>
      <c r="J207" s="1"/>
      <c r="K207" s="1"/>
      <c r="L207" s="1"/>
      <c r="M207" s="1"/>
      <c r="N207" s="2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21"/>
      <c r="G208" s="5"/>
      <c r="H208" s="1"/>
      <c r="I208" s="1"/>
      <c r="J208" s="1"/>
      <c r="K208" s="1"/>
      <c r="L208" s="1"/>
      <c r="M208" s="1"/>
      <c r="N208" s="2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21"/>
      <c r="G209" s="5"/>
      <c r="H209" s="1"/>
      <c r="I209" s="1"/>
      <c r="J209" s="1"/>
      <c r="K209" s="1"/>
      <c r="L209" s="1"/>
      <c r="M209" s="1"/>
      <c r="N209" s="2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21"/>
      <c r="G210" s="5"/>
      <c r="H210" s="1"/>
      <c r="I210" s="1"/>
      <c r="J210" s="1"/>
      <c r="K210" s="1"/>
      <c r="L210" s="1"/>
      <c r="M210" s="1"/>
      <c r="N210" s="2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21"/>
      <c r="G211" s="5"/>
      <c r="H211" s="1"/>
      <c r="I211" s="1"/>
      <c r="J211" s="1"/>
      <c r="K211" s="1"/>
      <c r="L211" s="1"/>
      <c r="M211" s="1"/>
      <c r="N211" s="2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21"/>
      <c r="G212" s="5"/>
      <c r="H212" s="1"/>
      <c r="I212" s="1"/>
      <c r="J212" s="1"/>
      <c r="K212" s="1"/>
      <c r="L212" s="1"/>
      <c r="M212" s="1"/>
      <c r="N212" s="2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21"/>
      <c r="G213" s="5"/>
      <c r="H213" s="1"/>
      <c r="I213" s="1"/>
      <c r="J213" s="1"/>
      <c r="K213" s="1"/>
      <c r="L213" s="1"/>
      <c r="M213" s="1"/>
      <c r="N213" s="2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21"/>
      <c r="G214" s="5"/>
      <c r="H214" s="1"/>
      <c r="I214" s="1"/>
      <c r="J214" s="1"/>
      <c r="K214" s="1"/>
      <c r="L214" s="1"/>
      <c r="M214" s="1"/>
      <c r="N214" s="2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21"/>
      <c r="G215" s="5"/>
      <c r="H215" s="1"/>
      <c r="I215" s="1"/>
      <c r="J215" s="1"/>
      <c r="K215" s="1"/>
      <c r="L215" s="1"/>
      <c r="M215" s="1"/>
      <c r="N215" s="2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21"/>
      <c r="G216" s="5"/>
      <c r="H216" s="1"/>
      <c r="I216" s="1"/>
      <c r="J216" s="1"/>
      <c r="K216" s="1"/>
      <c r="L216" s="1"/>
      <c r="M216" s="1"/>
      <c r="N216" s="2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21"/>
      <c r="G217" s="5"/>
      <c r="H217" s="1"/>
      <c r="I217" s="1"/>
      <c r="J217" s="1"/>
      <c r="K217" s="1"/>
      <c r="L217" s="1"/>
      <c r="M217" s="1"/>
      <c r="N217" s="2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21"/>
      <c r="G218" s="5"/>
      <c r="H218" s="1"/>
      <c r="I218" s="1"/>
      <c r="J218" s="1"/>
      <c r="K218" s="1"/>
      <c r="L218" s="1"/>
      <c r="M218" s="1"/>
      <c r="N218" s="2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21"/>
      <c r="G219" s="5"/>
      <c r="H219" s="1"/>
      <c r="I219" s="1"/>
      <c r="J219" s="1"/>
      <c r="K219" s="1"/>
      <c r="L219" s="1"/>
      <c r="M219" s="1"/>
      <c r="N219" s="2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21"/>
      <c r="G220" s="5"/>
      <c r="H220" s="1"/>
      <c r="I220" s="1"/>
      <c r="J220" s="1"/>
      <c r="K220" s="1"/>
      <c r="L220" s="1"/>
      <c r="M220" s="1"/>
      <c r="N220" s="2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21"/>
      <c r="G221" s="5"/>
      <c r="H221" s="1"/>
      <c r="I221" s="1"/>
      <c r="J221" s="1"/>
      <c r="K221" s="1"/>
      <c r="L221" s="1"/>
      <c r="M221" s="1"/>
      <c r="N221" s="2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21"/>
      <c r="G222" s="5"/>
      <c r="H222" s="1"/>
      <c r="I222" s="1"/>
      <c r="J222" s="1"/>
      <c r="K222" s="1"/>
      <c r="L222" s="1"/>
      <c r="M222" s="1"/>
      <c r="N222" s="2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21"/>
      <c r="G223" s="5"/>
      <c r="H223" s="1"/>
      <c r="I223" s="1"/>
      <c r="J223" s="1"/>
      <c r="K223" s="1"/>
      <c r="L223" s="1"/>
      <c r="M223" s="1"/>
      <c r="N223" s="2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21"/>
      <c r="G224" s="5"/>
      <c r="H224" s="1"/>
      <c r="I224" s="1"/>
      <c r="J224" s="1"/>
      <c r="K224" s="1"/>
      <c r="L224" s="1"/>
      <c r="M224" s="1"/>
      <c r="N224" s="2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21"/>
      <c r="G225" s="5"/>
      <c r="H225" s="1"/>
      <c r="I225" s="1"/>
      <c r="J225" s="1"/>
      <c r="K225" s="1"/>
      <c r="L225" s="1"/>
      <c r="M225" s="1"/>
      <c r="N225" s="2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21"/>
      <c r="G226" s="5"/>
      <c r="H226" s="1"/>
      <c r="I226" s="1"/>
      <c r="J226" s="1"/>
      <c r="K226" s="1"/>
      <c r="L226" s="1"/>
      <c r="M226" s="1"/>
      <c r="N226" s="2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21"/>
      <c r="G227" s="5"/>
      <c r="H227" s="1"/>
      <c r="I227" s="1"/>
      <c r="J227" s="1"/>
      <c r="K227" s="1"/>
      <c r="L227" s="1"/>
      <c r="M227" s="1"/>
      <c r="N227" s="2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21"/>
      <c r="G228" s="5"/>
      <c r="H228" s="1"/>
      <c r="I228" s="1"/>
      <c r="J228" s="1"/>
      <c r="K228" s="1"/>
      <c r="L228" s="1"/>
      <c r="M228" s="1"/>
      <c r="N228" s="2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21"/>
      <c r="G229" s="5"/>
      <c r="H229" s="1"/>
      <c r="I229" s="1"/>
      <c r="J229" s="1"/>
      <c r="K229" s="1"/>
      <c r="L229" s="1"/>
      <c r="M229" s="1"/>
      <c r="N229" s="2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21"/>
      <c r="G230" s="5"/>
      <c r="H230" s="1"/>
      <c r="I230" s="1"/>
      <c r="J230" s="1"/>
      <c r="K230" s="1"/>
      <c r="L230" s="1"/>
      <c r="M230" s="1"/>
      <c r="N230" s="2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21"/>
      <c r="G231" s="5"/>
      <c r="H231" s="1"/>
      <c r="I231" s="1"/>
      <c r="J231" s="1"/>
      <c r="K231" s="1"/>
      <c r="L231" s="1"/>
      <c r="M231" s="1"/>
      <c r="N231" s="2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21"/>
      <c r="G232" s="5"/>
      <c r="H232" s="1"/>
      <c r="I232" s="1"/>
      <c r="J232" s="1"/>
      <c r="K232" s="1"/>
      <c r="L232" s="1"/>
      <c r="M232" s="1"/>
      <c r="N232" s="2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21"/>
      <c r="G233" s="5"/>
      <c r="H233" s="1"/>
      <c r="I233" s="1"/>
      <c r="J233" s="1"/>
      <c r="K233" s="1"/>
      <c r="L233" s="1"/>
      <c r="M233" s="1"/>
      <c r="N233" s="2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21"/>
      <c r="G234" s="5"/>
      <c r="H234" s="1"/>
      <c r="I234" s="1"/>
      <c r="J234" s="1"/>
      <c r="K234" s="1"/>
      <c r="L234" s="1"/>
      <c r="M234" s="1"/>
      <c r="N234" s="2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21"/>
      <c r="G235" s="5"/>
      <c r="H235" s="1"/>
      <c r="I235" s="1"/>
      <c r="J235" s="1"/>
      <c r="K235" s="1"/>
      <c r="L235" s="1"/>
      <c r="M235" s="1"/>
      <c r="N235" s="2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21"/>
      <c r="G236" s="5"/>
      <c r="H236" s="1"/>
      <c r="I236" s="1"/>
      <c r="J236" s="1"/>
      <c r="K236" s="1"/>
      <c r="L236" s="1"/>
      <c r="M236" s="1"/>
      <c r="N236" s="2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21"/>
      <c r="G237" s="5"/>
      <c r="H237" s="1"/>
      <c r="I237" s="1"/>
      <c r="J237" s="1"/>
      <c r="K237" s="1"/>
      <c r="L237" s="1"/>
      <c r="M237" s="1"/>
      <c r="N237" s="2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21"/>
      <c r="G238" s="5"/>
      <c r="H238" s="1"/>
      <c r="I238" s="1"/>
      <c r="J238" s="1"/>
      <c r="K238" s="1"/>
      <c r="L238" s="1"/>
      <c r="M238" s="1"/>
      <c r="N238" s="2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21"/>
      <c r="G239" s="5"/>
      <c r="H239" s="1"/>
      <c r="I239" s="1"/>
      <c r="J239" s="1"/>
      <c r="K239" s="1"/>
      <c r="L239" s="1"/>
      <c r="M239" s="1"/>
      <c r="N239" s="2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21"/>
      <c r="G240" s="5"/>
      <c r="H240" s="1"/>
      <c r="I240" s="1"/>
      <c r="J240" s="1"/>
      <c r="K240" s="1"/>
      <c r="L240" s="1"/>
      <c r="M240" s="1"/>
      <c r="N240" s="2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21"/>
      <c r="G241" s="5"/>
      <c r="H241" s="1"/>
      <c r="I241" s="1"/>
      <c r="J241" s="1"/>
      <c r="K241" s="1"/>
      <c r="L241" s="1"/>
      <c r="M241" s="1"/>
      <c r="N241" s="2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21"/>
      <c r="G242" s="5"/>
      <c r="H242" s="1"/>
      <c r="I242" s="1"/>
      <c r="J242" s="1"/>
      <c r="K242" s="1"/>
      <c r="L242" s="1"/>
      <c r="M242" s="1"/>
      <c r="N242" s="2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21"/>
      <c r="G243" s="5"/>
      <c r="H243" s="1"/>
      <c r="I243" s="1"/>
      <c r="J243" s="1"/>
      <c r="K243" s="1"/>
      <c r="L243" s="1"/>
      <c r="M243" s="1"/>
      <c r="N243" s="2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21"/>
      <c r="G244" s="5"/>
      <c r="H244" s="1"/>
      <c r="I244" s="1"/>
      <c r="J244" s="1"/>
      <c r="K244" s="1"/>
      <c r="L244" s="1"/>
      <c r="M244" s="1"/>
      <c r="N244" s="2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21"/>
      <c r="G245" s="5"/>
      <c r="H245" s="1"/>
      <c r="I245" s="1"/>
      <c r="J245" s="1"/>
      <c r="K245" s="1"/>
      <c r="L245" s="1"/>
      <c r="M245" s="1"/>
      <c r="N245" s="2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21"/>
      <c r="G246" s="5"/>
      <c r="H246" s="1"/>
      <c r="I246" s="1"/>
      <c r="J246" s="1"/>
      <c r="K246" s="1"/>
      <c r="L246" s="1"/>
      <c r="M246" s="1"/>
      <c r="N246" s="2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21"/>
      <c r="G247" s="5"/>
      <c r="H247" s="1"/>
      <c r="I247" s="1"/>
      <c r="J247" s="1"/>
      <c r="K247" s="1"/>
      <c r="L247" s="1"/>
      <c r="M247" s="1"/>
      <c r="N247" s="2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21"/>
      <c r="G248" s="5"/>
      <c r="H248" s="1"/>
      <c r="I248" s="1"/>
      <c r="J248" s="1"/>
      <c r="K248" s="1"/>
      <c r="L248" s="1"/>
      <c r="M248" s="1"/>
      <c r="N248" s="2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21"/>
      <c r="G249" s="5"/>
      <c r="H249" s="1"/>
      <c r="I249" s="1"/>
      <c r="J249" s="1"/>
      <c r="K249" s="1"/>
      <c r="L249" s="1"/>
      <c r="M249" s="1"/>
      <c r="N249" s="2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21"/>
      <c r="G250" s="5"/>
      <c r="H250" s="1"/>
      <c r="I250" s="1"/>
      <c r="J250" s="1"/>
      <c r="K250" s="1"/>
      <c r="L250" s="1"/>
      <c r="M250" s="1"/>
      <c r="N250" s="2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21"/>
      <c r="G251" s="5"/>
      <c r="H251" s="1"/>
      <c r="I251" s="1"/>
      <c r="J251" s="1"/>
      <c r="K251" s="1"/>
      <c r="L251" s="1"/>
      <c r="M251" s="1"/>
      <c r="N251" s="2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21"/>
      <c r="G252" s="5"/>
      <c r="H252" s="1"/>
      <c r="I252" s="1"/>
      <c r="J252" s="1"/>
      <c r="K252" s="1"/>
      <c r="L252" s="1"/>
      <c r="M252" s="1"/>
      <c r="N252" s="2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21"/>
      <c r="G253" s="5"/>
      <c r="H253" s="1"/>
      <c r="I253" s="1"/>
      <c r="J253" s="1"/>
      <c r="K253" s="1"/>
      <c r="L253" s="1"/>
      <c r="M253" s="1"/>
      <c r="N253" s="2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21"/>
      <c r="G254" s="5"/>
      <c r="H254" s="1"/>
      <c r="I254" s="1"/>
      <c r="J254" s="1"/>
      <c r="K254" s="1"/>
      <c r="L254" s="1"/>
      <c r="M254" s="1"/>
      <c r="N254" s="2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21"/>
      <c r="G255" s="5"/>
      <c r="H255" s="1"/>
      <c r="I255" s="1"/>
      <c r="J255" s="1"/>
      <c r="K255" s="1"/>
      <c r="L255" s="1"/>
      <c r="M255" s="1"/>
      <c r="N255" s="2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21"/>
      <c r="G256" s="5"/>
      <c r="H256" s="1"/>
      <c r="I256" s="1"/>
      <c r="J256" s="1"/>
      <c r="K256" s="1"/>
      <c r="L256" s="1"/>
      <c r="M256" s="1"/>
      <c r="N256" s="2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21"/>
      <c r="G257" s="5"/>
      <c r="H257" s="1"/>
      <c r="I257" s="1"/>
      <c r="J257" s="1"/>
      <c r="K257" s="1"/>
      <c r="L257" s="1"/>
      <c r="M257" s="1"/>
      <c r="N257" s="2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21"/>
      <c r="G258" s="5"/>
      <c r="H258" s="1"/>
      <c r="I258" s="1"/>
      <c r="J258" s="1"/>
      <c r="K258" s="1"/>
      <c r="L258" s="1"/>
      <c r="M258" s="1"/>
      <c r="N258" s="2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21"/>
      <c r="G259" s="5"/>
      <c r="H259" s="1"/>
      <c r="I259" s="1"/>
      <c r="J259" s="1"/>
      <c r="K259" s="1"/>
      <c r="L259" s="1"/>
      <c r="M259" s="1"/>
      <c r="N259" s="2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21"/>
      <c r="G260" s="5"/>
      <c r="H260" s="1"/>
      <c r="I260" s="1"/>
      <c r="J260" s="1"/>
      <c r="K260" s="1"/>
      <c r="L260" s="1"/>
      <c r="M260" s="1"/>
      <c r="N260" s="2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21"/>
      <c r="G261" s="5"/>
      <c r="H261" s="1"/>
      <c r="I261" s="1"/>
      <c r="J261" s="1"/>
      <c r="K261" s="1"/>
      <c r="L261" s="1"/>
      <c r="M261" s="1"/>
      <c r="N261" s="2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21"/>
      <c r="G262" s="5"/>
      <c r="H262" s="1"/>
      <c r="I262" s="1"/>
      <c r="J262" s="1"/>
      <c r="K262" s="1"/>
      <c r="L262" s="1"/>
      <c r="M262" s="1"/>
      <c r="N262" s="2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21"/>
      <c r="G263" s="5"/>
      <c r="H263" s="1"/>
      <c r="I263" s="1"/>
      <c r="J263" s="1"/>
      <c r="K263" s="1"/>
      <c r="L263" s="1"/>
      <c r="M263" s="1"/>
      <c r="N263" s="2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21"/>
      <c r="G264" s="5"/>
      <c r="H264" s="1"/>
      <c r="I264" s="1"/>
      <c r="J264" s="1"/>
      <c r="K264" s="1"/>
      <c r="L264" s="1"/>
      <c r="M264" s="1"/>
      <c r="N264" s="2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21"/>
      <c r="G265" s="5"/>
      <c r="H265" s="1"/>
      <c r="I265" s="1"/>
      <c r="J265" s="1"/>
      <c r="K265" s="1"/>
      <c r="L265" s="1"/>
      <c r="M265" s="1"/>
      <c r="N265" s="2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21"/>
      <c r="G266" s="5"/>
      <c r="H266" s="1"/>
      <c r="I266" s="1"/>
      <c r="J266" s="1"/>
      <c r="K266" s="1"/>
      <c r="L266" s="1"/>
      <c r="M266" s="1"/>
      <c r="N266" s="2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21"/>
      <c r="G267" s="5"/>
      <c r="H267" s="1"/>
      <c r="I267" s="1"/>
      <c r="J267" s="1"/>
      <c r="K267" s="1"/>
      <c r="L267" s="1"/>
      <c r="M267" s="1"/>
      <c r="N267" s="2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21"/>
      <c r="G268" s="5"/>
      <c r="H268" s="1"/>
      <c r="I268" s="1"/>
      <c r="J268" s="1"/>
      <c r="K268" s="1"/>
      <c r="L268" s="1"/>
      <c r="M268" s="1"/>
      <c r="N268" s="2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21"/>
      <c r="G269" s="5"/>
      <c r="H269" s="1"/>
      <c r="I269" s="1"/>
      <c r="J269" s="1"/>
      <c r="K269" s="1"/>
      <c r="L269" s="1"/>
      <c r="M269" s="1"/>
      <c r="N269" s="2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21"/>
      <c r="G270" s="5"/>
      <c r="H270" s="1"/>
      <c r="I270" s="1"/>
      <c r="J270" s="1"/>
      <c r="K270" s="1"/>
      <c r="L270" s="1"/>
      <c r="M270" s="1"/>
      <c r="N270" s="2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21"/>
      <c r="G271" s="5"/>
      <c r="H271" s="1"/>
      <c r="I271" s="1"/>
      <c r="J271" s="1"/>
      <c r="K271" s="1"/>
      <c r="L271" s="1"/>
      <c r="M271" s="1"/>
      <c r="N271" s="2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21"/>
      <c r="G272" s="5"/>
      <c r="H272" s="1"/>
      <c r="I272" s="1"/>
      <c r="J272" s="1"/>
      <c r="K272" s="1"/>
      <c r="L272" s="1"/>
      <c r="M272" s="1"/>
      <c r="N272" s="2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21"/>
      <c r="G273" s="5"/>
      <c r="H273" s="1"/>
      <c r="I273" s="1"/>
      <c r="J273" s="1"/>
      <c r="K273" s="1"/>
      <c r="L273" s="1"/>
      <c r="M273" s="1"/>
      <c r="N273" s="2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21"/>
      <c r="G274" s="5"/>
      <c r="H274" s="1"/>
      <c r="I274" s="1"/>
      <c r="J274" s="1"/>
      <c r="K274" s="1"/>
      <c r="L274" s="1"/>
      <c r="M274" s="1"/>
      <c r="N274" s="2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21"/>
      <c r="G275" s="5"/>
      <c r="H275" s="1"/>
      <c r="I275" s="1"/>
      <c r="J275" s="1"/>
      <c r="K275" s="1"/>
      <c r="L275" s="1"/>
      <c r="M275" s="1"/>
      <c r="N275" s="2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21"/>
      <c r="G276" s="5"/>
      <c r="H276" s="1"/>
      <c r="I276" s="1"/>
      <c r="J276" s="1"/>
      <c r="K276" s="1"/>
      <c r="L276" s="1"/>
      <c r="M276" s="1"/>
      <c r="N276" s="2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21"/>
      <c r="G277" s="5"/>
      <c r="H277" s="1"/>
      <c r="I277" s="1"/>
      <c r="J277" s="1"/>
      <c r="K277" s="1"/>
      <c r="L277" s="1"/>
      <c r="M277" s="1"/>
      <c r="N277" s="2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21"/>
      <c r="G278" s="5"/>
      <c r="H278" s="1"/>
      <c r="I278" s="1"/>
      <c r="J278" s="1"/>
      <c r="K278" s="1"/>
      <c r="L278" s="1"/>
      <c r="M278" s="1"/>
      <c r="N278" s="2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21"/>
      <c r="G279" s="5"/>
      <c r="H279" s="1"/>
      <c r="I279" s="1"/>
      <c r="J279" s="1"/>
      <c r="K279" s="1"/>
      <c r="L279" s="1"/>
      <c r="M279" s="1"/>
      <c r="N279" s="2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21"/>
      <c r="G280" s="5"/>
      <c r="H280" s="1"/>
      <c r="I280" s="1"/>
      <c r="J280" s="1"/>
      <c r="K280" s="1"/>
      <c r="L280" s="1"/>
      <c r="M280" s="1"/>
      <c r="N280" s="2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21"/>
      <c r="G281" s="5"/>
      <c r="H281" s="1"/>
      <c r="I281" s="1"/>
      <c r="J281" s="1"/>
      <c r="K281" s="1"/>
      <c r="L281" s="1"/>
      <c r="M281" s="1"/>
      <c r="N281" s="2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21"/>
      <c r="G282" s="5"/>
      <c r="H282" s="1"/>
      <c r="I282" s="1"/>
      <c r="J282" s="1"/>
      <c r="K282" s="1"/>
      <c r="L282" s="1"/>
      <c r="M282" s="1"/>
      <c r="N282" s="2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21"/>
      <c r="G283" s="5"/>
      <c r="H283" s="1"/>
      <c r="I283" s="1"/>
      <c r="J283" s="1"/>
      <c r="K283" s="1"/>
      <c r="L283" s="1"/>
      <c r="M283" s="1"/>
      <c r="N283" s="2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21"/>
      <c r="G284" s="5"/>
      <c r="H284" s="1"/>
      <c r="I284" s="1"/>
      <c r="J284" s="1"/>
      <c r="K284" s="1"/>
      <c r="L284" s="1"/>
      <c r="M284" s="1"/>
      <c r="N284" s="2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21"/>
      <c r="G285" s="5"/>
      <c r="H285" s="1"/>
      <c r="I285" s="1"/>
      <c r="J285" s="1"/>
      <c r="K285" s="1"/>
      <c r="L285" s="1"/>
      <c r="M285" s="1"/>
      <c r="N285" s="2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21"/>
      <c r="G286" s="5"/>
      <c r="H286" s="1"/>
      <c r="I286" s="1"/>
      <c r="J286" s="1"/>
      <c r="K286" s="1"/>
      <c r="L286" s="1"/>
      <c r="M286" s="1"/>
      <c r="N286" s="2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21"/>
      <c r="G287" s="5"/>
      <c r="H287" s="1"/>
      <c r="I287" s="1"/>
      <c r="J287" s="1"/>
      <c r="K287" s="1"/>
      <c r="L287" s="1"/>
      <c r="M287" s="1"/>
      <c r="N287" s="2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21"/>
      <c r="G288" s="5"/>
      <c r="H288" s="1"/>
      <c r="I288" s="1"/>
      <c r="J288" s="1"/>
      <c r="K288" s="1"/>
      <c r="L288" s="1"/>
      <c r="M288" s="1"/>
      <c r="N288" s="2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21"/>
      <c r="G289" s="5"/>
      <c r="H289" s="1"/>
      <c r="I289" s="1"/>
      <c r="J289" s="1"/>
      <c r="K289" s="1"/>
      <c r="L289" s="1"/>
      <c r="M289" s="1"/>
      <c r="N289" s="2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21"/>
      <c r="G290" s="5"/>
      <c r="H290" s="1"/>
      <c r="I290" s="1"/>
      <c r="J290" s="1"/>
      <c r="K290" s="1"/>
      <c r="L290" s="1"/>
      <c r="M290" s="1"/>
      <c r="N290" s="2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21"/>
      <c r="G291" s="5"/>
      <c r="H291" s="1"/>
      <c r="I291" s="1"/>
      <c r="J291" s="1"/>
      <c r="K291" s="1"/>
      <c r="L291" s="1"/>
      <c r="M291" s="1"/>
      <c r="N291" s="2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21"/>
      <c r="G292" s="5"/>
      <c r="H292" s="1"/>
      <c r="I292" s="1"/>
      <c r="J292" s="1"/>
      <c r="K292" s="1"/>
      <c r="L292" s="1"/>
      <c r="M292" s="1"/>
      <c r="N292" s="2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21"/>
      <c r="G293" s="5"/>
      <c r="H293" s="1"/>
      <c r="I293" s="1"/>
      <c r="J293" s="1"/>
      <c r="K293" s="1"/>
      <c r="L293" s="1"/>
      <c r="M293" s="1"/>
      <c r="N293" s="2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21"/>
      <c r="G294" s="5"/>
      <c r="H294" s="1"/>
      <c r="I294" s="1"/>
      <c r="J294" s="1"/>
      <c r="K294" s="1"/>
      <c r="L294" s="1"/>
      <c r="M294" s="1"/>
      <c r="N294" s="2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21"/>
      <c r="G295" s="5"/>
      <c r="H295" s="1"/>
      <c r="I295" s="1"/>
      <c r="J295" s="1"/>
      <c r="K295" s="1"/>
      <c r="L295" s="1"/>
      <c r="M295" s="1"/>
      <c r="N295" s="2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21"/>
      <c r="G296" s="5"/>
      <c r="H296" s="1"/>
      <c r="I296" s="1"/>
      <c r="J296" s="1"/>
      <c r="K296" s="1"/>
      <c r="L296" s="1"/>
      <c r="M296" s="1"/>
      <c r="N296" s="2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21"/>
      <c r="G297" s="5"/>
      <c r="H297" s="1"/>
      <c r="I297" s="1"/>
      <c r="J297" s="1"/>
      <c r="K297" s="1"/>
      <c r="L297" s="1"/>
      <c r="M297" s="1"/>
      <c r="N297" s="2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21"/>
      <c r="G298" s="5"/>
      <c r="H298" s="1"/>
      <c r="I298" s="1"/>
      <c r="J298" s="1"/>
      <c r="K298" s="1"/>
      <c r="L298" s="1"/>
      <c r="M298" s="1"/>
      <c r="N298" s="2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21"/>
      <c r="G299" s="5"/>
      <c r="H299" s="1"/>
      <c r="I299" s="1"/>
      <c r="J299" s="1"/>
      <c r="K299" s="1"/>
      <c r="L299" s="1"/>
      <c r="M299" s="1"/>
      <c r="N299" s="2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21"/>
      <c r="G300" s="5"/>
      <c r="H300" s="1"/>
      <c r="I300" s="1"/>
      <c r="J300" s="1"/>
      <c r="K300" s="1"/>
      <c r="L300" s="1"/>
      <c r="M300" s="1"/>
      <c r="N300" s="2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21"/>
      <c r="G301" s="5"/>
      <c r="H301" s="1"/>
      <c r="I301" s="1"/>
      <c r="J301" s="1"/>
      <c r="K301" s="1"/>
      <c r="L301" s="1"/>
      <c r="M301" s="1"/>
      <c r="N301" s="2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21"/>
      <c r="G302" s="5"/>
      <c r="H302" s="1"/>
      <c r="I302" s="1"/>
      <c r="J302" s="1"/>
      <c r="K302" s="1"/>
      <c r="L302" s="1"/>
      <c r="M302" s="1"/>
      <c r="N302" s="2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21"/>
      <c r="G303" s="5"/>
      <c r="H303" s="1"/>
      <c r="I303" s="1"/>
      <c r="J303" s="1"/>
      <c r="K303" s="1"/>
      <c r="L303" s="1"/>
      <c r="M303" s="1"/>
      <c r="N303" s="2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21"/>
      <c r="G304" s="5"/>
      <c r="H304" s="1"/>
      <c r="I304" s="1"/>
      <c r="J304" s="1"/>
      <c r="K304" s="1"/>
      <c r="L304" s="1"/>
      <c r="M304" s="1"/>
      <c r="N304" s="2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21"/>
      <c r="G305" s="5"/>
      <c r="H305" s="1"/>
      <c r="I305" s="1"/>
      <c r="J305" s="1"/>
      <c r="K305" s="1"/>
      <c r="L305" s="1"/>
      <c r="M305" s="1"/>
      <c r="N305" s="2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21"/>
      <c r="G306" s="5"/>
      <c r="H306" s="1"/>
      <c r="I306" s="1"/>
      <c r="J306" s="1"/>
      <c r="K306" s="1"/>
      <c r="L306" s="1"/>
      <c r="M306" s="1"/>
      <c r="N306" s="2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21"/>
      <c r="G307" s="5"/>
      <c r="H307" s="1"/>
      <c r="I307" s="1"/>
      <c r="J307" s="1"/>
      <c r="K307" s="1"/>
      <c r="L307" s="1"/>
      <c r="M307" s="1"/>
      <c r="N307" s="2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21"/>
      <c r="G308" s="5"/>
      <c r="H308" s="1"/>
      <c r="I308" s="1"/>
      <c r="J308" s="1"/>
      <c r="K308" s="1"/>
      <c r="L308" s="1"/>
      <c r="M308" s="1"/>
      <c r="N308" s="2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21"/>
      <c r="G309" s="5"/>
      <c r="H309" s="1"/>
      <c r="I309" s="1"/>
      <c r="J309" s="1"/>
      <c r="K309" s="1"/>
      <c r="L309" s="1"/>
      <c r="M309" s="1"/>
      <c r="N309" s="2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21"/>
      <c r="G310" s="5"/>
      <c r="H310" s="1"/>
      <c r="I310" s="1"/>
      <c r="J310" s="1"/>
      <c r="K310" s="1"/>
      <c r="L310" s="1"/>
      <c r="M310" s="1"/>
      <c r="N310" s="2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21"/>
      <c r="G311" s="5"/>
      <c r="H311" s="1"/>
      <c r="I311" s="1"/>
      <c r="J311" s="1"/>
      <c r="K311" s="1"/>
      <c r="L311" s="1"/>
      <c r="M311" s="1"/>
      <c r="N311" s="2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21"/>
      <c r="G312" s="5"/>
      <c r="H312" s="1"/>
      <c r="I312" s="1"/>
      <c r="J312" s="1"/>
      <c r="K312" s="1"/>
      <c r="L312" s="1"/>
      <c r="M312" s="1"/>
      <c r="N312" s="2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21"/>
      <c r="G313" s="5"/>
      <c r="H313" s="1"/>
      <c r="I313" s="1"/>
      <c r="J313" s="1"/>
      <c r="K313" s="1"/>
      <c r="L313" s="1"/>
      <c r="M313" s="1"/>
      <c r="N313" s="2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21"/>
      <c r="G314" s="5"/>
      <c r="H314" s="1"/>
      <c r="I314" s="1"/>
      <c r="J314" s="1"/>
      <c r="K314" s="1"/>
      <c r="L314" s="1"/>
      <c r="M314" s="1"/>
      <c r="N314" s="2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21"/>
      <c r="G315" s="5"/>
      <c r="H315" s="1"/>
      <c r="I315" s="1"/>
      <c r="J315" s="1"/>
      <c r="K315" s="1"/>
      <c r="L315" s="1"/>
      <c r="M315" s="1"/>
      <c r="N315" s="2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21"/>
      <c r="G316" s="5"/>
      <c r="H316" s="1"/>
      <c r="I316" s="1"/>
      <c r="J316" s="1"/>
      <c r="K316" s="1"/>
      <c r="L316" s="1"/>
      <c r="M316" s="1"/>
      <c r="N316" s="2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21"/>
      <c r="G317" s="5"/>
      <c r="H317" s="1"/>
      <c r="I317" s="1"/>
      <c r="J317" s="1"/>
      <c r="K317" s="1"/>
      <c r="L317" s="1"/>
      <c r="M317" s="1"/>
      <c r="N317" s="2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21"/>
      <c r="G318" s="5"/>
      <c r="H318" s="1"/>
      <c r="I318" s="1"/>
      <c r="J318" s="1"/>
      <c r="K318" s="1"/>
      <c r="L318" s="1"/>
      <c r="M318" s="1"/>
      <c r="N318" s="2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21"/>
      <c r="G319" s="5"/>
      <c r="H319" s="1"/>
      <c r="I319" s="1"/>
      <c r="J319" s="1"/>
      <c r="K319" s="1"/>
      <c r="L319" s="1"/>
      <c r="M319" s="1"/>
      <c r="N319" s="2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21"/>
      <c r="G320" s="5"/>
      <c r="H320" s="1"/>
      <c r="I320" s="1"/>
      <c r="J320" s="1"/>
      <c r="K320" s="1"/>
      <c r="L320" s="1"/>
      <c r="M320" s="1"/>
      <c r="N320" s="2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21"/>
      <c r="G321" s="5"/>
      <c r="H321" s="1"/>
      <c r="I321" s="1"/>
      <c r="J321" s="1"/>
      <c r="K321" s="1"/>
      <c r="L321" s="1"/>
      <c r="M321" s="1"/>
      <c r="N321" s="2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21"/>
      <c r="G322" s="5"/>
      <c r="H322" s="1"/>
      <c r="I322" s="1"/>
      <c r="J322" s="1"/>
      <c r="K322" s="1"/>
      <c r="L322" s="1"/>
      <c r="M322" s="1"/>
      <c r="N322" s="2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21"/>
      <c r="G323" s="5"/>
      <c r="H323" s="1"/>
      <c r="I323" s="1"/>
      <c r="J323" s="1"/>
      <c r="K323" s="1"/>
      <c r="L323" s="1"/>
      <c r="M323" s="1"/>
      <c r="N323" s="2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21"/>
      <c r="G324" s="5"/>
      <c r="H324" s="1"/>
      <c r="I324" s="1"/>
      <c r="J324" s="1"/>
      <c r="K324" s="1"/>
      <c r="L324" s="1"/>
      <c r="M324" s="1"/>
      <c r="N324" s="2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21"/>
      <c r="G325" s="5"/>
      <c r="H325" s="1"/>
      <c r="I325" s="1"/>
      <c r="J325" s="1"/>
      <c r="K325" s="1"/>
      <c r="L325" s="1"/>
      <c r="M325" s="1"/>
      <c r="N325" s="2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21"/>
      <c r="G326" s="5"/>
      <c r="H326" s="1"/>
      <c r="I326" s="1"/>
      <c r="J326" s="1"/>
      <c r="K326" s="1"/>
      <c r="L326" s="1"/>
      <c r="M326" s="1"/>
      <c r="N326" s="2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21"/>
      <c r="G327" s="5"/>
      <c r="H327" s="1"/>
      <c r="I327" s="1"/>
      <c r="J327" s="1"/>
      <c r="K327" s="1"/>
      <c r="L327" s="1"/>
      <c r="M327" s="1"/>
      <c r="N327" s="2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21"/>
      <c r="G328" s="5"/>
      <c r="H328" s="1"/>
      <c r="I328" s="1"/>
      <c r="J328" s="1"/>
      <c r="K328" s="1"/>
      <c r="L328" s="1"/>
      <c r="M328" s="1"/>
      <c r="N328" s="2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21"/>
      <c r="G329" s="5"/>
      <c r="H329" s="1"/>
      <c r="I329" s="1"/>
      <c r="J329" s="1"/>
      <c r="K329" s="1"/>
      <c r="L329" s="1"/>
      <c r="M329" s="1"/>
      <c r="N329" s="2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21"/>
      <c r="G330" s="5"/>
      <c r="H330" s="1"/>
      <c r="I330" s="1"/>
      <c r="J330" s="1"/>
      <c r="K330" s="1"/>
      <c r="L330" s="1"/>
      <c r="M330" s="1"/>
      <c r="N330" s="2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21"/>
      <c r="G331" s="5"/>
      <c r="H331" s="1"/>
      <c r="I331" s="1"/>
      <c r="J331" s="1"/>
      <c r="K331" s="1"/>
      <c r="L331" s="1"/>
      <c r="M331" s="1"/>
      <c r="N331" s="2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21"/>
      <c r="G332" s="5"/>
      <c r="H332" s="1"/>
      <c r="I332" s="1"/>
      <c r="J332" s="1"/>
      <c r="K332" s="1"/>
      <c r="L332" s="1"/>
      <c r="M332" s="1"/>
      <c r="N332" s="2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21"/>
      <c r="G333" s="5"/>
      <c r="H333" s="1"/>
      <c r="I333" s="1"/>
      <c r="J333" s="1"/>
      <c r="K333" s="1"/>
      <c r="L333" s="1"/>
      <c r="M333" s="1"/>
      <c r="N333" s="2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21"/>
      <c r="G334" s="5"/>
      <c r="H334" s="1"/>
      <c r="I334" s="1"/>
      <c r="J334" s="1"/>
      <c r="K334" s="1"/>
      <c r="L334" s="1"/>
      <c r="M334" s="1"/>
      <c r="N334" s="2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21"/>
      <c r="G335" s="5"/>
      <c r="H335" s="1"/>
      <c r="I335" s="1"/>
      <c r="J335" s="1"/>
      <c r="K335" s="1"/>
      <c r="L335" s="1"/>
      <c r="M335" s="1"/>
      <c r="N335" s="2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21"/>
      <c r="G336" s="5"/>
      <c r="H336" s="1"/>
      <c r="I336" s="1"/>
      <c r="J336" s="1"/>
      <c r="K336" s="1"/>
      <c r="L336" s="1"/>
      <c r="M336" s="1"/>
      <c r="N336" s="2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21"/>
      <c r="G337" s="5"/>
      <c r="H337" s="1"/>
      <c r="I337" s="1"/>
      <c r="J337" s="1"/>
      <c r="K337" s="1"/>
      <c r="L337" s="1"/>
      <c r="M337" s="1"/>
      <c r="N337" s="2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21"/>
      <c r="G338" s="5"/>
      <c r="H338" s="1"/>
      <c r="I338" s="1"/>
      <c r="J338" s="1"/>
      <c r="K338" s="1"/>
      <c r="L338" s="1"/>
      <c r="M338" s="1"/>
      <c r="N338" s="2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21"/>
      <c r="G339" s="5"/>
      <c r="H339" s="1"/>
      <c r="I339" s="1"/>
      <c r="J339" s="1"/>
      <c r="K339" s="1"/>
      <c r="L339" s="1"/>
      <c r="M339" s="1"/>
      <c r="N339" s="2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21"/>
      <c r="G340" s="5"/>
      <c r="H340" s="1"/>
      <c r="I340" s="1"/>
      <c r="J340" s="1"/>
      <c r="K340" s="1"/>
      <c r="L340" s="1"/>
      <c r="M340" s="1"/>
      <c r="N340" s="2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21"/>
      <c r="G341" s="5"/>
      <c r="H341" s="1"/>
      <c r="I341" s="1"/>
      <c r="J341" s="1"/>
      <c r="K341" s="1"/>
      <c r="L341" s="1"/>
      <c r="M341" s="1"/>
      <c r="N341" s="2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21"/>
      <c r="G342" s="5"/>
      <c r="H342" s="1"/>
      <c r="I342" s="1"/>
      <c r="J342" s="1"/>
      <c r="K342" s="1"/>
      <c r="L342" s="1"/>
      <c r="M342" s="1"/>
      <c r="N342" s="2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21"/>
      <c r="G343" s="5"/>
      <c r="H343" s="1"/>
      <c r="I343" s="1"/>
      <c r="J343" s="1"/>
      <c r="K343" s="1"/>
      <c r="L343" s="1"/>
      <c r="M343" s="1"/>
      <c r="N343" s="2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21"/>
      <c r="G344" s="5"/>
      <c r="H344" s="1"/>
      <c r="I344" s="1"/>
      <c r="J344" s="1"/>
      <c r="K344" s="1"/>
      <c r="L344" s="1"/>
      <c r="M344" s="1"/>
      <c r="N344" s="2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21"/>
      <c r="G345" s="5"/>
      <c r="H345" s="1"/>
      <c r="I345" s="1"/>
      <c r="J345" s="1"/>
      <c r="K345" s="1"/>
      <c r="L345" s="1"/>
      <c r="M345" s="1"/>
      <c r="N345" s="2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21"/>
      <c r="G346" s="5"/>
      <c r="H346" s="1"/>
      <c r="I346" s="1"/>
      <c r="J346" s="1"/>
      <c r="K346" s="1"/>
      <c r="L346" s="1"/>
      <c r="M346" s="1"/>
      <c r="N346" s="2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21"/>
      <c r="G347" s="5"/>
      <c r="H347" s="1"/>
      <c r="I347" s="1"/>
      <c r="J347" s="1"/>
      <c r="K347" s="1"/>
      <c r="L347" s="1"/>
      <c r="M347" s="1"/>
      <c r="N347" s="2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21"/>
      <c r="G348" s="5"/>
      <c r="H348" s="1"/>
      <c r="I348" s="1"/>
      <c r="J348" s="1"/>
      <c r="K348" s="1"/>
      <c r="L348" s="1"/>
      <c r="M348" s="1"/>
      <c r="N348" s="2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21"/>
      <c r="G349" s="5"/>
      <c r="H349" s="1"/>
      <c r="I349" s="1"/>
      <c r="J349" s="1"/>
      <c r="K349" s="1"/>
      <c r="L349" s="1"/>
      <c r="M349" s="1"/>
      <c r="N349" s="2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21"/>
      <c r="G350" s="5"/>
      <c r="H350" s="1"/>
      <c r="I350" s="1"/>
      <c r="J350" s="1"/>
      <c r="K350" s="1"/>
      <c r="L350" s="1"/>
      <c r="M350" s="1"/>
      <c r="N350" s="2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21"/>
      <c r="G351" s="5"/>
      <c r="H351" s="1"/>
      <c r="I351" s="1"/>
      <c r="J351" s="1"/>
      <c r="K351" s="1"/>
      <c r="L351" s="1"/>
      <c r="M351" s="1"/>
      <c r="N351" s="2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21"/>
      <c r="G352" s="5"/>
      <c r="H352" s="1"/>
      <c r="I352" s="1"/>
      <c r="J352" s="1"/>
      <c r="K352" s="1"/>
      <c r="L352" s="1"/>
      <c r="M352" s="1"/>
      <c r="N352" s="2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21"/>
      <c r="G353" s="5"/>
      <c r="H353" s="1"/>
      <c r="I353" s="1"/>
      <c r="J353" s="1"/>
      <c r="K353" s="1"/>
      <c r="L353" s="1"/>
      <c r="M353" s="1"/>
      <c r="N353" s="2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21"/>
      <c r="G354" s="5"/>
      <c r="H354" s="1"/>
      <c r="I354" s="1"/>
      <c r="J354" s="1"/>
      <c r="K354" s="1"/>
      <c r="L354" s="1"/>
      <c r="M354" s="1"/>
      <c r="N354" s="2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21"/>
      <c r="G355" s="5"/>
      <c r="H355" s="1"/>
      <c r="I355" s="1"/>
      <c r="J355" s="1"/>
      <c r="K355" s="1"/>
      <c r="L355" s="1"/>
      <c r="M355" s="1"/>
      <c r="N355" s="2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21"/>
      <c r="G356" s="5"/>
      <c r="H356" s="1"/>
      <c r="I356" s="1"/>
      <c r="J356" s="1"/>
      <c r="K356" s="1"/>
      <c r="L356" s="1"/>
      <c r="M356" s="1"/>
      <c r="N356" s="2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21"/>
      <c r="G357" s="5"/>
      <c r="H357" s="1"/>
      <c r="I357" s="1"/>
      <c r="J357" s="1"/>
      <c r="K357" s="1"/>
      <c r="L357" s="1"/>
      <c r="M357" s="1"/>
      <c r="N357" s="2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21"/>
      <c r="G358" s="5"/>
      <c r="H358" s="1"/>
      <c r="I358" s="1"/>
      <c r="J358" s="1"/>
      <c r="K358" s="1"/>
      <c r="L358" s="1"/>
      <c r="M358" s="1"/>
      <c r="N358" s="2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21"/>
      <c r="G359" s="5"/>
      <c r="H359" s="1"/>
      <c r="I359" s="1"/>
      <c r="J359" s="1"/>
      <c r="K359" s="1"/>
      <c r="L359" s="1"/>
      <c r="M359" s="1"/>
      <c r="N359" s="2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21"/>
      <c r="G360" s="5"/>
      <c r="H360" s="1"/>
      <c r="I360" s="1"/>
      <c r="J360" s="1"/>
      <c r="K360" s="1"/>
      <c r="L360" s="1"/>
      <c r="M360" s="1"/>
      <c r="N360" s="2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21"/>
      <c r="G361" s="5"/>
      <c r="H361" s="1"/>
      <c r="I361" s="1"/>
      <c r="J361" s="1"/>
      <c r="K361" s="1"/>
      <c r="L361" s="1"/>
      <c r="M361" s="1"/>
      <c r="N361" s="2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21"/>
      <c r="G362" s="5"/>
      <c r="H362" s="1"/>
      <c r="I362" s="1"/>
      <c r="J362" s="1"/>
      <c r="K362" s="1"/>
      <c r="L362" s="1"/>
      <c r="M362" s="1"/>
      <c r="N362" s="2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21"/>
      <c r="G363" s="5"/>
      <c r="H363" s="1"/>
      <c r="I363" s="1"/>
      <c r="J363" s="1"/>
      <c r="K363" s="1"/>
      <c r="L363" s="1"/>
      <c r="M363" s="1"/>
      <c r="N363" s="2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21"/>
      <c r="G364" s="5"/>
      <c r="H364" s="1"/>
      <c r="I364" s="1"/>
      <c r="J364" s="1"/>
      <c r="K364" s="1"/>
      <c r="L364" s="1"/>
      <c r="M364" s="1"/>
      <c r="N364" s="2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21"/>
      <c r="G365" s="5"/>
      <c r="H365" s="1"/>
      <c r="I365" s="1"/>
      <c r="J365" s="1"/>
      <c r="K365" s="1"/>
      <c r="L365" s="1"/>
      <c r="M365" s="1"/>
      <c r="N365" s="2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21"/>
      <c r="G366" s="5"/>
      <c r="H366" s="1"/>
      <c r="I366" s="1"/>
      <c r="J366" s="1"/>
      <c r="K366" s="1"/>
      <c r="L366" s="1"/>
      <c r="M366" s="1"/>
      <c r="N366" s="2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21"/>
      <c r="G367" s="5"/>
      <c r="H367" s="1"/>
      <c r="I367" s="1"/>
      <c r="J367" s="1"/>
      <c r="K367" s="1"/>
      <c r="L367" s="1"/>
      <c r="M367" s="1"/>
      <c r="N367" s="2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21"/>
      <c r="G368" s="5"/>
      <c r="H368" s="1"/>
      <c r="I368" s="1"/>
      <c r="J368" s="1"/>
      <c r="K368" s="1"/>
      <c r="L368" s="1"/>
      <c r="M368" s="1"/>
      <c r="N368" s="2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21"/>
      <c r="G369" s="5"/>
      <c r="H369" s="1"/>
      <c r="I369" s="1"/>
      <c r="J369" s="1"/>
      <c r="K369" s="1"/>
      <c r="L369" s="1"/>
      <c r="M369" s="1"/>
      <c r="N369" s="2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21"/>
      <c r="G370" s="5"/>
      <c r="H370" s="1"/>
      <c r="I370" s="1"/>
      <c r="J370" s="1"/>
      <c r="K370" s="1"/>
      <c r="L370" s="1"/>
      <c r="M370" s="1"/>
      <c r="N370" s="2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21"/>
      <c r="G371" s="5"/>
      <c r="H371" s="1"/>
      <c r="I371" s="1"/>
      <c r="J371" s="1"/>
      <c r="K371" s="1"/>
      <c r="L371" s="1"/>
      <c r="M371" s="1"/>
      <c r="N371" s="2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21"/>
      <c r="G372" s="5"/>
      <c r="H372" s="1"/>
      <c r="I372" s="1"/>
      <c r="J372" s="1"/>
      <c r="K372" s="1"/>
      <c r="L372" s="1"/>
      <c r="M372" s="1"/>
      <c r="N372" s="2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21"/>
      <c r="G373" s="5"/>
      <c r="H373" s="1"/>
      <c r="I373" s="1"/>
      <c r="J373" s="1"/>
      <c r="K373" s="1"/>
      <c r="L373" s="1"/>
      <c r="M373" s="1"/>
      <c r="N373" s="2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21"/>
      <c r="G374" s="5"/>
      <c r="H374" s="1"/>
      <c r="I374" s="1"/>
      <c r="J374" s="1"/>
      <c r="K374" s="1"/>
      <c r="L374" s="1"/>
      <c r="M374" s="1"/>
      <c r="N374" s="2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21"/>
      <c r="G375" s="5"/>
      <c r="H375" s="1"/>
      <c r="I375" s="1"/>
      <c r="J375" s="1"/>
      <c r="K375" s="1"/>
      <c r="L375" s="1"/>
      <c r="M375" s="1"/>
      <c r="N375" s="2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21"/>
      <c r="G376" s="5"/>
      <c r="H376" s="1"/>
      <c r="I376" s="1"/>
      <c r="J376" s="1"/>
      <c r="K376" s="1"/>
      <c r="L376" s="1"/>
      <c r="M376" s="1"/>
      <c r="N376" s="2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21"/>
      <c r="G377" s="5"/>
      <c r="H377" s="1"/>
      <c r="I377" s="1"/>
      <c r="J377" s="1"/>
      <c r="K377" s="1"/>
      <c r="L377" s="1"/>
      <c r="M377" s="1"/>
      <c r="N377" s="2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21"/>
      <c r="G378" s="5"/>
      <c r="H378" s="1"/>
      <c r="I378" s="1"/>
      <c r="J378" s="1"/>
      <c r="K378" s="1"/>
      <c r="L378" s="1"/>
      <c r="M378" s="1"/>
      <c r="N378" s="2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21"/>
      <c r="G379" s="5"/>
      <c r="H379" s="1"/>
      <c r="I379" s="1"/>
      <c r="J379" s="1"/>
      <c r="K379" s="1"/>
      <c r="L379" s="1"/>
      <c r="M379" s="1"/>
      <c r="N379" s="2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21"/>
      <c r="G380" s="5"/>
      <c r="H380" s="1"/>
      <c r="I380" s="1"/>
      <c r="J380" s="1"/>
      <c r="K380" s="1"/>
      <c r="L380" s="1"/>
      <c r="M380" s="1"/>
      <c r="N380" s="2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21"/>
      <c r="G381" s="5"/>
      <c r="H381" s="1"/>
      <c r="I381" s="1"/>
      <c r="J381" s="1"/>
      <c r="K381" s="1"/>
      <c r="L381" s="1"/>
      <c r="M381" s="1"/>
      <c r="N381" s="2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21"/>
      <c r="G382" s="5"/>
      <c r="H382" s="1"/>
      <c r="I382" s="1"/>
      <c r="J382" s="1"/>
      <c r="K382" s="1"/>
      <c r="L382" s="1"/>
      <c r="M382" s="1"/>
      <c r="N382" s="2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21"/>
      <c r="G383" s="5"/>
      <c r="H383" s="1"/>
      <c r="I383" s="1"/>
      <c r="J383" s="1"/>
      <c r="K383" s="1"/>
      <c r="L383" s="1"/>
      <c r="M383" s="1"/>
      <c r="N383" s="2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21"/>
      <c r="G384" s="5"/>
      <c r="H384" s="1"/>
      <c r="I384" s="1"/>
      <c r="J384" s="1"/>
      <c r="K384" s="1"/>
      <c r="L384" s="1"/>
      <c r="M384" s="1"/>
      <c r="N384" s="2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21"/>
      <c r="G385" s="5"/>
      <c r="H385" s="1"/>
      <c r="I385" s="1"/>
      <c r="J385" s="1"/>
      <c r="K385" s="1"/>
      <c r="L385" s="1"/>
      <c r="M385" s="1"/>
      <c r="N385" s="2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21"/>
      <c r="G386" s="5"/>
      <c r="H386" s="1"/>
      <c r="I386" s="1"/>
      <c r="J386" s="1"/>
      <c r="K386" s="1"/>
      <c r="L386" s="1"/>
      <c r="M386" s="1"/>
      <c r="N386" s="2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21"/>
      <c r="G387" s="5"/>
      <c r="H387" s="1"/>
      <c r="I387" s="1"/>
      <c r="J387" s="1"/>
      <c r="K387" s="1"/>
      <c r="L387" s="1"/>
      <c r="M387" s="1"/>
      <c r="N387" s="2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21"/>
      <c r="G388" s="5"/>
      <c r="H388" s="1"/>
      <c r="I388" s="1"/>
      <c r="J388" s="1"/>
      <c r="K388" s="1"/>
      <c r="L388" s="1"/>
      <c r="M388" s="1"/>
      <c r="N388" s="2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21"/>
      <c r="G389" s="5"/>
      <c r="H389" s="1"/>
      <c r="I389" s="1"/>
      <c r="J389" s="1"/>
      <c r="K389" s="1"/>
      <c r="L389" s="1"/>
      <c r="M389" s="1"/>
      <c r="N389" s="2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21"/>
      <c r="G390" s="5"/>
      <c r="H390" s="1"/>
      <c r="I390" s="1"/>
      <c r="J390" s="1"/>
      <c r="K390" s="1"/>
      <c r="L390" s="1"/>
      <c r="M390" s="1"/>
      <c r="N390" s="2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21"/>
      <c r="G391" s="5"/>
      <c r="H391" s="1"/>
      <c r="I391" s="1"/>
      <c r="J391" s="1"/>
      <c r="K391" s="1"/>
      <c r="L391" s="1"/>
      <c r="M391" s="1"/>
      <c r="N391" s="2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21"/>
      <c r="G392" s="5"/>
      <c r="H392" s="1"/>
      <c r="I392" s="1"/>
      <c r="J392" s="1"/>
      <c r="K392" s="1"/>
      <c r="L392" s="1"/>
      <c r="M392" s="1"/>
      <c r="N392" s="2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21"/>
      <c r="G393" s="5"/>
      <c r="H393" s="1"/>
      <c r="I393" s="1"/>
      <c r="J393" s="1"/>
      <c r="K393" s="1"/>
      <c r="L393" s="1"/>
      <c r="M393" s="1"/>
      <c r="N393" s="2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21"/>
      <c r="G394" s="5"/>
      <c r="H394" s="1"/>
      <c r="I394" s="1"/>
      <c r="J394" s="1"/>
      <c r="K394" s="1"/>
      <c r="L394" s="1"/>
      <c r="M394" s="1"/>
      <c r="N394" s="2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21"/>
      <c r="G395" s="5"/>
      <c r="H395" s="1"/>
      <c r="I395" s="1"/>
      <c r="J395" s="1"/>
      <c r="K395" s="1"/>
      <c r="L395" s="1"/>
      <c r="M395" s="1"/>
      <c r="N395" s="2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21"/>
      <c r="G396" s="5"/>
      <c r="H396" s="1"/>
      <c r="I396" s="1"/>
      <c r="J396" s="1"/>
      <c r="K396" s="1"/>
      <c r="L396" s="1"/>
      <c r="M396" s="1"/>
      <c r="N396" s="2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21"/>
      <c r="G397" s="5"/>
      <c r="H397" s="1"/>
      <c r="I397" s="1"/>
      <c r="J397" s="1"/>
      <c r="K397" s="1"/>
      <c r="L397" s="1"/>
      <c r="M397" s="1"/>
      <c r="N397" s="2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21"/>
      <c r="G398" s="5"/>
      <c r="H398" s="1"/>
      <c r="I398" s="1"/>
      <c r="J398" s="1"/>
      <c r="K398" s="1"/>
      <c r="L398" s="1"/>
      <c r="M398" s="1"/>
      <c r="N398" s="2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21"/>
      <c r="G399" s="5"/>
      <c r="H399" s="1"/>
      <c r="I399" s="1"/>
      <c r="J399" s="1"/>
      <c r="K399" s="1"/>
      <c r="L399" s="1"/>
      <c r="M399" s="1"/>
      <c r="N399" s="2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21"/>
      <c r="G400" s="5"/>
      <c r="H400" s="1"/>
      <c r="I400" s="1"/>
      <c r="J400" s="1"/>
      <c r="K400" s="1"/>
      <c r="L400" s="1"/>
      <c r="M400" s="1"/>
      <c r="N400" s="2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21"/>
      <c r="G401" s="5"/>
      <c r="H401" s="1"/>
      <c r="I401" s="1"/>
      <c r="J401" s="1"/>
      <c r="K401" s="1"/>
      <c r="L401" s="1"/>
      <c r="M401" s="1"/>
      <c r="N401" s="2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21"/>
      <c r="G402" s="5"/>
      <c r="H402" s="1"/>
      <c r="I402" s="1"/>
      <c r="J402" s="1"/>
      <c r="K402" s="1"/>
      <c r="L402" s="1"/>
      <c r="M402" s="1"/>
      <c r="N402" s="2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21"/>
      <c r="G403" s="5"/>
      <c r="H403" s="1"/>
      <c r="I403" s="1"/>
      <c r="J403" s="1"/>
      <c r="K403" s="1"/>
      <c r="L403" s="1"/>
      <c r="M403" s="1"/>
      <c r="N403" s="2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21"/>
      <c r="G404" s="5"/>
      <c r="H404" s="1"/>
      <c r="I404" s="1"/>
      <c r="J404" s="1"/>
      <c r="K404" s="1"/>
      <c r="L404" s="1"/>
      <c r="M404" s="1"/>
      <c r="N404" s="2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21"/>
      <c r="G405" s="5"/>
      <c r="H405" s="1"/>
      <c r="I405" s="1"/>
      <c r="J405" s="1"/>
      <c r="K405" s="1"/>
      <c r="L405" s="1"/>
      <c r="M405" s="1"/>
      <c r="N405" s="2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21"/>
      <c r="G406" s="5"/>
      <c r="H406" s="1"/>
      <c r="I406" s="1"/>
      <c r="J406" s="1"/>
      <c r="K406" s="1"/>
      <c r="L406" s="1"/>
      <c r="M406" s="1"/>
      <c r="N406" s="2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21"/>
      <c r="G407" s="5"/>
      <c r="H407" s="1"/>
      <c r="I407" s="1"/>
      <c r="J407" s="1"/>
      <c r="K407" s="1"/>
      <c r="L407" s="1"/>
      <c r="M407" s="1"/>
      <c r="N407" s="2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21"/>
      <c r="G408" s="5"/>
      <c r="H408" s="1"/>
      <c r="I408" s="1"/>
      <c r="J408" s="1"/>
      <c r="K408" s="1"/>
      <c r="L408" s="1"/>
      <c r="M408" s="1"/>
      <c r="N408" s="2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21"/>
      <c r="G409" s="5"/>
      <c r="H409" s="1"/>
      <c r="I409" s="1"/>
      <c r="J409" s="1"/>
      <c r="K409" s="1"/>
      <c r="L409" s="1"/>
      <c r="M409" s="1"/>
      <c r="N409" s="2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21"/>
      <c r="G410" s="5"/>
      <c r="H410" s="1"/>
      <c r="I410" s="1"/>
      <c r="J410" s="1"/>
      <c r="K410" s="1"/>
      <c r="L410" s="1"/>
      <c r="M410" s="1"/>
      <c r="N410" s="2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21"/>
      <c r="G411" s="5"/>
      <c r="H411" s="1"/>
      <c r="I411" s="1"/>
      <c r="J411" s="1"/>
      <c r="K411" s="1"/>
      <c r="L411" s="1"/>
      <c r="M411" s="1"/>
      <c r="N411" s="2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21"/>
      <c r="G412" s="5"/>
      <c r="H412" s="1"/>
      <c r="I412" s="1"/>
      <c r="J412" s="1"/>
      <c r="K412" s="1"/>
      <c r="L412" s="1"/>
      <c r="M412" s="1"/>
      <c r="N412" s="2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21"/>
      <c r="G413" s="5"/>
      <c r="H413" s="1"/>
      <c r="I413" s="1"/>
      <c r="J413" s="1"/>
      <c r="K413" s="1"/>
      <c r="L413" s="1"/>
      <c r="M413" s="1"/>
      <c r="N413" s="2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21"/>
      <c r="G414" s="5"/>
      <c r="H414" s="1"/>
      <c r="I414" s="1"/>
      <c r="J414" s="1"/>
      <c r="K414" s="1"/>
      <c r="L414" s="1"/>
      <c r="M414" s="1"/>
      <c r="N414" s="2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21"/>
      <c r="G415" s="5"/>
      <c r="H415" s="1"/>
      <c r="I415" s="1"/>
      <c r="J415" s="1"/>
      <c r="K415" s="1"/>
      <c r="L415" s="1"/>
      <c r="M415" s="1"/>
      <c r="N415" s="2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21"/>
      <c r="G416" s="5"/>
      <c r="H416" s="1"/>
      <c r="I416" s="1"/>
      <c r="J416" s="1"/>
      <c r="K416" s="1"/>
      <c r="L416" s="1"/>
      <c r="M416" s="1"/>
      <c r="N416" s="2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21"/>
      <c r="G417" s="5"/>
      <c r="H417" s="1"/>
      <c r="I417" s="1"/>
      <c r="J417" s="1"/>
      <c r="K417" s="1"/>
      <c r="L417" s="1"/>
      <c r="M417" s="1"/>
      <c r="N417" s="2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21"/>
      <c r="G418" s="5"/>
      <c r="H418" s="1"/>
      <c r="I418" s="1"/>
      <c r="J418" s="1"/>
      <c r="K418" s="1"/>
      <c r="L418" s="1"/>
      <c r="M418" s="1"/>
      <c r="N418" s="2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21"/>
      <c r="G419" s="5"/>
      <c r="H419" s="1"/>
      <c r="I419" s="1"/>
      <c r="J419" s="1"/>
      <c r="K419" s="1"/>
      <c r="L419" s="1"/>
      <c r="M419" s="1"/>
      <c r="N419" s="2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21"/>
      <c r="G420" s="5"/>
      <c r="H420" s="1"/>
      <c r="I420" s="1"/>
      <c r="J420" s="1"/>
      <c r="K420" s="1"/>
      <c r="L420" s="1"/>
      <c r="M420" s="1"/>
      <c r="N420" s="2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21"/>
      <c r="G421" s="5"/>
      <c r="H421" s="1"/>
      <c r="I421" s="1"/>
      <c r="J421" s="1"/>
      <c r="K421" s="1"/>
      <c r="L421" s="1"/>
      <c r="M421" s="1"/>
      <c r="N421" s="2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21"/>
      <c r="G422" s="5"/>
      <c r="H422" s="1"/>
      <c r="I422" s="1"/>
      <c r="J422" s="1"/>
      <c r="K422" s="1"/>
      <c r="L422" s="1"/>
      <c r="M422" s="1"/>
      <c r="N422" s="2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21"/>
      <c r="G423" s="5"/>
      <c r="H423" s="1"/>
      <c r="I423" s="1"/>
      <c r="J423" s="1"/>
      <c r="K423" s="1"/>
      <c r="L423" s="1"/>
      <c r="M423" s="1"/>
      <c r="N423" s="2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21"/>
      <c r="G424" s="5"/>
      <c r="H424" s="1"/>
      <c r="I424" s="1"/>
      <c r="J424" s="1"/>
      <c r="K424" s="1"/>
      <c r="L424" s="1"/>
      <c r="M424" s="1"/>
      <c r="N424" s="2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21"/>
      <c r="G425" s="5"/>
      <c r="H425" s="1"/>
      <c r="I425" s="1"/>
      <c r="J425" s="1"/>
      <c r="K425" s="1"/>
      <c r="L425" s="1"/>
      <c r="M425" s="1"/>
      <c r="N425" s="2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21"/>
      <c r="G426" s="5"/>
      <c r="H426" s="1"/>
      <c r="I426" s="1"/>
      <c r="J426" s="1"/>
      <c r="K426" s="1"/>
      <c r="L426" s="1"/>
      <c r="M426" s="1"/>
      <c r="N426" s="2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21"/>
      <c r="G427" s="5"/>
      <c r="H427" s="1"/>
      <c r="I427" s="1"/>
      <c r="J427" s="1"/>
      <c r="K427" s="1"/>
      <c r="L427" s="1"/>
      <c r="M427" s="1"/>
      <c r="N427" s="2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21"/>
      <c r="G428" s="5"/>
      <c r="H428" s="1"/>
      <c r="I428" s="1"/>
      <c r="J428" s="1"/>
      <c r="K428" s="1"/>
      <c r="L428" s="1"/>
      <c r="M428" s="1"/>
      <c r="N428" s="2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21"/>
      <c r="G429" s="5"/>
      <c r="H429" s="1"/>
      <c r="I429" s="1"/>
      <c r="J429" s="1"/>
      <c r="K429" s="1"/>
      <c r="L429" s="1"/>
      <c r="M429" s="1"/>
      <c r="N429" s="2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21"/>
      <c r="G430" s="5"/>
      <c r="H430" s="1"/>
      <c r="I430" s="1"/>
      <c r="J430" s="1"/>
      <c r="K430" s="1"/>
      <c r="L430" s="1"/>
      <c r="M430" s="1"/>
      <c r="N430" s="2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21"/>
      <c r="G431" s="5"/>
      <c r="H431" s="1"/>
      <c r="I431" s="1"/>
      <c r="J431" s="1"/>
      <c r="K431" s="1"/>
      <c r="L431" s="1"/>
      <c r="M431" s="1"/>
      <c r="N431" s="2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21"/>
      <c r="G432" s="5"/>
      <c r="H432" s="1"/>
      <c r="I432" s="1"/>
      <c r="J432" s="1"/>
      <c r="K432" s="1"/>
      <c r="L432" s="1"/>
      <c r="M432" s="1"/>
      <c r="N432" s="2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21"/>
      <c r="G433" s="5"/>
      <c r="H433" s="1"/>
      <c r="I433" s="1"/>
      <c r="J433" s="1"/>
      <c r="K433" s="1"/>
      <c r="L433" s="1"/>
      <c r="M433" s="1"/>
      <c r="N433" s="2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21"/>
      <c r="G434" s="5"/>
      <c r="H434" s="1"/>
      <c r="I434" s="1"/>
      <c r="J434" s="1"/>
      <c r="K434" s="1"/>
      <c r="L434" s="1"/>
      <c r="M434" s="1"/>
      <c r="N434" s="2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21"/>
      <c r="G435" s="5"/>
      <c r="H435" s="1"/>
      <c r="I435" s="1"/>
      <c r="J435" s="1"/>
      <c r="K435" s="1"/>
      <c r="L435" s="1"/>
      <c r="M435" s="1"/>
      <c r="N435" s="2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21"/>
      <c r="G436" s="5"/>
      <c r="H436" s="1"/>
      <c r="I436" s="1"/>
      <c r="J436" s="1"/>
      <c r="K436" s="1"/>
      <c r="L436" s="1"/>
      <c r="M436" s="1"/>
      <c r="N436" s="2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21"/>
      <c r="G437" s="5"/>
      <c r="H437" s="1"/>
      <c r="I437" s="1"/>
      <c r="J437" s="1"/>
      <c r="K437" s="1"/>
      <c r="L437" s="1"/>
      <c r="M437" s="1"/>
      <c r="N437" s="2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21"/>
      <c r="G438" s="5"/>
      <c r="H438" s="1"/>
      <c r="I438" s="1"/>
      <c r="J438" s="1"/>
      <c r="K438" s="1"/>
      <c r="L438" s="1"/>
      <c r="M438" s="1"/>
      <c r="N438" s="2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21"/>
      <c r="G439" s="5"/>
      <c r="H439" s="1"/>
      <c r="I439" s="1"/>
      <c r="J439" s="1"/>
      <c r="K439" s="1"/>
      <c r="L439" s="1"/>
      <c r="M439" s="1"/>
      <c r="N439" s="2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21"/>
      <c r="G440" s="5"/>
      <c r="H440" s="1"/>
      <c r="I440" s="1"/>
      <c r="J440" s="1"/>
      <c r="K440" s="1"/>
      <c r="L440" s="1"/>
      <c r="M440" s="1"/>
      <c r="N440" s="2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21"/>
      <c r="G441" s="5"/>
      <c r="H441" s="1"/>
      <c r="I441" s="1"/>
      <c r="J441" s="1"/>
      <c r="K441" s="1"/>
      <c r="L441" s="1"/>
      <c r="M441" s="1"/>
      <c r="N441" s="2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21"/>
      <c r="G442" s="5"/>
      <c r="H442" s="1"/>
      <c r="I442" s="1"/>
      <c r="J442" s="1"/>
      <c r="K442" s="1"/>
      <c r="L442" s="1"/>
      <c r="M442" s="1"/>
      <c r="N442" s="2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21"/>
      <c r="G443" s="5"/>
      <c r="H443" s="1"/>
      <c r="I443" s="1"/>
      <c r="J443" s="1"/>
      <c r="K443" s="1"/>
      <c r="L443" s="1"/>
      <c r="M443" s="1"/>
      <c r="N443" s="2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21"/>
      <c r="G444" s="5"/>
      <c r="H444" s="1"/>
      <c r="I444" s="1"/>
      <c r="J444" s="1"/>
      <c r="K444" s="1"/>
      <c r="L444" s="1"/>
      <c r="M444" s="1"/>
      <c r="N444" s="2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21"/>
      <c r="G445" s="5"/>
      <c r="H445" s="1"/>
      <c r="I445" s="1"/>
      <c r="J445" s="1"/>
      <c r="K445" s="1"/>
      <c r="L445" s="1"/>
      <c r="M445" s="1"/>
      <c r="N445" s="2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21"/>
      <c r="G446" s="5"/>
      <c r="H446" s="1"/>
      <c r="I446" s="1"/>
      <c r="J446" s="1"/>
      <c r="K446" s="1"/>
      <c r="L446" s="1"/>
      <c r="M446" s="1"/>
      <c r="N446" s="2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21"/>
      <c r="G447" s="5"/>
      <c r="H447" s="1"/>
      <c r="I447" s="1"/>
      <c r="J447" s="1"/>
      <c r="K447" s="1"/>
      <c r="L447" s="1"/>
      <c r="M447" s="1"/>
      <c r="N447" s="2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21"/>
      <c r="G448" s="5"/>
      <c r="H448" s="1"/>
      <c r="I448" s="1"/>
      <c r="J448" s="1"/>
      <c r="K448" s="1"/>
      <c r="L448" s="1"/>
      <c r="M448" s="1"/>
      <c r="N448" s="2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21"/>
      <c r="G449" s="5"/>
      <c r="H449" s="1"/>
      <c r="I449" s="1"/>
      <c r="J449" s="1"/>
      <c r="K449" s="1"/>
      <c r="L449" s="1"/>
      <c r="M449" s="1"/>
      <c r="N449" s="2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21"/>
      <c r="G450" s="5"/>
      <c r="H450" s="1"/>
      <c r="I450" s="1"/>
      <c r="J450" s="1"/>
      <c r="K450" s="1"/>
      <c r="L450" s="1"/>
      <c r="M450" s="1"/>
      <c r="N450" s="2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21"/>
      <c r="G451" s="5"/>
      <c r="H451" s="1"/>
      <c r="I451" s="1"/>
      <c r="J451" s="1"/>
      <c r="K451" s="1"/>
      <c r="L451" s="1"/>
      <c r="M451" s="1"/>
      <c r="N451" s="2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21"/>
      <c r="G452" s="5"/>
      <c r="H452" s="1"/>
      <c r="I452" s="1"/>
      <c r="J452" s="1"/>
      <c r="K452" s="1"/>
      <c r="L452" s="1"/>
      <c r="M452" s="1"/>
      <c r="N452" s="2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21"/>
      <c r="G453" s="5"/>
      <c r="H453" s="1"/>
      <c r="I453" s="1"/>
      <c r="J453" s="1"/>
      <c r="K453" s="1"/>
      <c r="L453" s="1"/>
      <c r="M453" s="1"/>
      <c r="N453" s="2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21"/>
      <c r="G454" s="5"/>
      <c r="H454" s="1"/>
      <c r="I454" s="1"/>
      <c r="J454" s="1"/>
      <c r="K454" s="1"/>
      <c r="L454" s="1"/>
      <c r="M454" s="1"/>
      <c r="N454" s="2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21"/>
      <c r="G455" s="5"/>
      <c r="H455" s="1"/>
      <c r="I455" s="1"/>
      <c r="J455" s="1"/>
      <c r="K455" s="1"/>
      <c r="L455" s="1"/>
      <c r="M455" s="1"/>
      <c r="N455" s="2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21"/>
      <c r="G456" s="5"/>
      <c r="H456" s="1"/>
      <c r="I456" s="1"/>
      <c r="J456" s="1"/>
      <c r="K456" s="1"/>
      <c r="L456" s="1"/>
      <c r="M456" s="1"/>
      <c r="N456" s="2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21"/>
      <c r="G457" s="5"/>
      <c r="H457" s="1"/>
      <c r="I457" s="1"/>
      <c r="J457" s="1"/>
      <c r="K457" s="1"/>
      <c r="L457" s="1"/>
      <c r="M457" s="1"/>
      <c r="N457" s="2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21"/>
      <c r="G458" s="5"/>
      <c r="H458" s="1"/>
      <c r="I458" s="1"/>
      <c r="J458" s="1"/>
      <c r="K458" s="1"/>
      <c r="L458" s="1"/>
      <c r="M458" s="1"/>
      <c r="N458" s="2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21"/>
      <c r="G459" s="5"/>
      <c r="H459" s="1"/>
      <c r="I459" s="1"/>
      <c r="J459" s="1"/>
      <c r="K459" s="1"/>
      <c r="L459" s="1"/>
      <c r="M459" s="1"/>
      <c r="N459" s="2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21"/>
      <c r="G460" s="5"/>
      <c r="H460" s="1"/>
      <c r="I460" s="1"/>
      <c r="J460" s="1"/>
      <c r="K460" s="1"/>
      <c r="L460" s="1"/>
      <c r="M460" s="1"/>
      <c r="N460" s="2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21"/>
      <c r="G461" s="5"/>
      <c r="H461" s="1"/>
      <c r="I461" s="1"/>
      <c r="J461" s="1"/>
      <c r="K461" s="1"/>
      <c r="L461" s="1"/>
      <c r="M461" s="1"/>
      <c r="N461" s="2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21"/>
      <c r="G462" s="5"/>
      <c r="H462" s="1"/>
      <c r="I462" s="1"/>
      <c r="J462" s="1"/>
      <c r="K462" s="1"/>
      <c r="L462" s="1"/>
      <c r="M462" s="1"/>
      <c r="N462" s="2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21"/>
      <c r="G463" s="5"/>
      <c r="H463" s="1"/>
      <c r="I463" s="1"/>
      <c r="J463" s="1"/>
      <c r="K463" s="1"/>
      <c r="L463" s="1"/>
      <c r="M463" s="1"/>
      <c r="N463" s="2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21"/>
      <c r="G464" s="5"/>
      <c r="H464" s="1"/>
      <c r="I464" s="1"/>
      <c r="J464" s="1"/>
      <c r="K464" s="1"/>
      <c r="L464" s="1"/>
      <c r="M464" s="1"/>
      <c r="N464" s="2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21"/>
      <c r="G465" s="5"/>
      <c r="H465" s="1"/>
      <c r="I465" s="1"/>
      <c r="J465" s="1"/>
      <c r="K465" s="1"/>
      <c r="L465" s="1"/>
      <c r="M465" s="1"/>
      <c r="N465" s="2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21"/>
      <c r="G466" s="5"/>
      <c r="H466" s="1"/>
      <c r="I466" s="1"/>
      <c r="J466" s="1"/>
      <c r="K466" s="1"/>
      <c r="L466" s="1"/>
      <c r="M466" s="1"/>
      <c r="N466" s="2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21"/>
      <c r="G467" s="5"/>
      <c r="H467" s="1"/>
      <c r="I467" s="1"/>
      <c r="J467" s="1"/>
      <c r="K467" s="1"/>
      <c r="L467" s="1"/>
      <c r="M467" s="1"/>
      <c r="N467" s="2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21"/>
      <c r="G468" s="5"/>
      <c r="H468" s="1"/>
      <c r="I468" s="1"/>
      <c r="J468" s="1"/>
      <c r="K468" s="1"/>
      <c r="L468" s="1"/>
      <c r="M468" s="1"/>
      <c r="N468" s="2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21"/>
      <c r="G469" s="5"/>
      <c r="H469" s="1"/>
      <c r="I469" s="1"/>
      <c r="J469" s="1"/>
      <c r="K469" s="1"/>
      <c r="L469" s="1"/>
      <c r="M469" s="1"/>
      <c r="N469" s="2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21"/>
      <c r="G470" s="5"/>
      <c r="H470" s="1"/>
      <c r="I470" s="1"/>
      <c r="J470" s="1"/>
      <c r="K470" s="1"/>
      <c r="L470" s="1"/>
      <c r="M470" s="1"/>
      <c r="N470" s="2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21"/>
      <c r="G471" s="5"/>
      <c r="H471" s="1"/>
      <c r="I471" s="1"/>
      <c r="J471" s="1"/>
      <c r="K471" s="1"/>
      <c r="L471" s="1"/>
      <c r="M471" s="1"/>
      <c r="N471" s="2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21"/>
      <c r="G472" s="5"/>
      <c r="H472" s="1"/>
      <c r="I472" s="1"/>
      <c r="J472" s="1"/>
      <c r="K472" s="1"/>
      <c r="L472" s="1"/>
      <c r="M472" s="1"/>
      <c r="N472" s="2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21"/>
      <c r="G473" s="5"/>
      <c r="H473" s="1"/>
      <c r="I473" s="1"/>
      <c r="J473" s="1"/>
      <c r="K473" s="1"/>
      <c r="L473" s="1"/>
      <c r="M473" s="1"/>
      <c r="N473" s="2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21"/>
      <c r="G474" s="5"/>
      <c r="H474" s="1"/>
      <c r="I474" s="1"/>
      <c r="J474" s="1"/>
      <c r="K474" s="1"/>
      <c r="L474" s="1"/>
      <c r="M474" s="1"/>
      <c r="N474" s="2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21"/>
      <c r="G475" s="5"/>
      <c r="H475" s="1"/>
      <c r="I475" s="1"/>
      <c r="J475" s="1"/>
      <c r="K475" s="1"/>
      <c r="L475" s="1"/>
      <c r="M475" s="1"/>
      <c r="N475" s="2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21"/>
      <c r="G476" s="5"/>
      <c r="H476" s="1"/>
      <c r="I476" s="1"/>
      <c r="J476" s="1"/>
      <c r="K476" s="1"/>
      <c r="L476" s="1"/>
      <c r="M476" s="1"/>
      <c r="N476" s="2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21"/>
      <c r="G477" s="5"/>
      <c r="H477" s="1"/>
      <c r="I477" s="1"/>
      <c r="J477" s="1"/>
      <c r="K477" s="1"/>
      <c r="L477" s="1"/>
      <c r="M477" s="1"/>
      <c r="N477" s="2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21"/>
      <c r="G478" s="5"/>
      <c r="H478" s="1"/>
      <c r="I478" s="1"/>
      <c r="J478" s="1"/>
      <c r="K478" s="1"/>
      <c r="L478" s="1"/>
      <c r="M478" s="1"/>
      <c r="N478" s="2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21"/>
      <c r="G479" s="5"/>
      <c r="H479" s="1"/>
      <c r="I479" s="1"/>
      <c r="J479" s="1"/>
      <c r="K479" s="1"/>
      <c r="L479" s="1"/>
      <c r="M479" s="1"/>
      <c r="N479" s="2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21"/>
      <c r="G480" s="5"/>
      <c r="H480" s="1"/>
      <c r="I480" s="1"/>
      <c r="J480" s="1"/>
      <c r="K480" s="1"/>
      <c r="L480" s="1"/>
      <c r="M480" s="1"/>
      <c r="N480" s="2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21"/>
      <c r="G481" s="5"/>
      <c r="H481" s="1"/>
      <c r="I481" s="1"/>
      <c r="J481" s="1"/>
      <c r="K481" s="1"/>
      <c r="L481" s="1"/>
      <c r="M481" s="1"/>
      <c r="N481" s="2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21"/>
      <c r="G482" s="5"/>
      <c r="H482" s="1"/>
      <c r="I482" s="1"/>
      <c r="J482" s="1"/>
      <c r="K482" s="1"/>
      <c r="L482" s="1"/>
      <c r="M482" s="1"/>
      <c r="N482" s="2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21"/>
      <c r="G483" s="5"/>
      <c r="H483" s="1"/>
      <c r="I483" s="1"/>
      <c r="J483" s="1"/>
      <c r="K483" s="1"/>
      <c r="L483" s="1"/>
      <c r="M483" s="1"/>
      <c r="N483" s="2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21"/>
      <c r="G484" s="5"/>
      <c r="H484" s="1"/>
      <c r="I484" s="1"/>
      <c r="J484" s="1"/>
      <c r="K484" s="1"/>
      <c r="L484" s="1"/>
      <c r="M484" s="1"/>
      <c r="N484" s="2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21"/>
      <c r="G485" s="5"/>
      <c r="H485" s="1"/>
      <c r="I485" s="1"/>
      <c r="J485" s="1"/>
      <c r="K485" s="1"/>
      <c r="L485" s="1"/>
      <c r="M485" s="1"/>
      <c r="N485" s="2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21"/>
      <c r="G486" s="5"/>
      <c r="H486" s="1"/>
      <c r="I486" s="1"/>
      <c r="J486" s="1"/>
      <c r="K486" s="1"/>
      <c r="L486" s="1"/>
      <c r="M486" s="1"/>
      <c r="N486" s="2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21"/>
      <c r="G487" s="5"/>
      <c r="H487" s="1"/>
      <c r="I487" s="1"/>
      <c r="J487" s="1"/>
      <c r="K487" s="1"/>
      <c r="L487" s="1"/>
      <c r="M487" s="1"/>
      <c r="N487" s="2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21"/>
      <c r="G488" s="5"/>
      <c r="H488" s="1"/>
      <c r="I488" s="1"/>
      <c r="J488" s="1"/>
      <c r="K488" s="1"/>
      <c r="L488" s="1"/>
      <c r="M488" s="1"/>
      <c r="N488" s="2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21"/>
      <c r="G489" s="5"/>
      <c r="H489" s="1"/>
      <c r="I489" s="1"/>
      <c r="J489" s="1"/>
      <c r="K489" s="1"/>
      <c r="L489" s="1"/>
      <c r="M489" s="1"/>
      <c r="N489" s="2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21"/>
      <c r="G490" s="5"/>
      <c r="H490" s="1"/>
      <c r="I490" s="1"/>
      <c r="J490" s="1"/>
      <c r="K490" s="1"/>
      <c r="L490" s="1"/>
      <c r="M490" s="1"/>
      <c r="N490" s="2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21"/>
      <c r="G491" s="5"/>
      <c r="H491" s="1"/>
      <c r="I491" s="1"/>
      <c r="J491" s="1"/>
      <c r="K491" s="1"/>
      <c r="L491" s="1"/>
      <c r="M491" s="1"/>
      <c r="N491" s="2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21"/>
      <c r="G492" s="5"/>
      <c r="H492" s="1"/>
      <c r="I492" s="1"/>
      <c r="J492" s="1"/>
      <c r="K492" s="1"/>
      <c r="L492" s="1"/>
      <c r="M492" s="1"/>
      <c r="N492" s="2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21"/>
      <c r="G493" s="5"/>
      <c r="H493" s="1"/>
      <c r="I493" s="1"/>
      <c r="J493" s="1"/>
      <c r="K493" s="1"/>
      <c r="L493" s="1"/>
      <c r="M493" s="1"/>
      <c r="N493" s="2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A9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2024-02-19T12:54:59Z</dcterms:created>
  <dcterms:modified xsi:type="dcterms:W3CDTF">2024-02-20T09:56:16Z</dcterms:modified>
</cp:coreProperties>
</file>