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731FFD-9FCA-488C-9797-3DC03CACF3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3" i="2"/>
  <c r="V521" i="2"/>
  <c r="V520" i="2"/>
  <c r="W519" i="2"/>
  <c r="X519" i="2" s="1"/>
  <c r="X518" i="2"/>
  <c r="W518" i="2"/>
  <c r="W517" i="2"/>
  <c r="X517" i="2" s="1"/>
  <c r="W516" i="2"/>
  <c r="X516" i="2" s="1"/>
  <c r="W515" i="2"/>
  <c r="N515" i="2"/>
  <c r="V513" i="2"/>
  <c r="V512" i="2"/>
  <c r="W511" i="2"/>
  <c r="X511" i="2" s="1"/>
  <c r="W510" i="2"/>
  <c r="X510" i="2" s="1"/>
  <c r="W509" i="2"/>
  <c r="X509" i="2" s="1"/>
  <c r="W508" i="2"/>
  <c r="V506" i="2"/>
  <c r="V505" i="2"/>
  <c r="X504" i="2"/>
  <c r="W504" i="2"/>
  <c r="X503" i="2"/>
  <c r="W503" i="2"/>
  <c r="X502" i="2"/>
  <c r="X505" i="2" s="1"/>
  <c r="W502" i="2"/>
  <c r="W506" i="2" s="1"/>
  <c r="V500" i="2"/>
  <c r="V499" i="2"/>
  <c r="W498" i="2"/>
  <c r="X498" i="2" s="1"/>
  <c r="W497" i="2"/>
  <c r="X497" i="2" s="1"/>
  <c r="W496" i="2"/>
  <c r="X496" i="2" s="1"/>
  <c r="W495" i="2"/>
  <c r="X495" i="2" s="1"/>
  <c r="W494" i="2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W482" i="2"/>
  <c r="X482" i="2" s="1"/>
  <c r="N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N473" i="2"/>
  <c r="W472" i="2"/>
  <c r="X472" i="2" s="1"/>
  <c r="N472" i="2"/>
  <c r="V470" i="2"/>
  <c r="V469" i="2"/>
  <c r="W468" i="2"/>
  <c r="X468" i="2" s="1"/>
  <c r="N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W458" i="2"/>
  <c r="X458" i="2" s="1"/>
  <c r="N458" i="2"/>
  <c r="W457" i="2"/>
  <c r="X457" i="2" s="1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W446" i="2" s="1"/>
  <c r="N444" i="2"/>
  <c r="V442" i="2"/>
  <c r="V441" i="2"/>
  <c r="W440" i="2"/>
  <c r="N440" i="2"/>
  <c r="V438" i="2"/>
  <c r="V437" i="2"/>
  <c r="X436" i="2"/>
  <c r="W436" i="2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X421" i="2" s="1"/>
  <c r="N417" i="2"/>
  <c r="V415" i="2"/>
  <c r="V414" i="2"/>
  <c r="W413" i="2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X406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N390" i="2"/>
  <c r="V388" i="2"/>
  <c r="V387" i="2"/>
  <c r="W386" i="2"/>
  <c r="N386" i="2"/>
  <c r="W385" i="2"/>
  <c r="X385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W377" i="2" s="1"/>
  <c r="N372" i="2"/>
  <c r="V370" i="2"/>
  <c r="V369" i="2"/>
  <c r="W368" i="2"/>
  <c r="N368" i="2"/>
  <c r="W367" i="2"/>
  <c r="X367" i="2" s="1"/>
  <c r="N367" i="2"/>
  <c r="V365" i="2"/>
  <c r="V364" i="2"/>
  <c r="W363" i="2"/>
  <c r="X363" i="2" s="1"/>
  <c r="N363" i="2"/>
  <c r="W362" i="2"/>
  <c r="X362" i="2" s="1"/>
  <c r="N362" i="2"/>
  <c r="X361" i="2"/>
  <c r="W361" i="2"/>
  <c r="N361" i="2"/>
  <c r="W360" i="2"/>
  <c r="N360" i="2"/>
  <c r="W359" i="2"/>
  <c r="X359" i="2" s="1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W351" i="2" s="1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W313" i="2" s="1"/>
  <c r="N312" i="2"/>
  <c r="V310" i="2"/>
  <c r="V309" i="2"/>
  <c r="W308" i="2"/>
  <c r="N308" i="2"/>
  <c r="V305" i="2"/>
  <c r="V304" i="2"/>
  <c r="W303" i="2"/>
  <c r="W305" i="2" s="1"/>
  <c r="N303" i="2"/>
  <c r="X302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X279" i="2"/>
  <c r="W279" i="2"/>
  <c r="X278" i="2"/>
  <c r="X281" i="2" s="1"/>
  <c r="W278" i="2"/>
  <c r="V276" i="2"/>
  <c r="V275" i="2"/>
  <c r="X274" i="2"/>
  <c r="W274" i="2"/>
  <c r="N274" i="2"/>
  <c r="W273" i="2"/>
  <c r="X273" i="2" s="1"/>
  <c r="N273" i="2"/>
  <c r="W272" i="2"/>
  <c r="X272" i="2" s="1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X206" i="2" s="1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I532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X97" i="2"/>
  <c r="W97" i="2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119" i="2" l="1"/>
  <c r="W129" i="2"/>
  <c r="X215" i="2"/>
  <c r="X216" i="2" s="1"/>
  <c r="W216" i="2"/>
  <c r="W322" i="2"/>
  <c r="X379" i="2"/>
  <c r="X380" i="2" s="1"/>
  <c r="W380" i="2"/>
  <c r="W388" i="2"/>
  <c r="W521" i="2"/>
  <c r="D532" i="2"/>
  <c r="W86" i="2"/>
  <c r="W104" i="2"/>
  <c r="X312" i="2"/>
  <c r="X313" i="2" s="1"/>
  <c r="W370" i="2"/>
  <c r="X444" i="2"/>
  <c r="X445" i="2" s="1"/>
  <c r="W445" i="2"/>
  <c r="U532" i="2"/>
  <c r="W475" i="2"/>
  <c r="X483" i="2"/>
  <c r="J9" i="2"/>
  <c r="W34" i="2"/>
  <c r="W42" i="2"/>
  <c r="X52" i="2"/>
  <c r="W226" i="2"/>
  <c r="O532" i="2"/>
  <c r="W310" i="2"/>
  <c r="W327" i="2"/>
  <c r="X326" i="2"/>
  <c r="X327" i="2" s="1"/>
  <c r="W365" i="2"/>
  <c r="X360" i="2"/>
  <c r="X364" i="2" s="1"/>
  <c r="W415" i="2"/>
  <c r="W414" i="2"/>
  <c r="X413" i="2"/>
  <c r="X414" i="2" s="1"/>
  <c r="W470" i="2"/>
  <c r="W524" i="2"/>
  <c r="W33" i="2"/>
  <c r="X36" i="2"/>
  <c r="X37" i="2" s="1"/>
  <c r="W37" i="2"/>
  <c r="X40" i="2"/>
  <c r="X41" i="2" s="1"/>
  <c r="X44" i="2"/>
  <c r="X45" i="2" s="1"/>
  <c r="W45" i="2"/>
  <c r="W53" i="2"/>
  <c r="X56" i="2"/>
  <c r="X60" i="2" s="1"/>
  <c r="W60" i="2"/>
  <c r="W94" i="2"/>
  <c r="X96" i="2"/>
  <c r="W105" i="2"/>
  <c r="X107" i="2"/>
  <c r="F532" i="2"/>
  <c r="X132" i="2"/>
  <c r="W168" i="2"/>
  <c r="L532" i="2"/>
  <c r="X220" i="2"/>
  <c r="X226" i="2" s="1"/>
  <c r="X275" i="2"/>
  <c r="X299" i="2"/>
  <c r="W328" i="2"/>
  <c r="W341" i="2"/>
  <c r="W352" i="2"/>
  <c r="X349" i="2"/>
  <c r="X351" i="2" s="1"/>
  <c r="W403" i="2"/>
  <c r="W438" i="2"/>
  <c r="X430" i="2"/>
  <c r="W442" i="2"/>
  <c r="W441" i="2"/>
  <c r="X440" i="2"/>
  <c r="X441" i="2" s="1"/>
  <c r="X508" i="2"/>
  <c r="W512" i="2"/>
  <c r="W157" i="2"/>
  <c r="W176" i="2"/>
  <c r="W195" i="2"/>
  <c r="W202" i="2"/>
  <c r="J532" i="2"/>
  <c r="W213" i="2"/>
  <c r="W245" i="2"/>
  <c r="W281" i="2"/>
  <c r="W282" i="2"/>
  <c r="W300" i="2"/>
  <c r="W304" i="2"/>
  <c r="W314" i="2"/>
  <c r="R532" i="2"/>
  <c r="W369" i="2"/>
  <c r="S532" i="2"/>
  <c r="W411" i="2"/>
  <c r="W437" i="2"/>
  <c r="W474" i="2"/>
  <c r="V532" i="2"/>
  <c r="W499" i="2"/>
  <c r="V525" i="2"/>
  <c r="V526" i="2"/>
  <c r="V522" i="2"/>
  <c r="W269" i="2"/>
  <c r="X136" i="2"/>
  <c r="X195" i="2"/>
  <c r="X202" i="2"/>
  <c r="X489" i="2"/>
  <c r="X512" i="2"/>
  <c r="X168" i="2"/>
  <c r="X269" i="2"/>
  <c r="X93" i="2"/>
  <c r="X410" i="2"/>
  <c r="X287" i="2"/>
  <c r="X118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T532" i="2"/>
  <c r="W490" i="2"/>
  <c r="A10" i="2"/>
  <c r="W163" i="2"/>
  <c r="X207" i="2"/>
  <c r="X212" i="2" s="1"/>
  <c r="X451" i="2"/>
  <c r="H532" i="2"/>
  <c r="X494" i="2"/>
  <c r="X499" i="2" s="1"/>
  <c r="W525" i="2" l="1"/>
  <c r="X469" i="2"/>
  <c r="W526" i="2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<sst xmlns="http://schemas.openxmlformats.org/spreadsheetml/2006/main" count="3510" uniqueCount="768">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</sst>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2"/>
  <sheetViews>
    <sheetView showGridLines="0" tabSelected="1" topLeftCell="F503" zoomScaleNormal="100" zoomScaleSheetLayoutView="100" workbookViewId="0">
      <selection activeCell="Z527" sqref="Z5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8" t="s">
        <v>29</v>
      </c>
      <c r="E1" s="718"/>
      <c r="F1" s="718"/>
      <c r="G1" s="14" t="s">
        <v>66</v>
      </c>
      <c r="H1" s="718" t="s">
        <v>49</v>
      </c>
      <c r="I1" s="718"/>
      <c r="J1" s="718"/>
      <c r="K1" s="718"/>
      <c r="L1" s="718"/>
      <c r="M1" s="718"/>
      <c r="N1" s="718"/>
      <c r="O1" s="718"/>
      <c r="P1" s="719" t="s">
        <v>67</v>
      </c>
      <c r="Q1" s="720"/>
      <c r="R1" s="7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1"/>
      <c r="P2" s="721"/>
      <c r="Q2" s="721"/>
      <c r="R2" s="721"/>
      <c r="S2" s="721"/>
      <c r="T2" s="721"/>
      <c r="U2" s="7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21"/>
      <c r="O3" s="721"/>
      <c r="P3" s="721"/>
      <c r="Q3" s="721"/>
      <c r="R3" s="721"/>
      <c r="S3" s="721"/>
      <c r="T3" s="721"/>
      <c r="U3" s="7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700" t="s">
        <v>8</v>
      </c>
      <c r="B5" s="700"/>
      <c r="C5" s="700"/>
      <c r="D5" s="722"/>
      <c r="E5" s="722"/>
      <c r="F5" s="723" t="s">
        <v>14</v>
      </c>
      <c r="G5" s="723"/>
      <c r="H5" s="722"/>
      <c r="I5" s="722"/>
      <c r="J5" s="722"/>
      <c r="K5" s="722"/>
      <c r="L5" s="722"/>
      <c r="N5" s="27" t="s">
        <v>4</v>
      </c>
      <c r="O5" s="717">
        <v>45339</v>
      </c>
      <c r="P5" s="717"/>
      <c r="R5" s="724" t="s">
        <v>3</v>
      </c>
      <c r="S5" s="725"/>
      <c r="T5" s="726" t="s">
        <v>725</v>
      </c>
      <c r="U5" s="727"/>
      <c r="Z5" s="60"/>
      <c r="AA5" s="60"/>
      <c r="AB5" s="60"/>
    </row>
    <row r="6" spans="1:29" s="17" customFormat="1" ht="24" customHeight="1" x14ac:dyDescent="0.2">
      <c r="A6" s="700" t="s">
        <v>1</v>
      </c>
      <c r="B6" s="700"/>
      <c r="C6" s="700"/>
      <c r="D6" s="701" t="s">
        <v>741</v>
      </c>
      <c r="E6" s="701"/>
      <c r="F6" s="701"/>
      <c r="G6" s="701"/>
      <c r="H6" s="701"/>
      <c r="I6" s="701"/>
      <c r="J6" s="701"/>
      <c r="K6" s="701"/>
      <c r="L6" s="701"/>
      <c r="N6" s="27" t="s">
        <v>30</v>
      </c>
      <c r="O6" s="702" t="str">
        <f>IF(O5=0," ",CHOOSE(WEEKDAY(O5,2),"Понедельник","Вторник","Среда","Четверг","Пятница","Суббота","Воскресенье"))</f>
        <v>Суббота</v>
      </c>
      <c r="P6" s="702"/>
      <c r="R6" s="703" t="s">
        <v>5</v>
      </c>
      <c r="S6" s="704"/>
      <c r="T6" s="705" t="s">
        <v>69</v>
      </c>
      <c r="U6" s="7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11" t="str">
        <f>IFERROR(VLOOKUP(DeliveryAddress,Table,3,0),1)</f>
        <v>6</v>
      </c>
      <c r="E7" s="712"/>
      <c r="F7" s="712"/>
      <c r="G7" s="712"/>
      <c r="H7" s="712"/>
      <c r="I7" s="712"/>
      <c r="J7" s="712"/>
      <c r="K7" s="712"/>
      <c r="L7" s="713"/>
      <c r="N7" s="29"/>
      <c r="O7" s="49"/>
      <c r="P7" s="49"/>
      <c r="R7" s="703"/>
      <c r="S7" s="704"/>
      <c r="T7" s="707"/>
      <c r="U7" s="708"/>
      <c r="Z7" s="60"/>
      <c r="AA7" s="60"/>
      <c r="AB7" s="60"/>
    </row>
    <row r="8" spans="1:29" s="17" customFormat="1" ht="25.5" customHeight="1" x14ac:dyDescent="0.2">
      <c r="A8" s="714" t="s">
        <v>60</v>
      </c>
      <c r="B8" s="714"/>
      <c r="C8" s="714"/>
      <c r="D8" s="715"/>
      <c r="E8" s="715"/>
      <c r="F8" s="715"/>
      <c r="G8" s="715"/>
      <c r="H8" s="715"/>
      <c r="I8" s="715"/>
      <c r="J8" s="715"/>
      <c r="K8" s="715"/>
      <c r="L8" s="715"/>
      <c r="N8" s="27" t="s">
        <v>11</v>
      </c>
      <c r="O8" s="695">
        <v>0.33333333333333331</v>
      </c>
      <c r="P8" s="695"/>
      <c r="R8" s="703"/>
      <c r="S8" s="704"/>
      <c r="T8" s="707"/>
      <c r="U8" s="708"/>
      <c r="Z8" s="60"/>
      <c r="AA8" s="60"/>
      <c r="AB8" s="60"/>
    </row>
    <row r="9" spans="1:29" s="17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1"/>
      <c r="C9" s="691"/>
      <c r="D9" s="692" t="s">
        <v>48</v>
      </c>
      <c r="E9" s="693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1"/>
      <c r="H9" s="716" t="str">
        <f>IF(AND($A$9="Тип доверенности/получателя при получении в адресе перегруза:",$D$9="Разовая доверенность"),"Введите ФИО","")</f>
        <v/>
      </c>
      <c r="I9" s="716"/>
      <c r="J9" s="7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6"/>
      <c r="L9" s="716"/>
      <c r="N9" s="31" t="s">
        <v>15</v>
      </c>
      <c r="O9" s="717"/>
      <c r="P9" s="717"/>
      <c r="R9" s="703"/>
      <c r="S9" s="704"/>
      <c r="T9" s="709"/>
      <c r="U9" s="7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1"/>
      <c r="C10" s="691"/>
      <c r="D10" s="692"/>
      <c r="E10" s="693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1"/>
      <c r="H10" s="694" t="str">
        <f>IFERROR(VLOOKUP($D$10,Proxy,2,FALSE),"")</f>
        <v/>
      </c>
      <c r="I10" s="694"/>
      <c r="J10" s="694"/>
      <c r="K10" s="694"/>
      <c r="L10" s="694"/>
      <c r="N10" s="31" t="s">
        <v>35</v>
      </c>
      <c r="O10" s="695"/>
      <c r="P10" s="695"/>
      <c r="S10" s="29" t="s">
        <v>12</v>
      </c>
      <c r="T10" s="696" t="s">
        <v>70</v>
      </c>
      <c r="U10" s="6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5"/>
      <c r="P11" s="695"/>
      <c r="S11" s="29" t="s">
        <v>31</v>
      </c>
      <c r="T11" s="683" t="s">
        <v>57</v>
      </c>
      <c r="U11" s="6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82" t="s">
        <v>71</v>
      </c>
      <c r="B12" s="682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N12" s="27" t="s">
        <v>33</v>
      </c>
      <c r="O12" s="698"/>
      <c r="P12" s="698"/>
      <c r="Q12" s="28"/>
      <c r="R12"/>
      <c r="S12" s="29" t="s">
        <v>48</v>
      </c>
      <c r="T12" s="699"/>
      <c r="U12" s="699"/>
      <c r="V12"/>
      <c r="Z12" s="60"/>
      <c r="AA12" s="60"/>
      <c r="AB12" s="60"/>
    </row>
    <row r="13" spans="1:29" s="17" customFormat="1" ht="23.25" customHeight="1" x14ac:dyDescent="0.2">
      <c r="A13" s="682" t="s">
        <v>72</v>
      </c>
      <c r="B13" s="682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31"/>
      <c r="N13" s="31" t="s">
        <v>34</v>
      </c>
      <c r="O13" s="683"/>
      <c r="P13" s="6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82" t="s">
        <v>73</v>
      </c>
      <c r="B14" s="682"/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4" t="s">
        <v>74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/>
      <c r="N15" s="685" t="s">
        <v>63</v>
      </c>
      <c r="O15" s="685"/>
      <c r="P15" s="685"/>
      <c r="Q15" s="685"/>
      <c r="R15" s="6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6"/>
      <c r="O16" s="686"/>
      <c r="P16" s="686"/>
      <c r="Q16" s="686"/>
      <c r="R16" s="6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70" t="s">
        <v>61</v>
      </c>
      <c r="B17" s="670" t="s">
        <v>51</v>
      </c>
      <c r="C17" s="688" t="s">
        <v>50</v>
      </c>
      <c r="D17" s="670" t="s">
        <v>52</v>
      </c>
      <c r="E17" s="670"/>
      <c r="F17" s="670" t="s">
        <v>24</v>
      </c>
      <c r="G17" s="670" t="s">
        <v>27</v>
      </c>
      <c r="H17" s="670" t="s">
        <v>25</v>
      </c>
      <c r="I17" s="670" t="s">
        <v>26</v>
      </c>
      <c r="J17" s="689" t="s">
        <v>16</v>
      </c>
      <c r="K17" s="689" t="s">
        <v>65</v>
      </c>
      <c r="L17" s="689" t="s">
        <v>2</v>
      </c>
      <c r="M17" s="670" t="s">
        <v>28</v>
      </c>
      <c r="N17" s="670" t="s">
        <v>17</v>
      </c>
      <c r="O17" s="670"/>
      <c r="P17" s="670"/>
      <c r="Q17" s="670"/>
      <c r="R17" s="670"/>
      <c r="S17" s="687" t="s">
        <v>58</v>
      </c>
      <c r="T17" s="670"/>
      <c r="U17" s="670" t="s">
        <v>6</v>
      </c>
      <c r="V17" s="670" t="s">
        <v>44</v>
      </c>
      <c r="W17" s="671" t="s">
        <v>56</v>
      </c>
      <c r="X17" s="670" t="s">
        <v>18</v>
      </c>
      <c r="Y17" s="673" t="s">
        <v>62</v>
      </c>
      <c r="Z17" s="673" t="s">
        <v>19</v>
      </c>
      <c r="AA17" s="674" t="s">
        <v>59</v>
      </c>
      <c r="AB17" s="675"/>
      <c r="AC17" s="676"/>
      <c r="AD17" s="680"/>
      <c r="BA17" s="681" t="s">
        <v>64</v>
      </c>
    </row>
    <row r="18" spans="1:53" ht="14.25" customHeight="1" x14ac:dyDescent="0.2">
      <c r="A18" s="670"/>
      <c r="B18" s="670"/>
      <c r="C18" s="688"/>
      <c r="D18" s="670"/>
      <c r="E18" s="670"/>
      <c r="F18" s="670" t="s">
        <v>20</v>
      </c>
      <c r="G18" s="670" t="s">
        <v>21</v>
      </c>
      <c r="H18" s="670" t="s">
        <v>22</v>
      </c>
      <c r="I18" s="670" t="s">
        <v>22</v>
      </c>
      <c r="J18" s="690"/>
      <c r="K18" s="690"/>
      <c r="L18" s="690"/>
      <c r="M18" s="670"/>
      <c r="N18" s="670"/>
      <c r="O18" s="670"/>
      <c r="P18" s="670"/>
      <c r="Q18" s="670"/>
      <c r="R18" s="670"/>
      <c r="S18" s="36" t="s">
        <v>47</v>
      </c>
      <c r="T18" s="36" t="s">
        <v>46</v>
      </c>
      <c r="U18" s="670"/>
      <c r="V18" s="670"/>
      <c r="W18" s="672"/>
      <c r="X18" s="670"/>
      <c r="Y18" s="673"/>
      <c r="Z18" s="673"/>
      <c r="AA18" s="677"/>
      <c r="AB18" s="678"/>
      <c r="AC18" s="679"/>
      <c r="AD18" s="680"/>
      <c r="BA18" s="681"/>
    </row>
    <row r="19" spans="1:53" ht="27.75" customHeight="1" x14ac:dyDescent="0.2">
      <c r="A19" s="393" t="s">
        <v>75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55"/>
      <c r="Z19" s="55"/>
    </row>
    <row r="20" spans="1:53" ht="16.5" customHeight="1" x14ac:dyDescent="0.25">
      <c r="A20" s="394" t="s">
        <v>75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66"/>
      <c r="Z20" s="66"/>
    </row>
    <row r="21" spans="1:53" ht="14.25" customHeight="1" x14ac:dyDescent="0.25">
      <c r="A21" s="379" t="s">
        <v>76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6">
        <v>4607091389258</v>
      </c>
      <c r="E22" s="36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6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70" t="s">
        <v>43</v>
      </c>
      <c r="O23" s="371"/>
      <c r="P23" s="371"/>
      <c r="Q23" s="371"/>
      <c r="R23" s="371"/>
      <c r="S23" s="371"/>
      <c r="T23" s="37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70" t="s">
        <v>43</v>
      </c>
      <c r="O24" s="371"/>
      <c r="P24" s="371"/>
      <c r="Q24" s="371"/>
      <c r="R24" s="371"/>
      <c r="S24" s="371"/>
      <c r="T24" s="37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9" t="s">
        <v>81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6">
        <v>4607091383881</v>
      </c>
      <c r="E26" s="36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6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6">
        <v>4607091388237</v>
      </c>
      <c r="E27" s="36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6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6">
        <v>4607091383935</v>
      </c>
      <c r="E28" s="36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6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6">
        <v>4680115881853</v>
      </c>
      <c r="E29" s="36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6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6">
        <v>4607091383911</v>
      </c>
      <c r="E30" s="36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6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6">
        <v>4607091383911</v>
      </c>
      <c r="E31" s="36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61" t="s">
        <v>93</v>
      </c>
      <c r="O31" s="368"/>
      <c r="P31" s="368"/>
      <c r="Q31" s="368"/>
      <c r="R31" s="36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6">
        <v>4607091388244</v>
      </c>
      <c r="E32" s="366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6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70" t="s">
        <v>43</v>
      </c>
      <c r="O33" s="371"/>
      <c r="P33" s="371"/>
      <c r="Q33" s="371"/>
      <c r="R33" s="371"/>
      <c r="S33" s="371"/>
      <c r="T33" s="37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70" t="s">
        <v>43</v>
      </c>
      <c r="O34" s="371"/>
      <c r="P34" s="371"/>
      <c r="Q34" s="371"/>
      <c r="R34" s="371"/>
      <c r="S34" s="371"/>
      <c r="T34" s="37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9" t="s">
        <v>96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6">
        <v>4607091388503</v>
      </c>
      <c r="E36" s="366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69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70" t="s">
        <v>43</v>
      </c>
      <c r="O37" s="371"/>
      <c r="P37" s="371"/>
      <c r="Q37" s="371"/>
      <c r="R37" s="371"/>
      <c r="S37" s="371"/>
      <c r="T37" s="37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70" t="s">
        <v>43</v>
      </c>
      <c r="O38" s="371"/>
      <c r="P38" s="371"/>
      <c r="Q38" s="371"/>
      <c r="R38" s="371"/>
      <c r="S38" s="371"/>
      <c r="T38" s="37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9" t="s">
        <v>101</v>
      </c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6">
        <v>4607091388282</v>
      </c>
      <c r="E40" s="36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69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70" t="s">
        <v>43</v>
      </c>
      <c r="O41" s="371"/>
      <c r="P41" s="371"/>
      <c r="Q41" s="371"/>
      <c r="R41" s="371"/>
      <c r="S41" s="371"/>
      <c r="T41" s="37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70" t="s">
        <v>43</v>
      </c>
      <c r="O42" s="371"/>
      <c r="P42" s="371"/>
      <c r="Q42" s="371"/>
      <c r="R42" s="371"/>
      <c r="S42" s="371"/>
      <c r="T42" s="37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9" t="s">
        <v>105</v>
      </c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6">
        <v>4607091389111</v>
      </c>
      <c r="E44" s="36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69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70" t="s">
        <v>43</v>
      </c>
      <c r="O45" s="371"/>
      <c r="P45" s="371"/>
      <c r="Q45" s="371"/>
      <c r="R45" s="371"/>
      <c r="S45" s="371"/>
      <c r="T45" s="37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70" t="s">
        <v>43</v>
      </c>
      <c r="O46" s="371"/>
      <c r="P46" s="371"/>
      <c r="Q46" s="371"/>
      <c r="R46" s="371"/>
      <c r="S46" s="371"/>
      <c r="T46" s="37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3" t="s">
        <v>108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55"/>
      <c r="Z47" s="55"/>
    </row>
    <row r="48" spans="1:53" ht="16.5" customHeight="1" x14ac:dyDescent="0.25">
      <c r="A48" s="394" t="s">
        <v>109</v>
      </c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4"/>
      <c r="V48" s="394"/>
      <c r="W48" s="394"/>
      <c r="X48" s="394"/>
      <c r="Y48" s="66"/>
      <c r="Z48" s="66"/>
    </row>
    <row r="49" spans="1:53" ht="14.25" customHeight="1" x14ac:dyDescent="0.25">
      <c r="A49" s="379" t="s">
        <v>110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6">
        <v>4680115881440</v>
      </c>
      <c r="E50" s="36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6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6">
        <v>4680115881433</v>
      </c>
      <c r="E51" s="36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6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70" t="s">
        <v>43</v>
      </c>
      <c r="O52" s="371"/>
      <c r="P52" s="371"/>
      <c r="Q52" s="371"/>
      <c r="R52" s="371"/>
      <c r="S52" s="371"/>
      <c r="T52" s="37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70" t="s">
        <v>43</v>
      </c>
      <c r="O53" s="371"/>
      <c r="P53" s="371"/>
      <c r="Q53" s="371"/>
      <c r="R53" s="371"/>
      <c r="S53" s="371"/>
      <c r="T53" s="37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4" t="s">
        <v>117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66"/>
      <c r="Z54" s="66"/>
    </row>
    <row r="55" spans="1:53" ht="14.25" customHeight="1" x14ac:dyDescent="0.25">
      <c r="A55" s="379" t="s">
        <v>118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6">
        <v>4680115881426</v>
      </c>
      <c r="E56" s="36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6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6">
        <v>4680115881426</v>
      </c>
      <c r="E57" s="366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6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6">
        <v>4680115881419</v>
      </c>
      <c r="E58" s="366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6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6">
        <v>4680115881525</v>
      </c>
      <c r="E59" s="366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6" t="s">
        <v>127</v>
      </c>
      <c r="O59" s="368"/>
      <c r="P59" s="368"/>
      <c r="Q59" s="368"/>
      <c r="R59" s="36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3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70" t="s">
        <v>43</v>
      </c>
      <c r="O60" s="371"/>
      <c r="P60" s="371"/>
      <c r="Q60" s="371"/>
      <c r="R60" s="371"/>
      <c r="S60" s="371"/>
      <c r="T60" s="37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70" t="s">
        <v>43</v>
      </c>
      <c r="O61" s="371"/>
      <c r="P61" s="371"/>
      <c r="Q61" s="371"/>
      <c r="R61" s="371"/>
      <c r="S61" s="371"/>
      <c r="T61" s="37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4" t="s">
        <v>108</v>
      </c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4"/>
      <c r="P62" s="394"/>
      <c r="Q62" s="394"/>
      <c r="R62" s="394"/>
      <c r="S62" s="394"/>
      <c r="T62" s="394"/>
      <c r="U62" s="394"/>
      <c r="V62" s="394"/>
      <c r="W62" s="394"/>
      <c r="X62" s="394"/>
      <c r="Y62" s="66"/>
      <c r="Z62" s="66"/>
    </row>
    <row r="63" spans="1:53" ht="14.25" customHeight="1" x14ac:dyDescent="0.25">
      <c r="A63" s="379" t="s">
        <v>118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6">
        <v>4607091382945</v>
      </c>
      <c r="E64" s="366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6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6">
        <v>4607091385670</v>
      </c>
      <c r="E65" s="36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6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6">
        <v>4607091385670</v>
      </c>
      <c r="E66" s="36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6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6">
        <v>4680115883956</v>
      </c>
      <c r="E67" s="36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6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6">
        <v>4680115881327</v>
      </c>
      <c r="E68" s="36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6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6">
        <v>4680115882133</v>
      </c>
      <c r="E69" s="36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6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6">
        <v>4680115882133</v>
      </c>
      <c r="E70" s="36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6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6">
        <v>4607091382952</v>
      </c>
      <c r="E71" s="366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6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6">
        <v>4607091385687</v>
      </c>
      <c r="E72" s="36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6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6">
        <v>4680115882539</v>
      </c>
      <c r="E73" s="36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6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6">
        <v>4607091384604</v>
      </c>
      <c r="E74" s="36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6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6">
        <v>4680115880283</v>
      </c>
      <c r="E75" s="366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6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6">
        <v>4680115883949</v>
      </c>
      <c r="E76" s="366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6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6">
        <v>4680115881518</v>
      </c>
      <c r="E77" s="366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8"/>
      <c r="P77" s="368"/>
      <c r="Q77" s="368"/>
      <c r="R77" s="36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6">
        <v>4680115881303</v>
      </c>
      <c r="E78" s="366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8"/>
      <c r="P78" s="368"/>
      <c r="Q78" s="368"/>
      <c r="R78" s="36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6">
        <v>4680115882577</v>
      </c>
      <c r="E79" s="36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8"/>
      <c r="P79" s="368"/>
      <c r="Q79" s="368"/>
      <c r="R79" s="36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6">
        <v>4680115882577</v>
      </c>
      <c r="E80" s="36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8"/>
      <c r="P80" s="368"/>
      <c r="Q80" s="368"/>
      <c r="R80" s="36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6">
        <v>4680115882720</v>
      </c>
      <c r="E81" s="366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8"/>
      <c r="P81" s="368"/>
      <c r="Q81" s="368"/>
      <c r="R81" s="36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6">
        <v>4680115880269</v>
      </c>
      <c r="E82" s="36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8"/>
      <c r="P82" s="368"/>
      <c r="Q82" s="368"/>
      <c r="R82" s="36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6">
        <v>4680115880429</v>
      </c>
      <c r="E83" s="36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8"/>
      <c r="P83" s="368"/>
      <c r="Q83" s="368"/>
      <c r="R83" s="36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6">
        <v>4680115881457</v>
      </c>
      <c r="E84" s="36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8"/>
      <c r="P84" s="368"/>
      <c r="Q84" s="368"/>
      <c r="R84" s="36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3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70" t="s">
        <v>43</v>
      </c>
      <c r="O85" s="371"/>
      <c r="P85" s="371"/>
      <c r="Q85" s="371"/>
      <c r="R85" s="371"/>
      <c r="S85" s="371"/>
      <c r="T85" s="372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70" t="s">
        <v>43</v>
      </c>
      <c r="O86" s="371"/>
      <c r="P86" s="371"/>
      <c r="Q86" s="371"/>
      <c r="R86" s="371"/>
      <c r="S86" s="371"/>
      <c r="T86" s="372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9" t="s">
        <v>110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6">
        <v>4680115881488</v>
      </c>
      <c r="E88" s="36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8"/>
      <c r="P88" s="368"/>
      <c r="Q88" s="368"/>
      <c r="R88" s="36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6">
        <v>4607091384765</v>
      </c>
      <c r="E89" s="36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7" t="s">
        <v>173</v>
      </c>
      <c r="O89" s="368"/>
      <c r="P89" s="368"/>
      <c r="Q89" s="368"/>
      <c r="R89" s="36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6">
        <v>4680115882751</v>
      </c>
      <c r="E90" s="36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8"/>
      <c r="P90" s="368"/>
      <c r="Q90" s="368"/>
      <c r="R90" s="36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6">
        <v>4680115882775</v>
      </c>
      <c r="E91" s="36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8"/>
      <c r="P91" s="368"/>
      <c r="Q91" s="368"/>
      <c r="R91" s="36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6">
        <v>4680115880658</v>
      </c>
      <c r="E92" s="36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8"/>
      <c r="P92" s="368"/>
      <c r="Q92" s="368"/>
      <c r="R92" s="36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70" t="s">
        <v>43</v>
      </c>
      <c r="O93" s="371"/>
      <c r="P93" s="371"/>
      <c r="Q93" s="371"/>
      <c r="R93" s="371"/>
      <c r="S93" s="371"/>
      <c r="T93" s="372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70" t="s">
        <v>43</v>
      </c>
      <c r="O94" s="371"/>
      <c r="P94" s="371"/>
      <c r="Q94" s="371"/>
      <c r="R94" s="371"/>
      <c r="S94" s="371"/>
      <c r="T94" s="372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9" t="s">
        <v>76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6">
        <v>4607091387667</v>
      </c>
      <c r="E96" s="36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8"/>
      <c r="P96" s="368"/>
      <c r="Q96" s="368"/>
      <c r="R96" s="36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6">
        <v>4607091387636</v>
      </c>
      <c r="E97" s="36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8"/>
      <c r="P97" s="368"/>
      <c r="Q97" s="368"/>
      <c r="R97" s="36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6">
        <v>4607091382426</v>
      </c>
      <c r="E98" s="36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8"/>
      <c r="P98" s="368"/>
      <c r="Q98" s="368"/>
      <c r="R98" s="36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6">
        <v>4607091386547</v>
      </c>
      <c r="E99" s="36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8"/>
      <c r="P99" s="368"/>
      <c r="Q99" s="368"/>
      <c r="R99" s="36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6">
        <v>4607091384734</v>
      </c>
      <c r="E100" s="36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8"/>
      <c r="P100" s="368"/>
      <c r="Q100" s="368"/>
      <c r="R100" s="36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6">
        <v>4607091382464</v>
      </c>
      <c r="E101" s="36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8"/>
      <c r="P101" s="368"/>
      <c r="Q101" s="368"/>
      <c r="R101" s="36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366">
        <v>4680115883444</v>
      </c>
      <c r="E102" s="36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6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366">
        <v>4680115883444</v>
      </c>
      <c r="E103" s="36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8"/>
      <c r="P103" s="368"/>
      <c r="Q103" s="368"/>
      <c r="R103" s="36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70" t="s">
        <v>43</v>
      </c>
      <c r="O104" s="371"/>
      <c r="P104" s="371"/>
      <c r="Q104" s="371"/>
      <c r="R104" s="371"/>
      <c r="S104" s="371"/>
      <c r="T104" s="37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70" t="s">
        <v>43</v>
      </c>
      <c r="O105" s="371"/>
      <c r="P105" s="371"/>
      <c r="Q105" s="371"/>
      <c r="R105" s="371"/>
      <c r="S105" s="371"/>
      <c r="T105" s="37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9" t="s">
        <v>81</v>
      </c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6">
        <v>4607091386967</v>
      </c>
      <c r="E107" s="36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6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6">
        <v>4607091386967</v>
      </c>
      <c r="E108" s="36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8"/>
      <c r="P108" s="368"/>
      <c r="Q108" s="368"/>
      <c r="R108" s="36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6">
        <v>4607091385304</v>
      </c>
      <c r="E109" s="36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8"/>
      <c r="P109" s="368"/>
      <c r="Q109" s="368"/>
      <c r="R109" s="36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6">
        <v>4607091386264</v>
      </c>
      <c r="E110" s="36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8"/>
      <c r="P110" s="368"/>
      <c r="Q110" s="368"/>
      <c r="R110" s="36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6">
        <v>4680115882584</v>
      </c>
      <c r="E111" s="36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8"/>
      <c r="P111" s="368"/>
      <c r="Q111" s="368"/>
      <c r="R111" s="36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6">
        <v>4680115882584</v>
      </c>
      <c r="E112" s="36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8"/>
      <c r="P112" s="368"/>
      <c r="Q112" s="368"/>
      <c r="R112" s="36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6">
        <v>4607091385731</v>
      </c>
      <c r="E113" s="36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8"/>
      <c r="P113" s="368"/>
      <c r="Q113" s="368"/>
      <c r="R113" s="36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6">
        <v>4680115880214</v>
      </c>
      <c r="E114" s="36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8"/>
      <c r="P114" s="368"/>
      <c r="Q114" s="368"/>
      <c r="R114" s="36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6">
        <v>4680115880894</v>
      </c>
      <c r="E115" s="36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8"/>
      <c r="P115" s="368"/>
      <c r="Q115" s="368"/>
      <c r="R115" s="36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6">
        <v>4607091385427</v>
      </c>
      <c r="E116" s="36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8"/>
      <c r="P116" s="368"/>
      <c r="Q116" s="368"/>
      <c r="R116" s="36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6">
        <v>4680115882645</v>
      </c>
      <c r="E117" s="36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8"/>
      <c r="P117" s="368"/>
      <c r="Q117" s="368"/>
      <c r="R117" s="36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3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70" t="s">
        <v>43</v>
      </c>
      <c r="O118" s="371"/>
      <c r="P118" s="371"/>
      <c r="Q118" s="371"/>
      <c r="R118" s="371"/>
      <c r="S118" s="371"/>
      <c r="T118" s="372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70" t="s">
        <v>43</v>
      </c>
      <c r="O119" s="371"/>
      <c r="P119" s="371"/>
      <c r="Q119" s="371"/>
      <c r="R119" s="371"/>
      <c r="S119" s="371"/>
      <c r="T119" s="372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79" t="s">
        <v>216</v>
      </c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6">
        <v>4607091383065</v>
      </c>
      <c r="E121" s="36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8"/>
      <c r="P121" s="368"/>
      <c r="Q121" s="368"/>
      <c r="R121" s="36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366">
        <v>4680115881532</v>
      </c>
      <c r="E122" s="366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602" t="s">
        <v>221</v>
      </c>
      <c r="O122" s="368"/>
      <c r="P122" s="368"/>
      <c r="Q122" s="368"/>
      <c r="R122" s="36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366">
        <v>4680115881532</v>
      </c>
      <c r="E123" s="36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8"/>
      <c r="P123" s="368"/>
      <c r="Q123" s="368"/>
      <c r="R123" s="36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366">
        <v>4680115881532</v>
      </c>
      <c r="E124" s="36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6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8"/>
      <c r="P124" s="368"/>
      <c r="Q124" s="368"/>
      <c r="R124" s="36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6">
        <v>4680115882652</v>
      </c>
      <c r="E125" s="36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8"/>
      <c r="P125" s="368"/>
      <c r="Q125" s="368"/>
      <c r="R125" s="36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6">
        <v>4680115880238</v>
      </c>
      <c r="E126" s="36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8"/>
      <c r="P126" s="368"/>
      <c r="Q126" s="368"/>
      <c r="R126" s="36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6">
        <v>4680115881464</v>
      </c>
      <c r="E127" s="36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8"/>
      <c r="P127" s="368"/>
      <c r="Q127" s="368"/>
      <c r="R127" s="36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3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70" t="s">
        <v>43</v>
      </c>
      <c r="O128" s="371"/>
      <c r="P128" s="371"/>
      <c r="Q128" s="371"/>
      <c r="R128" s="371"/>
      <c r="S128" s="371"/>
      <c r="T128" s="372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70" t="s">
        <v>43</v>
      </c>
      <c r="O129" s="371"/>
      <c r="P129" s="371"/>
      <c r="Q129" s="371"/>
      <c r="R129" s="371"/>
      <c r="S129" s="371"/>
      <c r="T129" s="372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4" t="s">
        <v>230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394"/>
      <c r="O130" s="394"/>
      <c r="P130" s="394"/>
      <c r="Q130" s="394"/>
      <c r="R130" s="394"/>
      <c r="S130" s="394"/>
      <c r="T130" s="394"/>
      <c r="U130" s="394"/>
      <c r="V130" s="394"/>
      <c r="W130" s="394"/>
      <c r="X130" s="394"/>
      <c r="Y130" s="66"/>
      <c r="Z130" s="66"/>
    </row>
    <row r="131" spans="1:53" ht="14.25" customHeight="1" x14ac:dyDescent="0.25">
      <c r="A131" s="379" t="s">
        <v>81</v>
      </c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366">
        <v>4607091385168</v>
      </c>
      <c r="E132" s="366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8"/>
      <c r="P132" s="368"/>
      <c r="Q132" s="368"/>
      <c r="R132" s="36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366">
        <v>4607091385168</v>
      </c>
      <c r="E133" s="36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8"/>
      <c r="P133" s="368"/>
      <c r="Q133" s="368"/>
      <c r="R133" s="36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6">
        <v>4607091383256</v>
      </c>
      <c r="E134" s="36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8"/>
      <c r="P134" s="368"/>
      <c r="Q134" s="368"/>
      <c r="R134" s="36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6">
        <v>4607091385748</v>
      </c>
      <c r="E135" s="36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8"/>
      <c r="P135" s="368"/>
      <c r="Q135" s="368"/>
      <c r="R135" s="36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3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70" t="s">
        <v>43</v>
      </c>
      <c r="O136" s="371"/>
      <c r="P136" s="371"/>
      <c r="Q136" s="371"/>
      <c r="R136" s="371"/>
      <c r="S136" s="371"/>
      <c r="T136" s="372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70" t="s">
        <v>43</v>
      </c>
      <c r="O137" s="371"/>
      <c r="P137" s="371"/>
      <c r="Q137" s="371"/>
      <c r="R137" s="371"/>
      <c r="S137" s="371"/>
      <c r="T137" s="372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3" t="s">
        <v>238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55"/>
      <c r="Z138" s="55"/>
    </row>
    <row r="139" spans="1:53" ht="16.5" customHeight="1" x14ac:dyDescent="0.25">
      <c r="A139" s="394" t="s">
        <v>239</v>
      </c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394"/>
      <c r="O139" s="394"/>
      <c r="P139" s="394"/>
      <c r="Q139" s="394"/>
      <c r="R139" s="394"/>
      <c r="S139" s="394"/>
      <c r="T139" s="394"/>
      <c r="U139" s="394"/>
      <c r="V139" s="394"/>
      <c r="W139" s="394"/>
      <c r="X139" s="394"/>
      <c r="Y139" s="66"/>
      <c r="Z139" s="66"/>
    </row>
    <row r="140" spans="1:53" ht="14.25" customHeight="1" x14ac:dyDescent="0.25">
      <c r="A140" s="379" t="s">
        <v>118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6">
        <v>4607091383423</v>
      </c>
      <c r="E141" s="36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8"/>
      <c r="P141" s="368"/>
      <c r="Q141" s="368"/>
      <c r="R141" s="36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6">
        <v>4607091381405</v>
      </c>
      <c r="E142" s="36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8"/>
      <c r="P142" s="368"/>
      <c r="Q142" s="368"/>
      <c r="R142" s="36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6">
        <v>4607091386516</v>
      </c>
      <c r="E143" s="36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8"/>
      <c r="P143" s="368"/>
      <c r="Q143" s="368"/>
      <c r="R143" s="36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70" t="s">
        <v>43</v>
      </c>
      <c r="O144" s="371"/>
      <c r="P144" s="371"/>
      <c r="Q144" s="371"/>
      <c r="R144" s="371"/>
      <c r="S144" s="371"/>
      <c r="T144" s="372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70" t="s">
        <v>43</v>
      </c>
      <c r="O145" s="371"/>
      <c r="P145" s="371"/>
      <c r="Q145" s="371"/>
      <c r="R145" s="371"/>
      <c r="S145" s="371"/>
      <c r="T145" s="372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4" t="s">
        <v>246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66"/>
      <c r="Z146" s="66"/>
    </row>
    <row r="147" spans="1:53" ht="14.25" customHeight="1" x14ac:dyDescent="0.25">
      <c r="A147" s="379" t="s">
        <v>76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6">
        <v>4680115880993</v>
      </c>
      <c r="E148" s="36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8"/>
      <c r="P148" s="368"/>
      <c r="Q148" s="368"/>
      <c r="R148" s="36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6">
        <v>4680115881761</v>
      </c>
      <c r="E149" s="36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8"/>
      <c r="P149" s="368"/>
      <c r="Q149" s="368"/>
      <c r="R149" s="36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6">
        <v>4680115881563</v>
      </c>
      <c r="E150" s="36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8"/>
      <c r="P150" s="368"/>
      <c r="Q150" s="368"/>
      <c r="R150" s="36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6">
        <v>4680115880986</v>
      </c>
      <c r="E151" s="36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8"/>
      <c r="P151" s="368"/>
      <c r="Q151" s="368"/>
      <c r="R151" s="36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6">
        <v>4680115880207</v>
      </c>
      <c r="E152" s="36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8"/>
      <c r="P152" s="368"/>
      <c r="Q152" s="368"/>
      <c r="R152" s="36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6">
        <v>4680115881785</v>
      </c>
      <c r="E153" s="36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8"/>
      <c r="P153" s="368"/>
      <c r="Q153" s="368"/>
      <c r="R153" s="36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6">
        <v>4680115881679</v>
      </c>
      <c r="E154" s="36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8"/>
      <c r="P154" s="368"/>
      <c r="Q154" s="368"/>
      <c r="R154" s="36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6">
        <v>4680115880191</v>
      </c>
      <c r="E155" s="36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8"/>
      <c r="P155" s="368"/>
      <c r="Q155" s="368"/>
      <c r="R155" s="36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6">
        <v>4680115883963</v>
      </c>
      <c r="E156" s="36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8"/>
      <c r="P156" s="368"/>
      <c r="Q156" s="368"/>
      <c r="R156" s="36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3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70" t="s">
        <v>43</v>
      </c>
      <c r="O157" s="371"/>
      <c r="P157" s="371"/>
      <c r="Q157" s="371"/>
      <c r="R157" s="371"/>
      <c r="S157" s="371"/>
      <c r="T157" s="372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70" t="s">
        <v>43</v>
      </c>
      <c r="O158" s="371"/>
      <c r="P158" s="371"/>
      <c r="Q158" s="371"/>
      <c r="R158" s="371"/>
      <c r="S158" s="371"/>
      <c r="T158" s="372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4" t="s">
        <v>265</v>
      </c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4"/>
      <c r="N159" s="394"/>
      <c r="O159" s="394"/>
      <c r="P159" s="394"/>
      <c r="Q159" s="394"/>
      <c r="R159" s="394"/>
      <c r="S159" s="394"/>
      <c r="T159" s="394"/>
      <c r="U159" s="394"/>
      <c r="V159" s="394"/>
      <c r="W159" s="394"/>
      <c r="X159" s="394"/>
      <c r="Y159" s="66"/>
      <c r="Z159" s="66"/>
    </row>
    <row r="160" spans="1:53" ht="14.25" customHeight="1" x14ac:dyDescent="0.25">
      <c r="A160" s="379" t="s">
        <v>118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6">
        <v>4680115881402</v>
      </c>
      <c r="E161" s="36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8"/>
      <c r="P161" s="368"/>
      <c r="Q161" s="368"/>
      <c r="R161" s="36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6">
        <v>4680115881396</v>
      </c>
      <c r="E162" s="36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8"/>
      <c r="P162" s="368"/>
      <c r="Q162" s="368"/>
      <c r="R162" s="36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3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70" t="s">
        <v>43</v>
      </c>
      <c r="O163" s="371"/>
      <c r="P163" s="371"/>
      <c r="Q163" s="371"/>
      <c r="R163" s="371"/>
      <c r="S163" s="371"/>
      <c r="T163" s="372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70" t="s">
        <v>43</v>
      </c>
      <c r="O164" s="371"/>
      <c r="P164" s="371"/>
      <c r="Q164" s="371"/>
      <c r="R164" s="371"/>
      <c r="S164" s="371"/>
      <c r="T164" s="372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9" t="s">
        <v>110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6">
        <v>4680115882935</v>
      </c>
      <c r="E166" s="36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8"/>
      <c r="P166" s="368"/>
      <c r="Q166" s="368"/>
      <c r="R166" s="36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6">
        <v>4680115880764</v>
      </c>
      <c r="E167" s="36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8"/>
      <c r="P167" s="368"/>
      <c r="Q167" s="368"/>
      <c r="R167" s="36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3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70" t="s">
        <v>43</v>
      </c>
      <c r="O168" s="371"/>
      <c r="P168" s="371"/>
      <c r="Q168" s="371"/>
      <c r="R168" s="371"/>
      <c r="S168" s="371"/>
      <c r="T168" s="372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70" t="s">
        <v>43</v>
      </c>
      <c r="O169" s="371"/>
      <c r="P169" s="371"/>
      <c r="Q169" s="371"/>
      <c r="R169" s="371"/>
      <c r="S169" s="371"/>
      <c r="T169" s="372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9" t="s">
        <v>76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6">
        <v>4680115882683</v>
      </c>
      <c r="E171" s="36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8"/>
      <c r="P171" s="368"/>
      <c r="Q171" s="368"/>
      <c r="R171" s="36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6">
        <v>4680115882690</v>
      </c>
      <c r="E172" s="36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8"/>
      <c r="P172" s="368"/>
      <c r="Q172" s="368"/>
      <c r="R172" s="36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6">
        <v>4680115882669</v>
      </c>
      <c r="E173" s="36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8"/>
      <c r="P173" s="368"/>
      <c r="Q173" s="368"/>
      <c r="R173" s="36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6">
        <v>4680115882676</v>
      </c>
      <c r="E174" s="36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8"/>
      <c r="P174" s="368"/>
      <c r="Q174" s="368"/>
      <c r="R174" s="36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3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70" t="s">
        <v>43</v>
      </c>
      <c r="O175" s="371"/>
      <c r="P175" s="371"/>
      <c r="Q175" s="371"/>
      <c r="R175" s="371"/>
      <c r="S175" s="371"/>
      <c r="T175" s="372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70" t="s">
        <v>43</v>
      </c>
      <c r="O176" s="371"/>
      <c r="P176" s="371"/>
      <c r="Q176" s="371"/>
      <c r="R176" s="371"/>
      <c r="S176" s="371"/>
      <c r="T176" s="372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9" t="s">
        <v>81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6">
        <v>4680115881556</v>
      </c>
      <c r="E178" s="36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8"/>
      <c r="P178" s="368"/>
      <c r="Q178" s="368"/>
      <c r="R178" s="36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6">
        <v>4680115880573</v>
      </c>
      <c r="E179" s="36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7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8"/>
      <c r="P179" s="368"/>
      <c r="Q179" s="368"/>
      <c r="R179" s="36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6">
        <v>4680115881594</v>
      </c>
      <c r="E180" s="36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8"/>
      <c r="P180" s="368"/>
      <c r="Q180" s="368"/>
      <c r="R180" s="36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6">
        <v>4680115881587</v>
      </c>
      <c r="E181" s="36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8"/>
      <c r="P181" s="368"/>
      <c r="Q181" s="368"/>
      <c r="R181" s="36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6">
        <v>4680115880962</v>
      </c>
      <c r="E182" s="36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8"/>
      <c r="P182" s="368"/>
      <c r="Q182" s="368"/>
      <c r="R182" s="36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6">
        <v>4680115881617</v>
      </c>
      <c r="E183" s="36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8"/>
      <c r="P183" s="368"/>
      <c r="Q183" s="368"/>
      <c r="R183" s="36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6">
        <v>4680115881228</v>
      </c>
      <c r="E184" s="36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8"/>
      <c r="P184" s="368"/>
      <c r="Q184" s="368"/>
      <c r="R184" s="36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6">
        <v>4680115881037</v>
      </c>
      <c r="E185" s="36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8"/>
      <c r="P185" s="368"/>
      <c r="Q185" s="368"/>
      <c r="R185" s="36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6">
        <v>4680115881211</v>
      </c>
      <c r="E186" s="36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8"/>
      <c r="P186" s="368"/>
      <c r="Q186" s="368"/>
      <c r="R186" s="36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6">
        <v>4680115881020</v>
      </c>
      <c r="E187" s="36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8"/>
      <c r="P187" s="368"/>
      <c r="Q187" s="368"/>
      <c r="R187" s="36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6">
        <v>4680115882195</v>
      </c>
      <c r="E188" s="36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8"/>
      <c r="P188" s="368"/>
      <c r="Q188" s="368"/>
      <c r="R188" s="36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6">
        <v>4680115882607</v>
      </c>
      <c r="E189" s="36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8"/>
      <c r="P189" s="368"/>
      <c r="Q189" s="368"/>
      <c r="R189" s="36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6">
        <v>4680115880092</v>
      </c>
      <c r="E190" s="36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8"/>
      <c r="P190" s="368"/>
      <c r="Q190" s="368"/>
      <c r="R190" s="36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6">
        <v>4680115880221</v>
      </c>
      <c r="E191" s="36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8"/>
      <c r="P191" s="368"/>
      <c r="Q191" s="368"/>
      <c r="R191" s="36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6">
        <v>4680115882942</v>
      </c>
      <c r="E192" s="36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8"/>
      <c r="P192" s="368"/>
      <c r="Q192" s="368"/>
      <c r="R192" s="36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6">
        <v>4680115880504</v>
      </c>
      <c r="E193" s="36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8"/>
      <c r="P193" s="368"/>
      <c r="Q193" s="368"/>
      <c r="R193" s="36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6">
        <v>4680115882164</v>
      </c>
      <c r="E194" s="36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8"/>
      <c r="P194" s="368"/>
      <c r="Q194" s="368"/>
      <c r="R194" s="36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3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70" t="s">
        <v>43</v>
      </c>
      <c r="O195" s="371"/>
      <c r="P195" s="371"/>
      <c r="Q195" s="371"/>
      <c r="R195" s="371"/>
      <c r="S195" s="371"/>
      <c r="T195" s="372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70" t="s">
        <v>43</v>
      </c>
      <c r="O196" s="371"/>
      <c r="P196" s="371"/>
      <c r="Q196" s="371"/>
      <c r="R196" s="371"/>
      <c r="S196" s="371"/>
      <c r="T196" s="372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9" t="s">
        <v>216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6">
        <v>4680115882874</v>
      </c>
      <c r="E198" s="36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8"/>
      <c r="P198" s="368"/>
      <c r="Q198" s="368"/>
      <c r="R198" s="36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6">
        <v>4680115884434</v>
      </c>
      <c r="E199" s="36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8"/>
      <c r="P199" s="368"/>
      <c r="Q199" s="368"/>
      <c r="R199" s="36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6">
        <v>4680115880801</v>
      </c>
      <c r="E200" s="36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8"/>
      <c r="P200" s="368"/>
      <c r="Q200" s="368"/>
      <c r="R200" s="36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6">
        <v>4680115880818</v>
      </c>
      <c r="E201" s="36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8"/>
      <c r="P201" s="368"/>
      <c r="Q201" s="368"/>
      <c r="R201" s="36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3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70" t="s">
        <v>43</v>
      </c>
      <c r="O202" s="371"/>
      <c r="P202" s="371"/>
      <c r="Q202" s="371"/>
      <c r="R202" s="371"/>
      <c r="S202" s="371"/>
      <c r="T202" s="372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70" t="s">
        <v>43</v>
      </c>
      <c r="O203" s="371"/>
      <c r="P203" s="371"/>
      <c r="Q203" s="371"/>
      <c r="R203" s="371"/>
      <c r="S203" s="371"/>
      <c r="T203" s="372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4" t="s">
        <v>324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66"/>
      <c r="Z204" s="66"/>
    </row>
    <row r="205" spans="1:53" ht="14.25" customHeight="1" x14ac:dyDescent="0.25">
      <c r="A205" s="379" t="s">
        <v>118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6">
        <v>4680115884274</v>
      </c>
      <c r="E206" s="366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51" t="s">
        <v>327</v>
      </c>
      <c r="O206" s="368"/>
      <c r="P206" s="368"/>
      <c r="Q206" s="368"/>
      <c r="R206" s="369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6">
        <v>4680115884281</v>
      </c>
      <c r="E207" s="36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52" t="s">
        <v>331</v>
      </c>
      <c r="O207" s="368"/>
      <c r="P207" s="368"/>
      <c r="Q207" s="368"/>
      <c r="R207" s="36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6">
        <v>4680115884298</v>
      </c>
      <c r="E208" s="36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53" t="s">
        <v>334</v>
      </c>
      <c r="O208" s="368"/>
      <c r="P208" s="368"/>
      <c r="Q208" s="368"/>
      <c r="R208" s="36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6">
        <v>4680115884199</v>
      </c>
      <c r="E209" s="366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4" t="s">
        <v>337</v>
      </c>
      <c r="O209" s="368"/>
      <c r="P209" s="368"/>
      <c r="Q209" s="368"/>
      <c r="R209" s="36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6">
        <v>4680115884250</v>
      </c>
      <c r="E210" s="366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5" t="s">
        <v>340</v>
      </c>
      <c r="O210" s="368"/>
      <c r="P210" s="368"/>
      <c r="Q210" s="368"/>
      <c r="R210" s="36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6">
        <v>4680115884267</v>
      </c>
      <c r="E211" s="36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9" t="s">
        <v>343</v>
      </c>
      <c r="O211" s="368"/>
      <c r="P211" s="368"/>
      <c r="Q211" s="368"/>
      <c r="R211" s="36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70" t="s">
        <v>43</v>
      </c>
      <c r="O212" s="371"/>
      <c r="P212" s="371"/>
      <c r="Q212" s="371"/>
      <c r="R212" s="371"/>
      <c r="S212" s="371"/>
      <c r="T212" s="372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70" t="s">
        <v>43</v>
      </c>
      <c r="O213" s="371"/>
      <c r="P213" s="371"/>
      <c r="Q213" s="371"/>
      <c r="R213" s="371"/>
      <c r="S213" s="371"/>
      <c r="T213" s="372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9" t="s">
        <v>76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6">
        <v>4607091389845</v>
      </c>
      <c r="E215" s="366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8"/>
      <c r="P215" s="368"/>
      <c r="Q215" s="368"/>
      <c r="R215" s="369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3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70" t="s">
        <v>43</v>
      </c>
      <c r="O216" s="371"/>
      <c r="P216" s="371"/>
      <c r="Q216" s="371"/>
      <c r="R216" s="371"/>
      <c r="S216" s="371"/>
      <c r="T216" s="372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70" t="s">
        <v>43</v>
      </c>
      <c r="O217" s="371"/>
      <c r="P217" s="371"/>
      <c r="Q217" s="371"/>
      <c r="R217" s="371"/>
      <c r="S217" s="371"/>
      <c r="T217" s="372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4" t="s">
        <v>346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66"/>
      <c r="Z218" s="66"/>
    </row>
    <row r="219" spans="1:53" ht="14.25" customHeight="1" x14ac:dyDescent="0.25">
      <c r="A219" s="379" t="s">
        <v>118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6">
        <v>4680115884137</v>
      </c>
      <c r="E220" s="366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5" t="s">
        <v>349</v>
      </c>
      <c r="O220" s="368"/>
      <c r="P220" s="368"/>
      <c r="Q220" s="368"/>
      <c r="R220" s="36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6">
        <v>4680115884236</v>
      </c>
      <c r="E221" s="36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6" t="s">
        <v>352</v>
      </c>
      <c r="O221" s="368"/>
      <c r="P221" s="368"/>
      <c r="Q221" s="368"/>
      <c r="R221" s="36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6">
        <v>4680115884175</v>
      </c>
      <c r="E222" s="36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7" t="s">
        <v>355</v>
      </c>
      <c r="O222" s="368"/>
      <c r="P222" s="368"/>
      <c r="Q222" s="368"/>
      <c r="R222" s="36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6">
        <v>4680115884144</v>
      </c>
      <c r="E223" s="366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8" t="s">
        <v>358</v>
      </c>
      <c r="O223" s="368"/>
      <c r="P223" s="368"/>
      <c r="Q223" s="368"/>
      <c r="R223" s="36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6">
        <v>4680115884182</v>
      </c>
      <c r="E224" s="366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3" t="s">
        <v>361</v>
      </c>
      <c r="O224" s="368"/>
      <c r="P224" s="368"/>
      <c r="Q224" s="368"/>
      <c r="R224" s="36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6">
        <v>4680115884205</v>
      </c>
      <c r="E225" s="366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4" t="s">
        <v>364</v>
      </c>
      <c r="O225" s="368"/>
      <c r="P225" s="368"/>
      <c r="Q225" s="368"/>
      <c r="R225" s="36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3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70" t="s">
        <v>43</v>
      </c>
      <c r="O226" s="371"/>
      <c r="P226" s="371"/>
      <c r="Q226" s="371"/>
      <c r="R226" s="371"/>
      <c r="S226" s="371"/>
      <c r="T226" s="372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70" t="s">
        <v>43</v>
      </c>
      <c r="O227" s="371"/>
      <c r="P227" s="371"/>
      <c r="Q227" s="371"/>
      <c r="R227" s="371"/>
      <c r="S227" s="371"/>
      <c r="T227" s="372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4" t="s">
        <v>365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66"/>
      <c r="Z228" s="66"/>
    </row>
    <row r="229" spans="1:53" ht="14.25" customHeight="1" x14ac:dyDescent="0.25">
      <c r="A229" s="379" t="s">
        <v>118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6">
        <v>4607091387445</v>
      </c>
      <c r="E230" s="366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8"/>
      <c r="P230" s="368"/>
      <c r="Q230" s="368"/>
      <c r="R230" s="36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6">
        <v>4607091386004</v>
      </c>
      <c r="E231" s="366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8"/>
      <c r="P231" s="368"/>
      <c r="Q231" s="368"/>
      <c r="R231" s="36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6">
        <v>4607091386004</v>
      </c>
      <c r="E232" s="366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8"/>
      <c r="P232" s="368"/>
      <c r="Q232" s="368"/>
      <c r="R232" s="36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6">
        <v>4607091386073</v>
      </c>
      <c r="E233" s="366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8"/>
      <c r="P233" s="368"/>
      <c r="Q233" s="368"/>
      <c r="R233" s="36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6">
        <v>4607091387322</v>
      </c>
      <c r="E234" s="366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8"/>
      <c r="P234" s="368"/>
      <c r="Q234" s="368"/>
      <c r="R234" s="36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6">
        <v>4607091387322</v>
      </c>
      <c r="E235" s="366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8"/>
      <c r="P235" s="368"/>
      <c r="Q235" s="368"/>
      <c r="R235" s="36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6">
        <v>4607091387377</v>
      </c>
      <c r="E236" s="366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8"/>
      <c r="P236" s="368"/>
      <c r="Q236" s="368"/>
      <c r="R236" s="36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6">
        <v>4607091387353</v>
      </c>
      <c r="E237" s="36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8"/>
      <c r="P237" s="368"/>
      <c r="Q237" s="368"/>
      <c r="R237" s="36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6">
        <v>4607091386011</v>
      </c>
      <c r="E238" s="366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8"/>
      <c r="P238" s="368"/>
      <c r="Q238" s="368"/>
      <c r="R238" s="36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6">
        <v>4607091387308</v>
      </c>
      <c r="E239" s="36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8"/>
      <c r="P239" s="368"/>
      <c r="Q239" s="368"/>
      <c r="R239" s="36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6">
        <v>4607091387339</v>
      </c>
      <c r="E240" s="366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8"/>
      <c r="P240" s="368"/>
      <c r="Q240" s="368"/>
      <c r="R240" s="36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6">
        <v>4680115882638</v>
      </c>
      <c r="E241" s="366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8"/>
      <c r="P241" s="368"/>
      <c r="Q241" s="368"/>
      <c r="R241" s="36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6">
        <v>4680115881938</v>
      </c>
      <c r="E242" s="36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8"/>
      <c r="P242" s="368"/>
      <c r="Q242" s="368"/>
      <c r="R242" s="36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6">
        <v>4607091387346</v>
      </c>
      <c r="E243" s="36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8"/>
      <c r="P243" s="368"/>
      <c r="Q243" s="368"/>
      <c r="R243" s="36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6">
        <v>4607091389807</v>
      </c>
      <c r="E244" s="36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8"/>
      <c r="P244" s="368"/>
      <c r="Q244" s="368"/>
      <c r="R244" s="36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3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70" t="s">
        <v>43</v>
      </c>
      <c r="O245" s="371"/>
      <c r="P245" s="371"/>
      <c r="Q245" s="371"/>
      <c r="R245" s="371"/>
      <c r="S245" s="371"/>
      <c r="T245" s="372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70" t="s">
        <v>43</v>
      </c>
      <c r="O246" s="371"/>
      <c r="P246" s="371"/>
      <c r="Q246" s="371"/>
      <c r="R246" s="371"/>
      <c r="S246" s="371"/>
      <c r="T246" s="372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9" t="s">
        <v>110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6">
        <v>4680115881914</v>
      </c>
      <c r="E248" s="366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8"/>
      <c r="P248" s="368"/>
      <c r="Q248" s="368"/>
      <c r="R248" s="369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70" t="s">
        <v>43</v>
      </c>
      <c r="O249" s="371"/>
      <c r="P249" s="371"/>
      <c r="Q249" s="371"/>
      <c r="R249" s="371"/>
      <c r="S249" s="371"/>
      <c r="T249" s="372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70" t="s">
        <v>43</v>
      </c>
      <c r="O250" s="371"/>
      <c r="P250" s="371"/>
      <c r="Q250" s="371"/>
      <c r="R250" s="371"/>
      <c r="S250" s="371"/>
      <c r="T250" s="372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9" t="s">
        <v>76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6">
        <v>4607091387193</v>
      </c>
      <c r="E252" s="366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8"/>
      <c r="P252" s="368"/>
      <c r="Q252" s="368"/>
      <c r="R252" s="369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6">
        <v>4607091387230</v>
      </c>
      <c r="E253" s="36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8"/>
      <c r="P253" s="368"/>
      <c r="Q253" s="368"/>
      <c r="R253" s="36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6">
        <v>4607091387285</v>
      </c>
      <c r="E254" s="366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8"/>
      <c r="P254" s="368"/>
      <c r="Q254" s="368"/>
      <c r="R254" s="36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6">
        <v>4680115880481</v>
      </c>
      <c r="E255" s="366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8"/>
      <c r="P255" s="368"/>
      <c r="Q255" s="368"/>
      <c r="R255" s="36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3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70" t="s">
        <v>43</v>
      </c>
      <c r="O256" s="371"/>
      <c r="P256" s="371"/>
      <c r="Q256" s="371"/>
      <c r="R256" s="371"/>
      <c r="S256" s="371"/>
      <c r="T256" s="372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70" t="s">
        <v>43</v>
      </c>
      <c r="O257" s="371"/>
      <c r="P257" s="371"/>
      <c r="Q257" s="371"/>
      <c r="R257" s="371"/>
      <c r="S257" s="371"/>
      <c r="T257" s="372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9" t="s">
        <v>81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6">
        <v>4607091387766</v>
      </c>
      <c r="E259" s="366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8"/>
      <c r="P259" s="368"/>
      <c r="Q259" s="368"/>
      <c r="R259" s="369"/>
      <c r="S259" s="40" t="s">
        <v>48</v>
      </c>
      <c r="T259" s="40" t="s">
        <v>48</v>
      </c>
      <c r="U259" s="41" t="s">
        <v>0</v>
      </c>
      <c r="V259" s="59">
        <v>10800</v>
      </c>
      <c r="W259" s="56">
        <f t="shared" ref="W259:W268" si="15">IFERROR(IF(V259="",0,CEILING((V259/$H259),1)*$H259),"")</f>
        <v>10803</v>
      </c>
      <c r="X259" s="42">
        <f>IFERROR(IF(W259=0,"",ROUNDUP(W259/H259,0)*0.02175),"")</f>
        <v>30.123749999999998</v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6">
        <v>4607091387957</v>
      </c>
      <c r="E260" s="366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8"/>
      <c r="P260" s="368"/>
      <c r="Q260" s="368"/>
      <c r="R260" s="36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6">
        <v>4607091387964</v>
      </c>
      <c r="E261" s="366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8"/>
      <c r="P261" s="368"/>
      <c r="Q261" s="368"/>
      <c r="R261" s="36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6">
        <v>4680115883604</v>
      </c>
      <c r="E262" s="366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8"/>
      <c r="P262" s="368"/>
      <c r="Q262" s="368"/>
      <c r="R262" s="36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6">
        <v>4680115883567</v>
      </c>
      <c r="E263" s="366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8"/>
      <c r="P263" s="368"/>
      <c r="Q263" s="368"/>
      <c r="R263" s="36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6">
        <v>4607091381672</v>
      </c>
      <c r="E264" s="366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8"/>
      <c r="P264" s="368"/>
      <c r="Q264" s="368"/>
      <c r="R264" s="36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6">
        <v>4607091387537</v>
      </c>
      <c r="E265" s="366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8"/>
      <c r="P265" s="368"/>
      <c r="Q265" s="368"/>
      <c r="R265" s="36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6">
        <v>4607091387513</v>
      </c>
      <c r="E266" s="366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8"/>
      <c r="P266" s="368"/>
      <c r="Q266" s="368"/>
      <c r="R266" s="36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6">
        <v>4680115880511</v>
      </c>
      <c r="E267" s="366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8"/>
      <c r="P267" s="368"/>
      <c r="Q267" s="368"/>
      <c r="R267" s="36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6">
        <v>4680115880412</v>
      </c>
      <c r="E268" s="366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8"/>
      <c r="P268" s="368"/>
      <c r="Q268" s="368"/>
      <c r="R268" s="369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3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70" t="s">
        <v>43</v>
      </c>
      <c r="O269" s="371"/>
      <c r="P269" s="371"/>
      <c r="Q269" s="371"/>
      <c r="R269" s="371"/>
      <c r="S269" s="371"/>
      <c r="T269" s="372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1384.6153846153848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1385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30.123749999999998</v>
      </c>
      <c r="Y269" s="68"/>
      <c r="Z269" s="6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70" t="s">
        <v>43</v>
      </c>
      <c r="O270" s="371"/>
      <c r="P270" s="371"/>
      <c r="Q270" s="371"/>
      <c r="R270" s="371"/>
      <c r="S270" s="371"/>
      <c r="T270" s="372"/>
      <c r="U270" s="43" t="s">
        <v>0</v>
      </c>
      <c r="V270" s="44">
        <f>IFERROR(SUM(V259:V268),"0")</f>
        <v>10800</v>
      </c>
      <c r="W270" s="44">
        <f>IFERROR(SUM(W259:W268),"0")</f>
        <v>10803</v>
      </c>
      <c r="X270" s="43"/>
      <c r="Y270" s="68"/>
      <c r="Z270" s="68"/>
    </row>
    <row r="271" spans="1:53" ht="14.25" customHeight="1" x14ac:dyDescent="0.25">
      <c r="A271" s="379" t="s">
        <v>216</v>
      </c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  <c r="X271" s="379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6">
        <v>4607091380880</v>
      </c>
      <c r="E272" s="366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8"/>
      <c r="P272" s="368"/>
      <c r="Q272" s="368"/>
      <c r="R272" s="36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6">
        <v>4607091384482</v>
      </c>
      <c r="E273" s="366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8"/>
      <c r="P273" s="368"/>
      <c r="Q273" s="368"/>
      <c r="R273" s="36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6">
        <v>4607091380897</v>
      </c>
      <c r="E274" s="366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8"/>
      <c r="P274" s="368"/>
      <c r="Q274" s="368"/>
      <c r="R274" s="36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3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70" t="s">
        <v>43</v>
      </c>
      <c r="O275" s="371"/>
      <c r="P275" s="371"/>
      <c r="Q275" s="371"/>
      <c r="R275" s="371"/>
      <c r="S275" s="371"/>
      <c r="T275" s="372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70" t="s">
        <v>43</v>
      </c>
      <c r="O276" s="371"/>
      <c r="P276" s="371"/>
      <c r="Q276" s="371"/>
      <c r="R276" s="371"/>
      <c r="S276" s="371"/>
      <c r="T276" s="372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9" t="s">
        <v>96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  <c r="X277" s="379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6">
        <v>4607091388374</v>
      </c>
      <c r="E278" s="366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11" t="s">
        <v>432</v>
      </c>
      <c r="O278" s="368"/>
      <c r="P278" s="368"/>
      <c r="Q278" s="368"/>
      <c r="R278" s="36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6">
        <v>4607091388381</v>
      </c>
      <c r="E279" s="366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6" t="s">
        <v>435</v>
      </c>
      <c r="O279" s="368"/>
      <c r="P279" s="368"/>
      <c r="Q279" s="368"/>
      <c r="R279" s="36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6">
        <v>4607091388404</v>
      </c>
      <c r="E280" s="366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8"/>
      <c r="P280" s="368"/>
      <c r="Q280" s="368"/>
      <c r="R280" s="369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3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70" t="s">
        <v>43</v>
      </c>
      <c r="O281" s="371"/>
      <c r="P281" s="371"/>
      <c r="Q281" s="371"/>
      <c r="R281" s="371"/>
      <c r="S281" s="371"/>
      <c r="T281" s="372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70" t="s">
        <v>43</v>
      </c>
      <c r="O282" s="371"/>
      <c r="P282" s="371"/>
      <c r="Q282" s="371"/>
      <c r="R282" s="371"/>
      <c r="S282" s="371"/>
      <c r="T282" s="372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9" t="s">
        <v>438</v>
      </c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  <c r="X283" s="379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6">
        <v>4680115881808</v>
      </c>
      <c r="E284" s="36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8"/>
      <c r="P284" s="368"/>
      <c r="Q284" s="368"/>
      <c r="R284" s="36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6">
        <v>4680115881822</v>
      </c>
      <c r="E285" s="36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8"/>
      <c r="P285" s="368"/>
      <c r="Q285" s="368"/>
      <c r="R285" s="36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6">
        <v>4680115880016</v>
      </c>
      <c r="E286" s="366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8"/>
      <c r="P286" s="368"/>
      <c r="Q286" s="368"/>
      <c r="R286" s="369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3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70" t="s">
        <v>43</v>
      </c>
      <c r="O287" s="371"/>
      <c r="P287" s="371"/>
      <c r="Q287" s="371"/>
      <c r="R287" s="371"/>
      <c r="S287" s="371"/>
      <c r="T287" s="372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70" t="s">
        <v>43</v>
      </c>
      <c r="O288" s="371"/>
      <c r="P288" s="371"/>
      <c r="Q288" s="371"/>
      <c r="R288" s="371"/>
      <c r="S288" s="371"/>
      <c r="T288" s="372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4" t="s">
        <v>447</v>
      </c>
      <c r="B289" s="394"/>
      <c r="C289" s="394"/>
      <c r="D289" s="394"/>
      <c r="E289" s="394"/>
      <c r="F289" s="394"/>
      <c r="G289" s="394"/>
      <c r="H289" s="394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394"/>
      <c r="V289" s="394"/>
      <c r="W289" s="394"/>
      <c r="X289" s="394"/>
      <c r="Y289" s="66"/>
      <c r="Z289" s="66"/>
    </row>
    <row r="290" spans="1:53" ht="14.25" customHeight="1" x14ac:dyDescent="0.25">
      <c r="A290" s="379" t="s">
        <v>118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6">
        <v>4607091387421</v>
      </c>
      <c r="E291" s="366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8"/>
      <c r="P291" s="368"/>
      <c r="Q291" s="368"/>
      <c r="R291" s="36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6">
        <v>4607091387421</v>
      </c>
      <c r="E292" s="366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8"/>
      <c r="P292" s="368"/>
      <c r="Q292" s="368"/>
      <c r="R292" s="36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6">
        <v>4607091387452</v>
      </c>
      <c r="E293" s="36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0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8"/>
      <c r="P293" s="368"/>
      <c r="Q293" s="368"/>
      <c r="R293" s="36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6">
        <v>4607091387452</v>
      </c>
      <c r="E294" s="36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8"/>
      <c r="P294" s="368"/>
      <c r="Q294" s="368"/>
      <c r="R294" s="36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6">
        <v>4607091387452</v>
      </c>
      <c r="E295" s="366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50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8"/>
      <c r="P295" s="368"/>
      <c r="Q295" s="368"/>
      <c r="R295" s="36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6">
        <v>4607091385984</v>
      </c>
      <c r="E296" s="366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8"/>
      <c r="P296" s="368"/>
      <c r="Q296" s="368"/>
      <c r="R296" s="36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6">
        <v>4607091387438</v>
      </c>
      <c r="E297" s="366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8"/>
      <c r="P297" s="368"/>
      <c r="Q297" s="368"/>
      <c r="R297" s="36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6">
        <v>4607091387469</v>
      </c>
      <c r="E298" s="366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8"/>
      <c r="P298" s="368"/>
      <c r="Q298" s="368"/>
      <c r="R298" s="369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3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70" t="s">
        <v>43</v>
      </c>
      <c r="O299" s="371"/>
      <c r="P299" s="371"/>
      <c r="Q299" s="371"/>
      <c r="R299" s="371"/>
      <c r="S299" s="371"/>
      <c r="T299" s="372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70" t="s">
        <v>43</v>
      </c>
      <c r="O300" s="371"/>
      <c r="P300" s="371"/>
      <c r="Q300" s="371"/>
      <c r="R300" s="371"/>
      <c r="S300" s="371"/>
      <c r="T300" s="372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9" t="s">
        <v>76</v>
      </c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  <c r="X301" s="379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6">
        <v>4607091387292</v>
      </c>
      <c r="E302" s="366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8"/>
      <c r="P302" s="368"/>
      <c r="Q302" s="368"/>
      <c r="R302" s="36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6">
        <v>4607091387315</v>
      </c>
      <c r="E303" s="366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8"/>
      <c r="P303" s="368"/>
      <c r="Q303" s="368"/>
      <c r="R303" s="369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3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70" t="s">
        <v>43</v>
      </c>
      <c r="O304" s="371"/>
      <c r="P304" s="371"/>
      <c r="Q304" s="371"/>
      <c r="R304" s="371"/>
      <c r="S304" s="371"/>
      <c r="T304" s="372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70" t="s">
        <v>43</v>
      </c>
      <c r="O305" s="371"/>
      <c r="P305" s="371"/>
      <c r="Q305" s="371"/>
      <c r="R305" s="371"/>
      <c r="S305" s="371"/>
      <c r="T305" s="372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4" t="s">
        <v>465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66"/>
      <c r="Z306" s="66"/>
    </row>
    <row r="307" spans="1:53" ht="14.25" customHeight="1" x14ac:dyDescent="0.25">
      <c r="A307" s="379" t="s">
        <v>76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  <c r="X307" s="379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6">
        <v>4607091383836</v>
      </c>
      <c r="E308" s="366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8"/>
      <c r="P308" s="368"/>
      <c r="Q308" s="368"/>
      <c r="R308" s="369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3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70" t="s">
        <v>43</v>
      </c>
      <c r="O309" s="371"/>
      <c r="P309" s="371"/>
      <c r="Q309" s="371"/>
      <c r="R309" s="371"/>
      <c r="S309" s="371"/>
      <c r="T309" s="372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70" t="s">
        <v>43</v>
      </c>
      <c r="O310" s="371"/>
      <c r="P310" s="371"/>
      <c r="Q310" s="371"/>
      <c r="R310" s="371"/>
      <c r="S310" s="371"/>
      <c r="T310" s="372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9" t="s">
        <v>81</v>
      </c>
      <c r="B311" s="379"/>
      <c r="C311" s="379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  <c r="X311" s="379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6">
        <v>4607091387919</v>
      </c>
      <c r="E312" s="366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8"/>
      <c r="P312" s="368"/>
      <c r="Q312" s="368"/>
      <c r="R312" s="36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3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70" t="s">
        <v>43</v>
      </c>
      <c r="O313" s="371"/>
      <c r="P313" s="371"/>
      <c r="Q313" s="371"/>
      <c r="R313" s="371"/>
      <c r="S313" s="371"/>
      <c r="T313" s="37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70" t="s">
        <v>43</v>
      </c>
      <c r="O314" s="371"/>
      <c r="P314" s="371"/>
      <c r="Q314" s="371"/>
      <c r="R314" s="371"/>
      <c r="S314" s="371"/>
      <c r="T314" s="37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9" t="s">
        <v>216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6">
        <v>4607091388831</v>
      </c>
      <c r="E316" s="366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8"/>
      <c r="P316" s="368"/>
      <c r="Q316" s="368"/>
      <c r="R316" s="369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3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70" t="s">
        <v>43</v>
      </c>
      <c r="O317" s="371"/>
      <c r="P317" s="371"/>
      <c r="Q317" s="371"/>
      <c r="R317" s="371"/>
      <c r="S317" s="371"/>
      <c r="T317" s="37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70" t="s">
        <v>43</v>
      </c>
      <c r="O318" s="371"/>
      <c r="P318" s="371"/>
      <c r="Q318" s="371"/>
      <c r="R318" s="371"/>
      <c r="S318" s="371"/>
      <c r="T318" s="37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9" t="s">
        <v>96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6">
        <v>4607091383102</v>
      </c>
      <c r="E320" s="366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8"/>
      <c r="P320" s="368"/>
      <c r="Q320" s="368"/>
      <c r="R320" s="369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3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70" t="s">
        <v>43</v>
      </c>
      <c r="O321" s="371"/>
      <c r="P321" s="371"/>
      <c r="Q321" s="371"/>
      <c r="R321" s="371"/>
      <c r="S321" s="371"/>
      <c r="T321" s="372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70" t="s">
        <v>43</v>
      </c>
      <c r="O322" s="371"/>
      <c r="P322" s="371"/>
      <c r="Q322" s="371"/>
      <c r="R322" s="371"/>
      <c r="S322" s="371"/>
      <c r="T322" s="372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3" t="s">
        <v>474</v>
      </c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393"/>
      <c r="P323" s="393"/>
      <c r="Q323" s="393"/>
      <c r="R323" s="393"/>
      <c r="S323" s="393"/>
      <c r="T323" s="393"/>
      <c r="U323" s="393"/>
      <c r="V323" s="393"/>
      <c r="W323" s="393"/>
      <c r="X323" s="393"/>
      <c r="Y323" s="55"/>
      <c r="Z323" s="55"/>
    </row>
    <row r="324" spans="1:53" ht="16.5" customHeight="1" x14ac:dyDescent="0.25">
      <c r="A324" s="394" t="s">
        <v>475</v>
      </c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4"/>
      <c r="N324" s="394"/>
      <c r="O324" s="394"/>
      <c r="P324" s="394"/>
      <c r="Q324" s="394"/>
      <c r="R324" s="394"/>
      <c r="S324" s="394"/>
      <c r="T324" s="394"/>
      <c r="U324" s="394"/>
      <c r="V324" s="394"/>
      <c r="W324" s="394"/>
      <c r="X324" s="394"/>
      <c r="Y324" s="66"/>
      <c r="Z324" s="66"/>
    </row>
    <row r="325" spans="1:53" ht="14.25" customHeight="1" x14ac:dyDescent="0.25">
      <c r="A325" s="379" t="s">
        <v>81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366">
        <v>4607091383928</v>
      </c>
      <c r="E326" s="366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48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8"/>
      <c r="P326" s="368"/>
      <c r="Q326" s="368"/>
      <c r="R326" s="369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373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70" t="s">
        <v>43</v>
      </c>
      <c r="O327" s="371"/>
      <c r="P327" s="371"/>
      <c r="Q327" s="371"/>
      <c r="R327" s="371"/>
      <c r="S327" s="371"/>
      <c r="T327" s="372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70" t="s">
        <v>43</v>
      </c>
      <c r="O328" s="371"/>
      <c r="P328" s="371"/>
      <c r="Q328" s="371"/>
      <c r="R328" s="371"/>
      <c r="S328" s="371"/>
      <c r="T328" s="372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393" t="s">
        <v>478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55"/>
      <c r="Z329" s="55"/>
    </row>
    <row r="330" spans="1:53" ht="16.5" customHeight="1" x14ac:dyDescent="0.25">
      <c r="A330" s="394" t="s">
        <v>479</v>
      </c>
      <c r="B330" s="394"/>
      <c r="C330" s="394"/>
      <c r="D330" s="394"/>
      <c r="E330" s="394"/>
      <c r="F330" s="394"/>
      <c r="G330" s="394"/>
      <c r="H330" s="394"/>
      <c r="I330" s="394"/>
      <c r="J330" s="394"/>
      <c r="K330" s="394"/>
      <c r="L330" s="394"/>
      <c r="M330" s="394"/>
      <c r="N330" s="394"/>
      <c r="O330" s="394"/>
      <c r="P330" s="394"/>
      <c r="Q330" s="394"/>
      <c r="R330" s="394"/>
      <c r="S330" s="394"/>
      <c r="T330" s="394"/>
      <c r="U330" s="394"/>
      <c r="V330" s="394"/>
      <c r="W330" s="394"/>
      <c r="X330" s="394"/>
      <c r="Y330" s="66"/>
      <c r="Z330" s="66"/>
    </row>
    <row r="331" spans="1:53" ht="14.25" customHeight="1" x14ac:dyDescent="0.25">
      <c r="A331" s="379" t="s">
        <v>118</v>
      </c>
      <c r="B331" s="379"/>
      <c r="C331" s="379"/>
      <c r="D331" s="379"/>
      <c r="E331" s="379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  <c r="X331" s="379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366">
        <v>4607091383997</v>
      </c>
      <c r="E332" s="36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8"/>
      <c r="P332" s="368"/>
      <c r="Q332" s="368"/>
      <c r="R332" s="369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366">
        <v>4607091383997</v>
      </c>
      <c r="E333" s="36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8"/>
      <c r="P333" s="368"/>
      <c r="Q333" s="368"/>
      <c r="R333" s="36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366">
        <v>4607091384130</v>
      </c>
      <c r="E334" s="36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8"/>
      <c r="P334" s="368"/>
      <c r="Q334" s="368"/>
      <c r="R334" s="36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366">
        <v>4607091384130</v>
      </c>
      <c r="E335" s="36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48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8"/>
      <c r="P335" s="368"/>
      <c r="Q335" s="368"/>
      <c r="R335" s="36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366">
        <v>4607091384147</v>
      </c>
      <c r="E336" s="36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4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8"/>
      <c r="P336" s="368"/>
      <c r="Q336" s="368"/>
      <c r="R336" s="36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366">
        <v>4607091384147</v>
      </c>
      <c r="E337" s="36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4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8"/>
      <c r="P337" s="368"/>
      <c r="Q337" s="368"/>
      <c r="R337" s="36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366">
        <v>4607091384154</v>
      </c>
      <c r="E338" s="366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8"/>
      <c r="P338" s="368"/>
      <c r="Q338" s="368"/>
      <c r="R338" s="36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366">
        <v>4607091384161</v>
      </c>
      <c r="E339" s="36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8"/>
      <c r="P339" s="368"/>
      <c r="Q339" s="368"/>
      <c r="R339" s="36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373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70" t="s">
        <v>43</v>
      </c>
      <c r="O340" s="371"/>
      <c r="P340" s="371"/>
      <c r="Q340" s="371"/>
      <c r="R340" s="371"/>
      <c r="S340" s="371"/>
      <c r="T340" s="372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70" t="s">
        <v>43</v>
      </c>
      <c r="O341" s="371"/>
      <c r="P341" s="371"/>
      <c r="Q341" s="371"/>
      <c r="R341" s="371"/>
      <c r="S341" s="371"/>
      <c r="T341" s="372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379" t="s">
        <v>110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366">
        <v>4607091383980</v>
      </c>
      <c r="E343" s="366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8"/>
      <c r="P343" s="368"/>
      <c r="Q343" s="368"/>
      <c r="R343" s="369"/>
      <c r="S343" s="40" t="s">
        <v>48</v>
      </c>
      <c r="T343" s="40" t="s">
        <v>48</v>
      </c>
      <c r="U343" s="41" t="s">
        <v>0</v>
      </c>
      <c r="V343" s="59">
        <v>7100</v>
      </c>
      <c r="W343" s="56">
        <f>IFERROR(IF(V343="",0,CEILING((V343/$H343),1)*$H343),"")</f>
        <v>7110</v>
      </c>
      <c r="X343" s="42">
        <f>IFERROR(IF(W343=0,"",ROUNDUP(W343/H343,0)*0.02175),"")</f>
        <v>10.3095</v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366">
        <v>4680115883314</v>
      </c>
      <c r="E344" s="366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47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8"/>
      <c r="P344" s="368"/>
      <c r="Q344" s="368"/>
      <c r="R344" s="36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366">
        <v>4607091384178</v>
      </c>
      <c r="E345" s="366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4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8"/>
      <c r="P345" s="368"/>
      <c r="Q345" s="368"/>
      <c r="R345" s="36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373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70" t="s">
        <v>43</v>
      </c>
      <c r="O346" s="371"/>
      <c r="P346" s="371"/>
      <c r="Q346" s="371"/>
      <c r="R346" s="371"/>
      <c r="S346" s="371"/>
      <c r="T346" s="372"/>
      <c r="U346" s="43" t="s">
        <v>42</v>
      </c>
      <c r="V346" s="44">
        <f>IFERROR(V343/H343,"0")+IFERROR(V344/H344,"0")+IFERROR(V345/H345,"0")</f>
        <v>473.33333333333331</v>
      </c>
      <c r="W346" s="44">
        <f>IFERROR(W343/H343,"0")+IFERROR(W344/H344,"0")+IFERROR(W345/H345,"0")</f>
        <v>474</v>
      </c>
      <c r="X346" s="44">
        <f>IFERROR(IF(X343="",0,X343),"0")+IFERROR(IF(X344="",0,X344),"0")+IFERROR(IF(X345="",0,X345),"0")</f>
        <v>10.3095</v>
      </c>
      <c r="Y346" s="68"/>
      <c r="Z346" s="6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70" t="s">
        <v>43</v>
      </c>
      <c r="O347" s="371"/>
      <c r="P347" s="371"/>
      <c r="Q347" s="371"/>
      <c r="R347" s="371"/>
      <c r="S347" s="371"/>
      <c r="T347" s="372"/>
      <c r="U347" s="43" t="s">
        <v>0</v>
      </c>
      <c r="V347" s="44">
        <f>IFERROR(SUM(V343:V345),"0")</f>
        <v>7100</v>
      </c>
      <c r="W347" s="44">
        <f>IFERROR(SUM(W343:W345),"0")</f>
        <v>7110</v>
      </c>
      <c r="X347" s="43"/>
      <c r="Y347" s="68"/>
      <c r="Z347" s="68"/>
    </row>
    <row r="348" spans="1:53" ht="14.25" customHeight="1" x14ac:dyDescent="0.25">
      <c r="A348" s="379" t="s">
        <v>81</v>
      </c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  <c r="X348" s="379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366">
        <v>4607091383928</v>
      </c>
      <c r="E349" s="366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479" t="s">
        <v>501</v>
      </c>
      <c r="O349" s="368"/>
      <c r="P349" s="368"/>
      <c r="Q349" s="368"/>
      <c r="R349" s="36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366">
        <v>4607091384260</v>
      </c>
      <c r="E350" s="366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4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8"/>
      <c r="P350" s="368"/>
      <c r="Q350" s="368"/>
      <c r="R350" s="36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373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70" t="s">
        <v>43</v>
      </c>
      <c r="O351" s="371"/>
      <c r="P351" s="371"/>
      <c r="Q351" s="371"/>
      <c r="R351" s="371"/>
      <c r="S351" s="371"/>
      <c r="T351" s="372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70" t="s">
        <v>43</v>
      </c>
      <c r="O352" s="371"/>
      <c r="P352" s="371"/>
      <c r="Q352" s="371"/>
      <c r="R352" s="371"/>
      <c r="S352" s="371"/>
      <c r="T352" s="372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79" t="s">
        <v>216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366">
        <v>4607091384673</v>
      </c>
      <c r="E354" s="366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4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8"/>
      <c r="P354" s="368"/>
      <c r="Q354" s="368"/>
      <c r="R354" s="369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373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70" t="s">
        <v>43</v>
      </c>
      <c r="O355" s="371"/>
      <c r="P355" s="371"/>
      <c r="Q355" s="371"/>
      <c r="R355" s="371"/>
      <c r="S355" s="371"/>
      <c r="T355" s="372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70" t="s">
        <v>43</v>
      </c>
      <c r="O356" s="371"/>
      <c r="P356" s="371"/>
      <c r="Q356" s="371"/>
      <c r="R356" s="371"/>
      <c r="S356" s="371"/>
      <c r="T356" s="372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394" t="s">
        <v>506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66"/>
      <c r="Z357" s="66"/>
    </row>
    <row r="358" spans="1:53" ht="14.25" customHeight="1" x14ac:dyDescent="0.25">
      <c r="A358" s="379" t="s">
        <v>118</v>
      </c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  <c r="X358" s="379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366">
        <v>4607091384185</v>
      </c>
      <c r="E359" s="366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4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8"/>
      <c r="P359" s="368"/>
      <c r="Q359" s="368"/>
      <c r="R359" s="369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366">
        <v>4607091384192</v>
      </c>
      <c r="E360" s="366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8"/>
      <c r="P360" s="368"/>
      <c r="Q360" s="368"/>
      <c r="R360" s="36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366">
        <v>4680115881907</v>
      </c>
      <c r="E361" s="36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8"/>
      <c r="P361" s="368"/>
      <c r="Q361" s="368"/>
      <c r="R361" s="36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366">
        <v>4680115883925</v>
      </c>
      <c r="E362" s="366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8"/>
      <c r="P362" s="368"/>
      <c r="Q362" s="368"/>
      <c r="R362" s="36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366">
        <v>4607091384680</v>
      </c>
      <c r="E363" s="366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8"/>
      <c r="P363" s="368"/>
      <c r="Q363" s="368"/>
      <c r="R363" s="36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373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70" t="s">
        <v>43</v>
      </c>
      <c r="O364" s="371"/>
      <c r="P364" s="371"/>
      <c r="Q364" s="371"/>
      <c r="R364" s="371"/>
      <c r="S364" s="371"/>
      <c r="T364" s="372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70" t="s">
        <v>43</v>
      </c>
      <c r="O365" s="371"/>
      <c r="P365" s="371"/>
      <c r="Q365" s="371"/>
      <c r="R365" s="371"/>
      <c r="S365" s="371"/>
      <c r="T365" s="372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379" t="s">
        <v>76</v>
      </c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  <c r="X366" s="379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366">
        <v>4607091384802</v>
      </c>
      <c r="E367" s="366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8"/>
      <c r="P367" s="368"/>
      <c r="Q367" s="368"/>
      <c r="R367" s="369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366">
        <v>4607091384826</v>
      </c>
      <c r="E368" s="366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8"/>
      <c r="P368" s="368"/>
      <c r="Q368" s="368"/>
      <c r="R368" s="36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373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70" t="s">
        <v>43</v>
      </c>
      <c r="O369" s="371"/>
      <c r="P369" s="371"/>
      <c r="Q369" s="371"/>
      <c r="R369" s="371"/>
      <c r="S369" s="371"/>
      <c r="T369" s="372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70" t="s">
        <v>43</v>
      </c>
      <c r="O370" s="371"/>
      <c r="P370" s="371"/>
      <c r="Q370" s="371"/>
      <c r="R370" s="371"/>
      <c r="S370" s="371"/>
      <c r="T370" s="372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379" t="s">
        <v>81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366">
        <v>4607091384246</v>
      </c>
      <c r="E372" s="366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8"/>
      <c r="P372" s="368"/>
      <c r="Q372" s="368"/>
      <c r="R372" s="369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366">
        <v>4680115881976</v>
      </c>
      <c r="E373" s="366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8"/>
      <c r="P373" s="368"/>
      <c r="Q373" s="368"/>
      <c r="R373" s="36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366">
        <v>4607091384253</v>
      </c>
      <c r="E374" s="366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4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8"/>
      <c r="P374" s="368"/>
      <c r="Q374" s="368"/>
      <c r="R374" s="36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366">
        <v>4680115881969</v>
      </c>
      <c r="E375" s="366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8"/>
      <c r="P375" s="368"/>
      <c r="Q375" s="368"/>
      <c r="R375" s="36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373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70" t="s">
        <v>43</v>
      </c>
      <c r="O376" s="371"/>
      <c r="P376" s="371"/>
      <c r="Q376" s="371"/>
      <c r="R376" s="371"/>
      <c r="S376" s="371"/>
      <c r="T376" s="372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70" t="s">
        <v>43</v>
      </c>
      <c r="O377" s="371"/>
      <c r="P377" s="371"/>
      <c r="Q377" s="371"/>
      <c r="R377" s="371"/>
      <c r="S377" s="371"/>
      <c r="T377" s="372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79" t="s">
        <v>216</v>
      </c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79"/>
      <c r="P378" s="379"/>
      <c r="Q378" s="379"/>
      <c r="R378" s="379"/>
      <c r="S378" s="379"/>
      <c r="T378" s="379"/>
      <c r="U378" s="379"/>
      <c r="V378" s="379"/>
      <c r="W378" s="379"/>
      <c r="X378" s="379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366">
        <v>4607091389357</v>
      </c>
      <c r="E379" s="366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8"/>
      <c r="P379" s="368"/>
      <c r="Q379" s="368"/>
      <c r="R379" s="369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373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70" t="s">
        <v>43</v>
      </c>
      <c r="O380" s="371"/>
      <c r="P380" s="371"/>
      <c r="Q380" s="371"/>
      <c r="R380" s="371"/>
      <c r="S380" s="371"/>
      <c r="T380" s="372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70" t="s">
        <v>43</v>
      </c>
      <c r="O381" s="371"/>
      <c r="P381" s="371"/>
      <c r="Q381" s="371"/>
      <c r="R381" s="371"/>
      <c r="S381" s="371"/>
      <c r="T381" s="372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393" t="s">
        <v>531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55"/>
      <c r="Z382" s="55"/>
    </row>
    <row r="383" spans="1:53" ht="16.5" customHeight="1" x14ac:dyDescent="0.25">
      <c r="A383" s="394" t="s">
        <v>532</v>
      </c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  <c r="X383" s="394"/>
      <c r="Y383" s="66"/>
      <c r="Z383" s="66"/>
    </row>
    <row r="384" spans="1:53" ht="14.25" customHeight="1" x14ac:dyDescent="0.25">
      <c r="A384" s="379" t="s">
        <v>118</v>
      </c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79"/>
      <c r="P384" s="379"/>
      <c r="Q384" s="379"/>
      <c r="R384" s="379"/>
      <c r="S384" s="379"/>
      <c r="T384" s="379"/>
      <c r="U384" s="379"/>
      <c r="V384" s="379"/>
      <c r="W384" s="379"/>
      <c r="X384" s="379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366">
        <v>4607091389708</v>
      </c>
      <c r="E385" s="366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8"/>
      <c r="P385" s="368"/>
      <c r="Q385" s="368"/>
      <c r="R385" s="369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366">
        <v>4607091389692</v>
      </c>
      <c r="E386" s="36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46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8"/>
      <c r="P386" s="368"/>
      <c r="Q386" s="368"/>
      <c r="R386" s="36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73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70" t="s">
        <v>43</v>
      </c>
      <c r="O387" s="371"/>
      <c r="P387" s="371"/>
      <c r="Q387" s="371"/>
      <c r="R387" s="371"/>
      <c r="S387" s="371"/>
      <c r="T387" s="37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70" t="s">
        <v>43</v>
      </c>
      <c r="O388" s="371"/>
      <c r="P388" s="371"/>
      <c r="Q388" s="371"/>
      <c r="R388" s="371"/>
      <c r="S388" s="371"/>
      <c r="T388" s="37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79" t="s">
        <v>76</v>
      </c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79"/>
      <c r="P389" s="379"/>
      <c r="Q389" s="379"/>
      <c r="R389" s="379"/>
      <c r="S389" s="379"/>
      <c r="T389" s="379"/>
      <c r="U389" s="379"/>
      <c r="V389" s="379"/>
      <c r="W389" s="379"/>
      <c r="X389" s="379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366">
        <v>4607091389753</v>
      </c>
      <c r="E390" s="366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8"/>
      <c r="P390" s="368"/>
      <c r="Q390" s="368"/>
      <c r="R390" s="36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366">
        <v>4607091389760</v>
      </c>
      <c r="E391" s="36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8"/>
      <c r="P391" s="368"/>
      <c r="Q391" s="368"/>
      <c r="R391" s="36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366">
        <v>4607091389746</v>
      </c>
      <c r="E392" s="36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8"/>
      <c r="P392" s="368"/>
      <c r="Q392" s="368"/>
      <c r="R392" s="36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366">
        <v>4680115882928</v>
      </c>
      <c r="E393" s="366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8"/>
      <c r="P393" s="368"/>
      <c r="Q393" s="368"/>
      <c r="R393" s="36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366">
        <v>4680115883147</v>
      </c>
      <c r="E394" s="366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8"/>
      <c r="P394" s="368"/>
      <c r="Q394" s="368"/>
      <c r="R394" s="36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366">
        <v>4607091384338</v>
      </c>
      <c r="E395" s="366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8"/>
      <c r="P395" s="368"/>
      <c r="Q395" s="368"/>
      <c r="R395" s="36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366">
        <v>4680115883154</v>
      </c>
      <c r="E396" s="366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8"/>
      <c r="P396" s="368"/>
      <c r="Q396" s="368"/>
      <c r="R396" s="36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366">
        <v>4607091389524</v>
      </c>
      <c r="E397" s="366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45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8"/>
      <c r="P397" s="368"/>
      <c r="Q397" s="368"/>
      <c r="R397" s="36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366">
        <v>4680115883161</v>
      </c>
      <c r="E398" s="366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4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8"/>
      <c r="P398" s="368"/>
      <c r="Q398" s="368"/>
      <c r="R398" s="36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366">
        <v>4607091384345</v>
      </c>
      <c r="E399" s="366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8"/>
      <c r="P399" s="368"/>
      <c r="Q399" s="368"/>
      <c r="R399" s="36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366">
        <v>4680115883178</v>
      </c>
      <c r="E400" s="366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8"/>
      <c r="P400" s="368"/>
      <c r="Q400" s="368"/>
      <c r="R400" s="36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366">
        <v>4607091389531</v>
      </c>
      <c r="E401" s="366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8"/>
      <c r="P401" s="368"/>
      <c r="Q401" s="368"/>
      <c r="R401" s="36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366">
        <v>4680115883185</v>
      </c>
      <c r="E402" s="366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8"/>
      <c r="P402" s="368"/>
      <c r="Q402" s="368"/>
      <c r="R402" s="36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373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70" t="s">
        <v>43</v>
      </c>
      <c r="O403" s="371"/>
      <c r="P403" s="371"/>
      <c r="Q403" s="371"/>
      <c r="R403" s="371"/>
      <c r="S403" s="371"/>
      <c r="T403" s="372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70" t="s">
        <v>43</v>
      </c>
      <c r="O404" s="371"/>
      <c r="P404" s="371"/>
      <c r="Q404" s="371"/>
      <c r="R404" s="371"/>
      <c r="S404" s="371"/>
      <c r="T404" s="372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379" t="s">
        <v>81</v>
      </c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79"/>
      <c r="O405" s="379"/>
      <c r="P405" s="379"/>
      <c r="Q405" s="379"/>
      <c r="R405" s="379"/>
      <c r="S405" s="379"/>
      <c r="T405" s="379"/>
      <c r="U405" s="379"/>
      <c r="V405" s="379"/>
      <c r="W405" s="379"/>
      <c r="X405" s="379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366">
        <v>4607091389685</v>
      </c>
      <c r="E406" s="366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4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8"/>
      <c r="P406" s="368"/>
      <c r="Q406" s="368"/>
      <c r="R406" s="36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366">
        <v>4607091389654</v>
      </c>
      <c r="E407" s="366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4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8"/>
      <c r="P407" s="368"/>
      <c r="Q407" s="368"/>
      <c r="R407" s="36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366">
        <v>4607091384352</v>
      </c>
      <c r="E408" s="366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4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8"/>
      <c r="P408" s="368"/>
      <c r="Q408" s="368"/>
      <c r="R408" s="36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366">
        <v>4607091389661</v>
      </c>
      <c r="E409" s="366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4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8"/>
      <c r="P409" s="368"/>
      <c r="Q409" s="368"/>
      <c r="R409" s="36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373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70" t="s">
        <v>43</v>
      </c>
      <c r="O410" s="371"/>
      <c r="P410" s="371"/>
      <c r="Q410" s="371"/>
      <c r="R410" s="371"/>
      <c r="S410" s="371"/>
      <c r="T410" s="372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70" t="s">
        <v>43</v>
      </c>
      <c r="O411" s="371"/>
      <c r="P411" s="371"/>
      <c r="Q411" s="371"/>
      <c r="R411" s="371"/>
      <c r="S411" s="371"/>
      <c r="T411" s="372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379" t="s">
        <v>216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366">
        <v>4680115881648</v>
      </c>
      <c r="E413" s="366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8"/>
      <c r="P413" s="368"/>
      <c r="Q413" s="368"/>
      <c r="R413" s="369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373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70" t="s">
        <v>43</v>
      </c>
      <c r="O414" s="371"/>
      <c r="P414" s="371"/>
      <c r="Q414" s="371"/>
      <c r="R414" s="371"/>
      <c r="S414" s="371"/>
      <c r="T414" s="372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70" t="s">
        <v>43</v>
      </c>
      <c r="O415" s="371"/>
      <c r="P415" s="371"/>
      <c r="Q415" s="371"/>
      <c r="R415" s="371"/>
      <c r="S415" s="371"/>
      <c r="T415" s="372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379" t="s">
        <v>96</v>
      </c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79"/>
      <c r="P416" s="379"/>
      <c r="Q416" s="379"/>
      <c r="R416" s="379"/>
      <c r="S416" s="379"/>
      <c r="T416" s="379"/>
      <c r="U416" s="379"/>
      <c r="V416" s="379"/>
      <c r="W416" s="379"/>
      <c r="X416" s="379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366">
        <v>4680115884359</v>
      </c>
      <c r="E417" s="366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43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8"/>
      <c r="P417" s="368"/>
      <c r="Q417" s="368"/>
      <c r="R417" s="369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366">
        <v>4680115884335</v>
      </c>
      <c r="E418" s="36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8"/>
      <c r="P418" s="368"/>
      <c r="Q418" s="368"/>
      <c r="R418" s="36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366">
        <v>4680115884342</v>
      </c>
      <c r="E419" s="36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8"/>
      <c r="P419" s="368"/>
      <c r="Q419" s="368"/>
      <c r="R419" s="36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366">
        <v>4680115884113</v>
      </c>
      <c r="E420" s="36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8"/>
      <c r="P420" s="368"/>
      <c r="Q420" s="368"/>
      <c r="R420" s="36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73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70" t="s">
        <v>43</v>
      </c>
      <c r="O421" s="371"/>
      <c r="P421" s="371"/>
      <c r="Q421" s="371"/>
      <c r="R421" s="371"/>
      <c r="S421" s="371"/>
      <c r="T421" s="372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70" t="s">
        <v>43</v>
      </c>
      <c r="O422" s="371"/>
      <c r="P422" s="371"/>
      <c r="Q422" s="371"/>
      <c r="R422" s="371"/>
      <c r="S422" s="371"/>
      <c r="T422" s="372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394" t="s">
        <v>583</v>
      </c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  <c r="X423" s="394"/>
      <c r="Y423" s="66"/>
      <c r="Z423" s="66"/>
    </row>
    <row r="424" spans="1:53" ht="14.25" customHeight="1" x14ac:dyDescent="0.25">
      <c r="A424" s="379" t="s">
        <v>110</v>
      </c>
      <c r="B424" s="379"/>
      <c r="C424" s="379"/>
      <c r="D424" s="379"/>
      <c r="E424" s="379"/>
      <c r="F424" s="379"/>
      <c r="G424" s="379"/>
      <c r="H424" s="379"/>
      <c r="I424" s="379"/>
      <c r="J424" s="379"/>
      <c r="K424" s="379"/>
      <c r="L424" s="379"/>
      <c r="M424" s="379"/>
      <c r="N424" s="379"/>
      <c r="O424" s="379"/>
      <c r="P424" s="379"/>
      <c r="Q424" s="379"/>
      <c r="R424" s="379"/>
      <c r="S424" s="379"/>
      <c r="T424" s="379"/>
      <c r="U424" s="379"/>
      <c r="V424" s="379"/>
      <c r="W424" s="379"/>
      <c r="X424" s="379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366">
        <v>4607091389388</v>
      </c>
      <c r="E425" s="36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4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8"/>
      <c r="P425" s="368"/>
      <c r="Q425" s="368"/>
      <c r="R425" s="36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366">
        <v>4607091389364</v>
      </c>
      <c r="E426" s="36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8"/>
      <c r="P426" s="368"/>
      <c r="Q426" s="368"/>
      <c r="R426" s="36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73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70" t="s">
        <v>43</v>
      </c>
      <c r="O427" s="371"/>
      <c r="P427" s="371"/>
      <c r="Q427" s="371"/>
      <c r="R427" s="371"/>
      <c r="S427" s="371"/>
      <c r="T427" s="37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70" t="s">
        <v>43</v>
      </c>
      <c r="O428" s="371"/>
      <c r="P428" s="371"/>
      <c r="Q428" s="371"/>
      <c r="R428" s="371"/>
      <c r="S428" s="371"/>
      <c r="T428" s="37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9" t="s">
        <v>76</v>
      </c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79"/>
      <c r="O429" s="379"/>
      <c r="P429" s="379"/>
      <c r="Q429" s="379"/>
      <c r="R429" s="379"/>
      <c r="S429" s="379"/>
      <c r="T429" s="379"/>
      <c r="U429" s="379"/>
      <c r="V429" s="379"/>
      <c r="W429" s="379"/>
      <c r="X429" s="379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366">
        <v>4607091389739</v>
      </c>
      <c r="E430" s="36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8"/>
      <c r="P430" s="368"/>
      <c r="Q430" s="368"/>
      <c r="R430" s="36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366">
        <v>4680115883048</v>
      </c>
      <c r="E431" s="36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8"/>
      <c r="P431" s="368"/>
      <c r="Q431" s="368"/>
      <c r="R431" s="36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366">
        <v>4607091389425</v>
      </c>
      <c r="E432" s="36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8"/>
      <c r="P432" s="368"/>
      <c r="Q432" s="368"/>
      <c r="R432" s="36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366">
        <v>4680115882911</v>
      </c>
      <c r="E433" s="36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3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8"/>
      <c r="P433" s="368"/>
      <c r="Q433" s="368"/>
      <c r="R433" s="36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366">
        <v>4680115880771</v>
      </c>
      <c r="E434" s="36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8"/>
      <c r="P434" s="368"/>
      <c r="Q434" s="368"/>
      <c r="R434" s="36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366">
        <v>4607091389500</v>
      </c>
      <c r="E435" s="36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3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8"/>
      <c r="P435" s="368"/>
      <c r="Q435" s="368"/>
      <c r="R435" s="36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366">
        <v>4680115881983</v>
      </c>
      <c r="E436" s="36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8"/>
      <c r="P436" s="368"/>
      <c r="Q436" s="368"/>
      <c r="R436" s="36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73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70" t="s">
        <v>43</v>
      </c>
      <c r="O437" s="371"/>
      <c r="P437" s="371"/>
      <c r="Q437" s="371"/>
      <c r="R437" s="371"/>
      <c r="S437" s="371"/>
      <c r="T437" s="37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70" t="s">
        <v>43</v>
      </c>
      <c r="O438" s="371"/>
      <c r="P438" s="371"/>
      <c r="Q438" s="371"/>
      <c r="R438" s="371"/>
      <c r="S438" s="371"/>
      <c r="T438" s="37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9" t="s">
        <v>105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366">
        <v>4680115884090</v>
      </c>
      <c r="E440" s="36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4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8"/>
      <c r="P440" s="368"/>
      <c r="Q440" s="368"/>
      <c r="R440" s="36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73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70" t="s">
        <v>43</v>
      </c>
      <c r="O441" s="371"/>
      <c r="P441" s="371"/>
      <c r="Q441" s="371"/>
      <c r="R441" s="371"/>
      <c r="S441" s="371"/>
      <c r="T441" s="37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70" t="s">
        <v>43</v>
      </c>
      <c r="O442" s="371"/>
      <c r="P442" s="371"/>
      <c r="Q442" s="371"/>
      <c r="R442" s="371"/>
      <c r="S442" s="371"/>
      <c r="T442" s="37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9" t="s">
        <v>604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366">
        <v>4680115884564</v>
      </c>
      <c r="E444" s="36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42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8"/>
      <c r="P444" s="368"/>
      <c r="Q444" s="368"/>
      <c r="R444" s="36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73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70" t="s">
        <v>43</v>
      </c>
      <c r="O445" s="371"/>
      <c r="P445" s="371"/>
      <c r="Q445" s="371"/>
      <c r="R445" s="371"/>
      <c r="S445" s="371"/>
      <c r="T445" s="37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70" t="s">
        <v>43</v>
      </c>
      <c r="O446" s="371"/>
      <c r="P446" s="371"/>
      <c r="Q446" s="371"/>
      <c r="R446" s="371"/>
      <c r="S446" s="371"/>
      <c r="T446" s="37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93" t="s">
        <v>607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55"/>
      <c r="Z447" s="55"/>
    </row>
    <row r="448" spans="1:53" ht="16.5" customHeight="1" x14ac:dyDescent="0.25">
      <c r="A448" s="394" t="s">
        <v>607</v>
      </c>
      <c r="B448" s="394"/>
      <c r="C448" s="394"/>
      <c r="D448" s="394"/>
      <c r="E448" s="394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  <c r="X448" s="394"/>
      <c r="Y448" s="66"/>
      <c r="Z448" s="66"/>
    </row>
    <row r="449" spans="1:53" ht="14.25" customHeight="1" x14ac:dyDescent="0.25">
      <c r="A449" s="379" t="s">
        <v>118</v>
      </c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79"/>
      <c r="P449" s="379"/>
      <c r="Q449" s="379"/>
      <c r="R449" s="379"/>
      <c r="S449" s="379"/>
      <c r="T449" s="379"/>
      <c r="U449" s="379"/>
      <c r="V449" s="379"/>
      <c r="W449" s="379"/>
      <c r="X449" s="379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366">
        <v>4607091389067</v>
      </c>
      <c r="E450" s="36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26" t="s">
        <v>611</v>
      </c>
      <c r="O450" s="368"/>
      <c r="P450" s="368"/>
      <c r="Q450" s="368"/>
      <c r="R450" s="369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366">
        <v>4607091389067</v>
      </c>
      <c r="E451" s="36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42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8"/>
      <c r="P451" s="368"/>
      <c r="Q451" s="368"/>
      <c r="R451" s="36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366">
        <v>4607091383522</v>
      </c>
      <c r="E452" s="36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21" t="s">
        <v>615</v>
      </c>
      <c r="O452" s="368"/>
      <c r="P452" s="368"/>
      <c r="Q452" s="368"/>
      <c r="R452" s="369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366">
        <v>4607091383522</v>
      </c>
      <c r="E453" s="36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42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8"/>
      <c r="P453" s="368"/>
      <c r="Q453" s="368"/>
      <c r="R453" s="36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366">
        <v>4607091384437</v>
      </c>
      <c r="E454" s="36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23" t="s">
        <v>619</v>
      </c>
      <c r="O454" s="368"/>
      <c r="P454" s="368"/>
      <c r="Q454" s="368"/>
      <c r="R454" s="36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366">
        <v>4607091384437</v>
      </c>
      <c r="E455" s="36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42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8"/>
      <c r="P455" s="368"/>
      <c r="Q455" s="368"/>
      <c r="R455" s="36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366">
        <v>4680115884502</v>
      </c>
      <c r="E456" s="36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25" t="s">
        <v>623</v>
      </c>
      <c r="O456" s="368"/>
      <c r="P456" s="368"/>
      <c r="Q456" s="368"/>
      <c r="R456" s="369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366">
        <v>4607091389104</v>
      </c>
      <c r="E457" s="366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416" t="s">
        <v>626</v>
      </c>
      <c r="O457" s="368"/>
      <c r="P457" s="368"/>
      <c r="Q457" s="368"/>
      <c r="R457" s="36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366">
        <v>4607091389104</v>
      </c>
      <c r="E458" s="366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41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8"/>
      <c r="P458" s="368"/>
      <c r="Q458" s="368"/>
      <c r="R458" s="36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366">
        <v>4680115884519</v>
      </c>
      <c r="E459" s="366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418" t="s">
        <v>630</v>
      </c>
      <c r="O459" s="368"/>
      <c r="P459" s="368"/>
      <c r="Q459" s="368"/>
      <c r="R459" s="369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366">
        <v>4680115880603</v>
      </c>
      <c r="E460" s="36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19" t="s">
        <v>633</v>
      </c>
      <c r="O460" s="368"/>
      <c r="P460" s="368"/>
      <c r="Q460" s="368"/>
      <c r="R460" s="369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366">
        <v>4680115880603</v>
      </c>
      <c r="E461" s="366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4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8"/>
      <c r="P461" s="368"/>
      <c r="Q461" s="368"/>
      <c r="R461" s="36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366">
        <v>4607091389999</v>
      </c>
      <c r="E462" s="36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11" t="s">
        <v>637</v>
      </c>
      <c r="O462" s="368"/>
      <c r="P462" s="368"/>
      <c r="Q462" s="368"/>
      <c r="R462" s="369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366">
        <v>4607091389999</v>
      </c>
      <c r="E463" s="36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8"/>
      <c r="P463" s="368"/>
      <c r="Q463" s="368"/>
      <c r="R463" s="36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366">
        <v>4680115882782</v>
      </c>
      <c r="E464" s="366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413" t="s">
        <v>641</v>
      </c>
      <c r="O464" s="368"/>
      <c r="P464" s="368"/>
      <c r="Q464" s="368"/>
      <c r="R464" s="36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366">
        <v>4680115882782</v>
      </c>
      <c r="E465" s="366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8"/>
      <c r="P465" s="368"/>
      <c r="Q465" s="368"/>
      <c r="R465" s="36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366">
        <v>4607091389098</v>
      </c>
      <c r="E466" s="366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41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8"/>
      <c r="P466" s="368"/>
      <c r="Q466" s="368"/>
      <c r="R466" s="369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366">
        <v>4607091389982</v>
      </c>
      <c r="E467" s="36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408" t="s">
        <v>647</v>
      </c>
      <c r="O467" s="368"/>
      <c r="P467" s="368"/>
      <c r="Q467" s="368"/>
      <c r="R467" s="369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366">
        <v>4607091389982</v>
      </c>
      <c r="E468" s="366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8"/>
      <c r="P468" s="368"/>
      <c r="Q468" s="368"/>
      <c r="R468" s="369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373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70" t="s">
        <v>43</v>
      </c>
      <c r="O469" s="371"/>
      <c r="P469" s="371"/>
      <c r="Q469" s="371"/>
      <c r="R469" s="371"/>
      <c r="S469" s="371"/>
      <c r="T469" s="372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70" t="s">
        <v>43</v>
      </c>
      <c r="O470" s="371"/>
      <c r="P470" s="371"/>
      <c r="Q470" s="371"/>
      <c r="R470" s="371"/>
      <c r="S470" s="371"/>
      <c r="T470" s="372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customHeight="1" x14ac:dyDescent="0.25">
      <c r="A471" s="379" t="s">
        <v>110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366">
        <v>4607091388930</v>
      </c>
      <c r="E472" s="36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4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8"/>
      <c r="P472" s="368"/>
      <c r="Q472" s="368"/>
      <c r="R472" s="369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366">
        <v>4680115880054</v>
      </c>
      <c r="E473" s="366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8"/>
      <c r="P473" s="368"/>
      <c r="Q473" s="368"/>
      <c r="R473" s="369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373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70" t="s">
        <v>43</v>
      </c>
      <c r="O474" s="371"/>
      <c r="P474" s="371"/>
      <c r="Q474" s="371"/>
      <c r="R474" s="371"/>
      <c r="S474" s="371"/>
      <c r="T474" s="372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70" t="s">
        <v>43</v>
      </c>
      <c r="O475" s="371"/>
      <c r="P475" s="371"/>
      <c r="Q475" s="371"/>
      <c r="R475" s="371"/>
      <c r="S475" s="371"/>
      <c r="T475" s="372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customHeight="1" x14ac:dyDescent="0.25">
      <c r="A476" s="379" t="s">
        <v>76</v>
      </c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79"/>
      <c r="P476" s="379"/>
      <c r="Q476" s="379"/>
      <c r="R476" s="379"/>
      <c r="S476" s="379"/>
      <c r="T476" s="379"/>
      <c r="U476" s="379"/>
      <c r="V476" s="379"/>
      <c r="W476" s="379"/>
      <c r="X476" s="379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366">
        <v>4680115883116</v>
      </c>
      <c r="E477" s="366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4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8"/>
      <c r="P477" s="368"/>
      <c r="Q477" s="368"/>
      <c r="R477" s="369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366">
        <v>4680115883093</v>
      </c>
      <c r="E478" s="366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4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8"/>
      <c r="P478" s="368"/>
      <c r="Q478" s="368"/>
      <c r="R478" s="369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366">
        <v>4680115883109</v>
      </c>
      <c r="E479" s="366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8"/>
      <c r="P479" s="368"/>
      <c r="Q479" s="368"/>
      <c r="R479" s="369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366">
        <v>4680115882072</v>
      </c>
      <c r="E480" s="366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4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8"/>
      <c r="P480" s="368"/>
      <c r="Q480" s="368"/>
      <c r="R480" s="369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366">
        <v>4680115882102</v>
      </c>
      <c r="E481" s="366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8"/>
      <c r="P481" s="368"/>
      <c r="Q481" s="368"/>
      <c r="R481" s="369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366">
        <v>4680115882096</v>
      </c>
      <c r="E482" s="366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4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8"/>
      <c r="P482" s="368"/>
      <c r="Q482" s="368"/>
      <c r="R482" s="369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70" t="s">
        <v>43</v>
      </c>
      <c r="O483" s="371"/>
      <c r="P483" s="371"/>
      <c r="Q483" s="371"/>
      <c r="R483" s="371"/>
      <c r="S483" s="371"/>
      <c r="T483" s="372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70" t="s">
        <v>43</v>
      </c>
      <c r="O484" s="371"/>
      <c r="P484" s="371"/>
      <c r="Q484" s="371"/>
      <c r="R484" s="371"/>
      <c r="S484" s="371"/>
      <c r="T484" s="372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customHeight="1" x14ac:dyDescent="0.25">
      <c r="A485" s="379" t="s">
        <v>81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366">
        <v>4607091383409</v>
      </c>
      <c r="E486" s="366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8"/>
      <c r="P486" s="368"/>
      <c r="Q486" s="368"/>
      <c r="R486" s="369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366">
        <v>4607091383416</v>
      </c>
      <c r="E487" s="366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8"/>
      <c r="P487" s="368"/>
      <c r="Q487" s="368"/>
      <c r="R487" s="36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366">
        <v>4680115883536</v>
      </c>
      <c r="E488" s="366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8"/>
      <c r="P488" s="368"/>
      <c r="Q488" s="368"/>
      <c r="R488" s="36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73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70" t="s">
        <v>43</v>
      </c>
      <c r="O489" s="371"/>
      <c r="P489" s="371"/>
      <c r="Q489" s="371"/>
      <c r="R489" s="371"/>
      <c r="S489" s="371"/>
      <c r="T489" s="372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70" t="s">
        <v>43</v>
      </c>
      <c r="O490" s="371"/>
      <c r="P490" s="371"/>
      <c r="Q490" s="371"/>
      <c r="R490" s="371"/>
      <c r="S490" s="371"/>
      <c r="T490" s="372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393" t="s">
        <v>671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55"/>
      <c r="Z491" s="55"/>
    </row>
    <row r="492" spans="1:53" ht="16.5" customHeight="1" x14ac:dyDescent="0.25">
      <c r="A492" s="394" t="s">
        <v>672</v>
      </c>
      <c r="B492" s="394"/>
      <c r="C492" s="394"/>
      <c r="D492" s="394"/>
      <c r="E492" s="394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  <c r="X492" s="394"/>
      <c r="Y492" s="66"/>
      <c r="Z492" s="66"/>
    </row>
    <row r="493" spans="1:53" ht="14.25" customHeight="1" x14ac:dyDescent="0.25">
      <c r="A493" s="379" t="s">
        <v>118</v>
      </c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79"/>
      <c r="O493" s="379"/>
      <c r="P493" s="379"/>
      <c r="Q493" s="379"/>
      <c r="R493" s="379"/>
      <c r="S493" s="379"/>
      <c r="T493" s="379"/>
      <c r="U493" s="379"/>
      <c r="V493" s="379"/>
      <c r="W493" s="379"/>
      <c r="X493" s="379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366">
        <v>4640242181011</v>
      </c>
      <c r="E494" s="366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395" t="s">
        <v>675</v>
      </c>
      <c r="O494" s="368"/>
      <c r="P494" s="368"/>
      <c r="Q494" s="368"/>
      <c r="R494" s="369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366">
        <v>4640242180922</v>
      </c>
      <c r="E495" s="366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96" t="s">
        <v>678</v>
      </c>
      <c r="O495" s="368"/>
      <c r="P495" s="368"/>
      <c r="Q495" s="368"/>
      <c r="R495" s="36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366">
        <v>4640242180441</v>
      </c>
      <c r="E496" s="366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397" t="s">
        <v>681</v>
      </c>
      <c r="O496" s="368"/>
      <c r="P496" s="368"/>
      <c r="Q496" s="368"/>
      <c r="R496" s="36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366">
        <v>4640242180564</v>
      </c>
      <c r="E497" s="366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390" t="s">
        <v>684</v>
      </c>
      <c r="O497" s="368"/>
      <c r="P497" s="368"/>
      <c r="Q497" s="368"/>
      <c r="R497" s="36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366">
        <v>4640242180038</v>
      </c>
      <c r="E498" s="366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391" t="s">
        <v>687</v>
      </c>
      <c r="O498" s="368"/>
      <c r="P498" s="368"/>
      <c r="Q498" s="368"/>
      <c r="R498" s="36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373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70" t="s">
        <v>43</v>
      </c>
      <c r="O499" s="371"/>
      <c r="P499" s="371"/>
      <c r="Q499" s="371"/>
      <c r="R499" s="371"/>
      <c r="S499" s="371"/>
      <c r="T499" s="372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70" t="s">
        <v>43</v>
      </c>
      <c r="O500" s="371"/>
      <c r="P500" s="371"/>
      <c r="Q500" s="371"/>
      <c r="R500" s="371"/>
      <c r="S500" s="371"/>
      <c r="T500" s="372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379" t="s">
        <v>110</v>
      </c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79"/>
      <c r="O501" s="379"/>
      <c r="P501" s="379"/>
      <c r="Q501" s="379"/>
      <c r="R501" s="379"/>
      <c r="S501" s="379"/>
      <c r="T501" s="379"/>
      <c r="U501" s="379"/>
      <c r="V501" s="379"/>
      <c r="W501" s="379"/>
      <c r="X501" s="379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366">
        <v>4640242180090</v>
      </c>
      <c r="E502" s="366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92" t="s">
        <v>690</v>
      </c>
      <c r="O502" s="368"/>
      <c r="P502" s="368"/>
      <c r="Q502" s="368"/>
      <c r="R502" s="36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366">
        <v>4640242180526</v>
      </c>
      <c r="E503" s="366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387" t="s">
        <v>693</v>
      </c>
      <c r="O503" s="368"/>
      <c r="P503" s="368"/>
      <c r="Q503" s="368"/>
      <c r="R503" s="36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366">
        <v>4640242180519</v>
      </c>
      <c r="E504" s="366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388" t="s">
        <v>696</v>
      </c>
      <c r="O504" s="368"/>
      <c r="P504" s="368"/>
      <c r="Q504" s="368"/>
      <c r="R504" s="36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373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70" t="s">
        <v>43</v>
      </c>
      <c r="O505" s="371"/>
      <c r="P505" s="371"/>
      <c r="Q505" s="371"/>
      <c r="R505" s="371"/>
      <c r="S505" s="371"/>
      <c r="T505" s="372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70" t="s">
        <v>43</v>
      </c>
      <c r="O506" s="371"/>
      <c r="P506" s="371"/>
      <c r="Q506" s="371"/>
      <c r="R506" s="371"/>
      <c r="S506" s="371"/>
      <c r="T506" s="372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379" t="s">
        <v>76</v>
      </c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79"/>
      <c r="P507" s="379"/>
      <c r="Q507" s="379"/>
      <c r="R507" s="379"/>
      <c r="S507" s="379"/>
      <c r="T507" s="379"/>
      <c r="U507" s="379"/>
      <c r="V507" s="379"/>
      <c r="W507" s="379"/>
      <c r="X507" s="379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366">
        <v>4640242180816</v>
      </c>
      <c r="E508" s="366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389" t="s">
        <v>699</v>
      </c>
      <c r="O508" s="368"/>
      <c r="P508" s="368"/>
      <c r="Q508" s="368"/>
      <c r="R508" s="36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366">
        <v>4640242180595</v>
      </c>
      <c r="E509" s="366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384" t="s">
        <v>702</v>
      </c>
      <c r="O509" s="368"/>
      <c r="P509" s="368"/>
      <c r="Q509" s="368"/>
      <c r="R509" s="36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366">
        <v>4640242180908</v>
      </c>
      <c r="E510" s="366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385" t="s">
        <v>705</v>
      </c>
      <c r="O510" s="368"/>
      <c r="P510" s="368"/>
      <c r="Q510" s="368"/>
      <c r="R510" s="36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366">
        <v>4640242180489</v>
      </c>
      <c r="E511" s="366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386" t="s">
        <v>708</v>
      </c>
      <c r="O511" s="368"/>
      <c r="P511" s="368"/>
      <c r="Q511" s="368"/>
      <c r="R511" s="36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373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70" t="s">
        <v>43</v>
      </c>
      <c r="O512" s="371"/>
      <c r="P512" s="371"/>
      <c r="Q512" s="371"/>
      <c r="R512" s="371"/>
      <c r="S512" s="371"/>
      <c r="T512" s="372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70" t="s">
        <v>43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customHeight="1" x14ac:dyDescent="0.25">
      <c r="A514" s="379" t="s">
        <v>81</v>
      </c>
      <c r="B514" s="379"/>
      <c r="C514" s="379"/>
      <c r="D514" s="379"/>
      <c r="E514" s="379"/>
      <c r="F514" s="379"/>
      <c r="G514" s="379"/>
      <c r="H514" s="379"/>
      <c r="I514" s="379"/>
      <c r="J514" s="379"/>
      <c r="K514" s="379"/>
      <c r="L514" s="379"/>
      <c r="M514" s="379"/>
      <c r="N514" s="379"/>
      <c r="O514" s="379"/>
      <c r="P514" s="379"/>
      <c r="Q514" s="379"/>
      <c r="R514" s="379"/>
      <c r="S514" s="379"/>
      <c r="T514" s="379"/>
      <c r="U514" s="379"/>
      <c r="V514" s="379"/>
      <c r="W514" s="379"/>
      <c r="X514" s="379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366">
        <v>4680115880870</v>
      </c>
      <c r="E515" s="366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3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8"/>
      <c r="P515" s="368"/>
      <c r="Q515" s="368"/>
      <c r="R515" s="369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366">
        <v>4640242180540</v>
      </c>
      <c r="E516" s="366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381" t="s">
        <v>713</v>
      </c>
      <c r="O516" s="368"/>
      <c r="P516" s="368"/>
      <c r="Q516" s="368"/>
      <c r="R516" s="369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366">
        <v>4640242181233</v>
      </c>
      <c r="E517" s="366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382" t="s">
        <v>716</v>
      </c>
      <c r="O517" s="368"/>
      <c r="P517" s="368"/>
      <c r="Q517" s="368"/>
      <c r="R517" s="369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366">
        <v>4640242180557</v>
      </c>
      <c r="E518" s="366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383" t="s">
        <v>719</v>
      </c>
      <c r="O518" s="368"/>
      <c r="P518" s="368"/>
      <c r="Q518" s="368"/>
      <c r="R518" s="369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366">
        <v>4640242181226</v>
      </c>
      <c r="E519" s="366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367" t="s">
        <v>722</v>
      </c>
      <c r="O519" s="368"/>
      <c r="P519" s="368"/>
      <c r="Q519" s="368"/>
      <c r="R519" s="369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373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70" t="s">
        <v>43</v>
      </c>
      <c r="O520" s="371"/>
      <c r="P520" s="371"/>
      <c r="Q520" s="371"/>
      <c r="R520" s="371"/>
      <c r="S520" s="371"/>
      <c r="T520" s="372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70" t="s">
        <v>43</v>
      </c>
      <c r="O521" s="371"/>
      <c r="P521" s="371"/>
      <c r="Q521" s="371"/>
      <c r="R521" s="371"/>
      <c r="S521" s="371"/>
      <c r="T521" s="372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373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378"/>
      <c r="N522" s="375" t="s">
        <v>36</v>
      </c>
      <c r="O522" s="376"/>
      <c r="P522" s="376"/>
      <c r="Q522" s="376"/>
      <c r="R522" s="376"/>
      <c r="S522" s="376"/>
      <c r="T522" s="377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17900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17913</v>
      </c>
      <c r="X522" s="43"/>
      <c r="Y522" s="68"/>
      <c r="Z522" s="6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8"/>
      <c r="N523" s="375" t="s">
        <v>37</v>
      </c>
      <c r="O523" s="376"/>
      <c r="P523" s="376"/>
      <c r="Q523" s="376"/>
      <c r="R523" s="376"/>
      <c r="S523" s="376"/>
      <c r="T523" s="377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18899.815384615387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18913.349999999999</v>
      </c>
      <c r="X523" s="43"/>
      <c r="Y523" s="68"/>
      <c r="Z523" s="6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8"/>
      <c r="N524" s="375" t="s">
        <v>38</v>
      </c>
      <c r="O524" s="376"/>
      <c r="P524" s="376"/>
      <c r="Q524" s="376"/>
      <c r="R524" s="376"/>
      <c r="S524" s="376"/>
      <c r="T524" s="377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35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35</v>
      </c>
      <c r="X524" s="43"/>
      <c r="Y524" s="68"/>
      <c r="Z524" s="6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8"/>
      <c r="N525" s="375" t="s">
        <v>39</v>
      </c>
      <c r="O525" s="376"/>
      <c r="P525" s="376"/>
      <c r="Q525" s="376"/>
      <c r="R525" s="376"/>
      <c r="S525" s="376"/>
      <c r="T525" s="377"/>
      <c r="U525" s="43" t="s">
        <v>0</v>
      </c>
      <c r="V525" s="44">
        <f>GrossWeightTotal+PalletQtyTotal*25</f>
        <v>19774.815384615387</v>
      </c>
      <c r="W525" s="44">
        <f>GrossWeightTotalR+PalletQtyTotalR*25</f>
        <v>19788.349999999999</v>
      </c>
      <c r="X525" s="43"/>
      <c r="Y525" s="68"/>
      <c r="Z525" s="6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8"/>
      <c r="N526" s="375" t="s">
        <v>40</v>
      </c>
      <c r="O526" s="376"/>
      <c r="P526" s="376"/>
      <c r="Q526" s="376"/>
      <c r="R526" s="376"/>
      <c r="S526" s="376"/>
      <c r="T526" s="377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1857.948717948718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1859</v>
      </c>
      <c r="X526" s="43"/>
      <c r="Y526" s="68"/>
      <c r="Z526" s="68"/>
    </row>
    <row r="527" spans="1:53" ht="14.25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8"/>
      <c r="N527" s="375" t="s">
        <v>41</v>
      </c>
      <c r="O527" s="376"/>
      <c r="P527" s="376"/>
      <c r="Q527" s="376"/>
      <c r="R527" s="376"/>
      <c r="S527" s="376"/>
      <c r="T527" s="377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40.433250000000001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362" t="s">
        <v>108</v>
      </c>
      <c r="D529" s="362" t="s">
        <v>108</v>
      </c>
      <c r="E529" s="362" t="s">
        <v>108</v>
      </c>
      <c r="F529" s="362" t="s">
        <v>108</v>
      </c>
      <c r="G529" s="362" t="s">
        <v>238</v>
      </c>
      <c r="H529" s="362" t="s">
        <v>238</v>
      </c>
      <c r="I529" s="362" t="s">
        <v>238</v>
      </c>
      <c r="J529" s="362" t="s">
        <v>238</v>
      </c>
      <c r="K529" s="363"/>
      <c r="L529" s="362" t="s">
        <v>238</v>
      </c>
      <c r="M529" s="362" t="s">
        <v>238</v>
      </c>
      <c r="N529" s="362" t="s">
        <v>238</v>
      </c>
      <c r="O529" s="362" t="s">
        <v>238</v>
      </c>
      <c r="P529" s="72" t="s">
        <v>474</v>
      </c>
      <c r="Q529" s="362" t="s">
        <v>478</v>
      </c>
      <c r="R529" s="362" t="s">
        <v>478</v>
      </c>
      <c r="S529" s="362" t="s">
        <v>531</v>
      </c>
      <c r="T529" s="362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364" t="s">
        <v>10</v>
      </c>
      <c r="B530" s="362" t="s">
        <v>75</v>
      </c>
      <c r="C530" s="362" t="s">
        <v>109</v>
      </c>
      <c r="D530" s="362" t="s">
        <v>117</v>
      </c>
      <c r="E530" s="362" t="s">
        <v>108</v>
      </c>
      <c r="F530" s="362" t="s">
        <v>230</v>
      </c>
      <c r="G530" s="362" t="s">
        <v>239</v>
      </c>
      <c r="H530" s="362" t="s">
        <v>246</v>
      </c>
      <c r="I530" s="362" t="s">
        <v>265</v>
      </c>
      <c r="J530" s="362" t="s">
        <v>324</v>
      </c>
      <c r="K530" s="1"/>
      <c r="L530" s="362" t="s">
        <v>346</v>
      </c>
      <c r="M530" s="362" t="s">
        <v>365</v>
      </c>
      <c r="N530" s="362" t="s">
        <v>447</v>
      </c>
      <c r="O530" s="362" t="s">
        <v>465</v>
      </c>
      <c r="P530" s="362" t="s">
        <v>475</v>
      </c>
      <c r="Q530" s="362" t="s">
        <v>479</v>
      </c>
      <c r="R530" s="362" t="s">
        <v>506</v>
      </c>
      <c r="S530" s="362" t="s">
        <v>532</v>
      </c>
      <c r="T530" s="362" t="s">
        <v>583</v>
      </c>
      <c r="U530" s="362" t="s">
        <v>607</v>
      </c>
      <c r="V530" s="362" t="s">
        <v>672</v>
      </c>
      <c r="Z530" s="61"/>
      <c r="AC530" s="1"/>
    </row>
    <row r="531" spans="1:29" ht="13.5" thickBot="1" x14ac:dyDescent="0.25">
      <c r="A531" s="365"/>
      <c r="B531" s="362"/>
      <c r="C531" s="362"/>
      <c r="D531" s="362"/>
      <c r="E531" s="362"/>
      <c r="F531" s="362"/>
      <c r="G531" s="362"/>
      <c r="H531" s="362"/>
      <c r="I531" s="362"/>
      <c r="J531" s="362"/>
      <c r="K531" s="1"/>
      <c r="L531" s="362"/>
      <c r="M531" s="362"/>
      <c r="N531" s="362"/>
      <c r="O531" s="362"/>
      <c r="P531" s="362"/>
      <c r="Q531" s="362"/>
      <c r="R531" s="362"/>
      <c r="S531" s="362"/>
      <c r="T531" s="362"/>
      <c r="U531" s="362"/>
      <c r="V531" s="362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10803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7110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2024-02-20T08:17:06Z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