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571E670-1B4A-471F-B0DA-3B0F888239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Y571" i="1" s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Y543" i="1" s="1"/>
  <c r="P541" i="1"/>
  <c r="X539" i="1"/>
  <c r="X538" i="1"/>
  <c r="BO537" i="1"/>
  <c r="BM537" i="1"/>
  <c r="Y537" i="1"/>
  <c r="BP537" i="1" s="1"/>
  <c r="P537" i="1"/>
  <c r="BO536" i="1"/>
  <c r="BM536" i="1"/>
  <c r="Y536" i="1"/>
  <c r="BP536" i="1" s="1"/>
  <c r="P536" i="1"/>
  <c r="BO535" i="1"/>
  <c r="BM535" i="1"/>
  <c r="Y535" i="1"/>
  <c r="Y539" i="1" s="1"/>
  <c r="P535" i="1"/>
  <c r="X533" i="1"/>
  <c r="X532" i="1"/>
  <c r="BO531" i="1"/>
  <c r="BM531" i="1"/>
  <c r="Y531" i="1"/>
  <c r="BP531" i="1" s="1"/>
  <c r="P531" i="1"/>
  <c r="BO530" i="1"/>
  <c r="BM530" i="1"/>
  <c r="Y530" i="1"/>
  <c r="BP530" i="1" s="1"/>
  <c r="P530" i="1"/>
  <c r="BO529" i="1"/>
  <c r="BM529" i="1"/>
  <c r="Y529" i="1"/>
  <c r="BP529" i="1" s="1"/>
  <c r="P529" i="1"/>
  <c r="BO528" i="1"/>
  <c r="BM528" i="1"/>
  <c r="Y528" i="1"/>
  <c r="BP528" i="1" s="1"/>
  <c r="P528" i="1"/>
  <c r="BO527" i="1"/>
  <c r="BM527" i="1"/>
  <c r="Y527" i="1"/>
  <c r="BP527" i="1" s="1"/>
  <c r="P527" i="1"/>
  <c r="BO526" i="1"/>
  <c r="BM526" i="1"/>
  <c r="Y526" i="1"/>
  <c r="Y533" i="1" s="1"/>
  <c r="P526" i="1"/>
  <c r="X524" i="1"/>
  <c r="X523" i="1"/>
  <c r="BO522" i="1"/>
  <c r="BM522" i="1"/>
  <c r="Y522" i="1"/>
  <c r="BP522" i="1" s="1"/>
  <c r="P522" i="1"/>
  <c r="BO521" i="1"/>
  <c r="BM521" i="1"/>
  <c r="Y521" i="1"/>
  <c r="Y523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8" i="1" s="1"/>
  <c r="P486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Y480" i="1" s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N468" i="1"/>
  <c r="BM468" i="1"/>
  <c r="Z468" i="1"/>
  <c r="Y468" i="1"/>
  <c r="P468" i="1"/>
  <c r="X466" i="1"/>
  <c r="Y465" i="1"/>
  <c r="X465" i="1"/>
  <c r="BP464" i="1"/>
  <c r="BO464" i="1"/>
  <c r="BN464" i="1"/>
  <c r="BM464" i="1"/>
  <c r="Z464" i="1"/>
  <c r="Z465" i="1" s="1"/>
  <c r="Y464" i="1"/>
  <c r="P464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BP457" i="1"/>
  <c r="BO457" i="1"/>
  <c r="BN457" i="1"/>
  <c r="BM457" i="1"/>
  <c r="Z457" i="1"/>
  <c r="Y457" i="1"/>
  <c r="Y461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Y450" i="1" s="1"/>
  <c r="P428" i="1"/>
  <c r="X426" i="1"/>
  <c r="X425" i="1"/>
  <c r="BO424" i="1"/>
  <c r="BM424" i="1"/>
  <c r="Y424" i="1"/>
  <c r="Y612" i="1" s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Y416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BP397" i="1"/>
  <c r="BO397" i="1"/>
  <c r="BN397" i="1"/>
  <c r="BM397" i="1"/>
  <c r="Z397" i="1"/>
  <c r="Y397" i="1"/>
  <c r="X394" i="1"/>
  <c r="X393" i="1"/>
  <c r="BO392" i="1"/>
  <c r="BM392" i="1"/>
  <c r="Y392" i="1"/>
  <c r="Y394" i="1" s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8" i="1" s="1"/>
  <c r="P386" i="1"/>
  <c r="BP385" i="1"/>
  <c r="BO385" i="1"/>
  <c r="BN385" i="1"/>
  <c r="BM385" i="1"/>
  <c r="Z385" i="1"/>
  <c r="Y385" i="1"/>
  <c r="Y389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W612" i="1" s="1"/>
  <c r="P368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Y364" i="1" s="1"/>
  <c r="P360" i="1"/>
  <c r="X358" i="1"/>
  <c r="X357" i="1"/>
  <c r="BO356" i="1"/>
  <c r="BM356" i="1"/>
  <c r="Y356" i="1"/>
  <c r="V612" i="1" s="1"/>
  <c r="P356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Y353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BO342" i="1"/>
  <c r="BM342" i="1"/>
  <c r="Y342" i="1"/>
  <c r="Y347" i="1" s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Y340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6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R612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61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K612" i="1" s="1"/>
  <c r="P241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38" i="1" s="1"/>
  <c r="P232" i="1"/>
  <c r="X230" i="1"/>
  <c r="X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3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6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I612" i="1" s="1"/>
  <c r="P185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5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H612" i="1" s="1"/>
  <c r="P163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2" i="1"/>
  <c r="Z119" i="1"/>
  <c r="Z123" i="1" s="1"/>
  <c r="BN119" i="1"/>
  <c r="BP119" i="1"/>
  <c r="Z121" i="1"/>
  <c r="BN121" i="1"/>
  <c r="Y124" i="1"/>
  <c r="Z127" i="1"/>
  <c r="Z129" i="1" s="1"/>
  <c r="BN127" i="1"/>
  <c r="BP127" i="1"/>
  <c r="Z133" i="1"/>
  <c r="Z138" i="1" s="1"/>
  <c r="BN133" i="1"/>
  <c r="BP133" i="1"/>
  <c r="Z135" i="1"/>
  <c r="BN135" i="1"/>
  <c r="Z137" i="1"/>
  <c r="BN137" i="1"/>
  <c r="Z141" i="1"/>
  <c r="Z143" i="1" s="1"/>
  <c r="BN141" i="1"/>
  <c r="BP141" i="1"/>
  <c r="Y144" i="1"/>
  <c r="G612" i="1"/>
  <c r="Z148" i="1"/>
  <c r="Z149" i="1" s="1"/>
  <c r="BN148" i="1"/>
  <c r="BP148" i="1"/>
  <c r="Y149" i="1"/>
  <c r="Z152" i="1"/>
  <c r="Z154" i="1" s="1"/>
  <c r="BN152" i="1"/>
  <c r="BP152" i="1"/>
  <c r="Y155" i="1"/>
  <c r="Z158" i="1"/>
  <c r="Z159" i="1" s="1"/>
  <c r="BN158" i="1"/>
  <c r="BP158" i="1"/>
  <c r="Z163" i="1"/>
  <c r="Z166" i="1" s="1"/>
  <c r="BN163" i="1"/>
  <c r="BP163" i="1"/>
  <c r="Z165" i="1"/>
  <c r="BN165" i="1"/>
  <c r="Y166" i="1"/>
  <c r="Z169" i="1"/>
  <c r="Z174" i="1" s="1"/>
  <c r="BN169" i="1"/>
  <c r="BP169" i="1"/>
  <c r="Z171" i="1"/>
  <c r="BN171" i="1"/>
  <c r="Z173" i="1"/>
  <c r="BN173" i="1"/>
  <c r="Y174" i="1"/>
  <c r="Z177" i="1"/>
  <c r="Z180" i="1" s="1"/>
  <c r="BN177" i="1"/>
  <c r="BP177" i="1"/>
  <c r="Z179" i="1"/>
  <c r="BN179" i="1"/>
  <c r="Y180" i="1"/>
  <c r="Z185" i="1"/>
  <c r="Z193" i="1" s="1"/>
  <c r="BN185" i="1"/>
  <c r="BP185" i="1"/>
  <c r="Z187" i="1"/>
  <c r="BN187" i="1"/>
  <c r="Z189" i="1"/>
  <c r="BN189" i="1"/>
  <c r="Z191" i="1"/>
  <c r="BN191" i="1"/>
  <c r="Y194" i="1"/>
  <c r="J612" i="1"/>
  <c r="Z198" i="1"/>
  <c r="Z199" i="1" s="1"/>
  <c r="BN198" i="1"/>
  <c r="BP198" i="1"/>
  <c r="Y199" i="1"/>
  <c r="Z202" i="1"/>
  <c r="Z204" i="1" s="1"/>
  <c r="BN202" i="1"/>
  <c r="BP202" i="1"/>
  <c r="Y205" i="1"/>
  <c r="Z208" i="1"/>
  <c r="Z215" i="1" s="1"/>
  <c r="BN208" i="1"/>
  <c r="Z210" i="1"/>
  <c r="BN210" i="1"/>
  <c r="Z212" i="1"/>
  <c r="BN212" i="1"/>
  <c r="Z214" i="1"/>
  <c r="BN214" i="1"/>
  <c r="Y215" i="1"/>
  <c r="Z218" i="1"/>
  <c r="Z229" i="1" s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Y229" i="1"/>
  <c r="Z232" i="1"/>
  <c r="Z237" i="1" s="1"/>
  <c r="BN232" i="1"/>
  <c r="BP232" i="1"/>
  <c r="Z234" i="1"/>
  <c r="BN234" i="1"/>
  <c r="Z236" i="1"/>
  <c r="BN236" i="1"/>
  <c r="Y237" i="1"/>
  <c r="Z241" i="1"/>
  <c r="Z249" i="1" s="1"/>
  <c r="BN241" i="1"/>
  <c r="BP241" i="1"/>
  <c r="Z243" i="1"/>
  <c r="BN243" i="1"/>
  <c r="Z245" i="1"/>
  <c r="BN245" i="1"/>
  <c r="Z247" i="1"/>
  <c r="BN247" i="1"/>
  <c r="Y250" i="1"/>
  <c r="M612" i="1"/>
  <c r="Z254" i="1"/>
  <c r="Z261" i="1" s="1"/>
  <c r="BN254" i="1"/>
  <c r="Z256" i="1"/>
  <c r="BN256" i="1"/>
  <c r="Z258" i="1"/>
  <c r="BN258" i="1"/>
  <c r="Z260" i="1"/>
  <c r="BN260" i="1"/>
  <c r="Y261" i="1"/>
  <c r="Z265" i="1"/>
  <c r="Z270" i="1" s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Z282" i="1" s="1"/>
  <c r="BN279" i="1"/>
  <c r="BP279" i="1"/>
  <c r="Z281" i="1"/>
  <c r="BN281" i="1"/>
  <c r="Y282" i="1"/>
  <c r="Z286" i="1"/>
  <c r="Z291" i="1" s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Y307" i="1"/>
  <c r="U612" i="1"/>
  <c r="Y318" i="1"/>
  <c r="Z311" i="1"/>
  <c r="BN311" i="1"/>
  <c r="BP315" i="1"/>
  <c r="BN315" i="1"/>
  <c r="Z315" i="1"/>
  <c r="Y324" i="1"/>
  <c r="BP323" i="1"/>
  <c r="BN323" i="1"/>
  <c r="Z323" i="1"/>
  <c r="Y334" i="1"/>
  <c r="BP327" i="1"/>
  <c r="BN327" i="1"/>
  <c r="Z327" i="1"/>
  <c r="BP331" i="1"/>
  <c r="BN331" i="1"/>
  <c r="Z331" i="1"/>
  <c r="H9" i="1"/>
  <c r="Y24" i="1"/>
  <c r="Y59" i="1"/>
  <c r="Y75" i="1"/>
  <c r="Y167" i="1"/>
  <c r="Y193" i="1"/>
  <c r="Y249" i="1"/>
  <c r="Y262" i="1"/>
  <c r="Y271" i="1"/>
  <c r="Y276" i="1"/>
  <c r="Y283" i="1"/>
  <c r="Y292" i="1"/>
  <c r="Y297" i="1"/>
  <c r="Y302" i="1"/>
  <c r="Z317" i="1"/>
  <c r="BP313" i="1"/>
  <c r="BN313" i="1"/>
  <c r="Z313" i="1"/>
  <c r="Y317" i="1"/>
  <c r="BP321" i="1"/>
  <c r="BN321" i="1"/>
  <c r="Z321" i="1"/>
  <c r="Z324" i="1" s="1"/>
  <c r="BP329" i="1"/>
  <c r="BN329" i="1"/>
  <c r="Z329" i="1"/>
  <c r="Y333" i="1"/>
  <c r="Z339" i="1"/>
  <c r="Z337" i="1"/>
  <c r="BN337" i="1"/>
  <c r="BP337" i="1"/>
  <c r="Z342" i="1"/>
  <c r="Z346" i="1" s="1"/>
  <c r="BN342" i="1"/>
  <c r="BP342" i="1"/>
  <c r="Z343" i="1"/>
  <c r="BN343" i="1"/>
  <c r="Z345" i="1"/>
  <c r="BN345" i="1"/>
  <c r="Y346" i="1"/>
  <c r="Z349" i="1"/>
  <c r="Z352" i="1" s="1"/>
  <c r="BN349" i="1"/>
  <c r="BP349" i="1"/>
  <c r="Z351" i="1"/>
  <c r="BN351" i="1"/>
  <c r="Y352" i="1"/>
  <c r="Z356" i="1"/>
  <c r="Z357" i="1" s="1"/>
  <c r="BN356" i="1"/>
  <c r="BP356" i="1"/>
  <c r="Y357" i="1"/>
  <c r="Z360" i="1"/>
  <c r="Z363" i="1" s="1"/>
  <c r="BN360" i="1"/>
  <c r="BP360" i="1"/>
  <c r="Z362" i="1"/>
  <c r="BN362" i="1"/>
  <c r="Y363" i="1"/>
  <c r="Z368" i="1"/>
  <c r="Z377" i="1" s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Y383" i="1"/>
  <c r="Z386" i="1"/>
  <c r="Z388" i="1" s="1"/>
  <c r="BN386" i="1"/>
  <c r="BP386" i="1"/>
  <c r="Z392" i="1"/>
  <c r="Z393" i="1" s="1"/>
  <c r="BN392" i="1"/>
  <c r="BP392" i="1"/>
  <c r="X612" i="1"/>
  <c r="Z398" i="1"/>
  <c r="Z401" i="1" s="1"/>
  <c r="BN398" i="1"/>
  <c r="BP398" i="1"/>
  <c r="Z400" i="1"/>
  <c r="BN400" i="1"/>
  <c r="Y401" i="1"/>
  <c r="Z404" i="1"/>
  <c r="BN404" i="1"/>
  <c r="BP404" i="1"/>
  <c r="Z406" i="1"/>
  <c r="BN406" i="1"/>
  <c r="Y407" i="1"/>
  <c r="Z410" i="1"/>
  <c r="BN410" i="1"/>
  <c r="BP410" i="1"/>
  <c r="Z412" i="1"/>
  <c r="BN412" i="1"/>
  <c r="Z414" i="1"/>
  <c r="BN414" i="1"/>
  <c r="Y415" i="1"/>
  <c r="Z418" i="1"/>
  <c r="Z419" i="1" s="1"/>
  <c r="BN418" i="1"/>
  <c r="BP418" i="1"/>
  <c r="Y419" i="1"/>
  <c r="Z424" i="1"/>
  <c r="Z425" i="1" s="1"/>
  <c r="BN424" i="1"/>
  <c r="BP424" i="1"/>
  <c r="Y425" i="1"/>
  <c r="Z428" i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458" i="1"/>
  <c r="Z460" i="1" s="1"/>
  <c r="BN458" i="1"/>
  <c r="BP458" i="1"/>
  <c r="Z612" i="1"/>
  <c r="Y466" i="1"/>
  <c r="Y474" i="1"/>
  <c r="Y475" i="1"/>
  <c r="BP468" i="1"/>
  <c r="BP472" i="1"/>
  <c r="BN472" i="1"/>
  <c r="Z472" i="1"/>
  <c r="Y358" i="1"/>
  <c r="Y378" i="1"/>
  <c r="Y426" i="1"/>
  <c r="Z474" i="1"/>
  <c r="BP470" i="1"/>
  <c r="BN470" i="1"/>
  <c r="Z470" i="1"/>
  <c r="Z478" i="1"/>
  <c r="Z479" i="1" s="1"/>
  <c r="BN478" i="1"/>
  <c r="BP478" i="1"/>
  <c r="Z482" i="1"/>
  <c r="Z483" i="1" s="1"/>
  <c r="BN482" i="1"/>
  <c r="BP482" i="1"/>
  <c r="Y483" i="1"/>
  <c r="Z486" i="1"/>
  <c r="Z487" i="1" s="1"/>
  <c r="BN486" i="1"/>
  <c r="BP486" i="1"/>
  <c r="Y487" i="1"/>
  <c r="Z491" i="1"/>
  <c r="BN491" i="1"/>
  <c r="BP491" i="1"/>
  <c r="Z493" i="1"/>
  <c r="BN493" i="1"/>
  <c r="Y494" i="1"/>
  <c r="AB612" i="1"/>
  <c r="Z499" i="1"/>
  <c r="Z500" i="1" s="1"/>
  <c r="BN499" i="1"/>
  <c r="BP499" i="1"/>
  <c r="Y500" i="1"/>
  <c r="Z503" i="1"/>
  <c r="Z504" i="1" s="1"/>
  <c r="BN503" i="1"/>
  <c r="BP503" i="1"/>
  <c r="Y504" i="1"/>
  <c r="Z509" i="1"/>
  <c r="Z518" i="1" s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BN521" i="1"/>
  <c r="BP521" i="1"/>
  <c r="Y524" i="1"/>
  <c r="Z527" i="1"/>
  <c r="BN527" i="1"/>
  <c r="Z529" i="1"/>
  <c r="BN529" i="1"/>
  <c r="Z531" i="1"/>
  <c r="BN531" i="1"/>
  <c r="Y532" i="1"/>
  <c r="Z535" i="1"/>
  <c r="BN535" i="1"/>
  <c r="BP535" i="1"/>
  <c r="Z537" i="1"/>
  <c r="BN537" i="1"/>
  <c r="Y538" i="1"/>
  <c r="Z541" i="1"/>
  <c r="Z542" i="1" s="1"/>
  <c r="BN541" i="1"/>
  <c r="BP541" i="1"/>
  <c r="Y542" i="1"/>
  <c r="Y554" i="1"/>
  <c r="AD612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82" i="1"/>
  <c r="BP578" i="1"/>
  <c r="BN578" i="1"/>
  <c r="Z578" i="1"/>
  <c r="BP580" i="1"/>
  <c r="BN580" i="1"/>
  <c r="Z580" i="1"/>
  <c r="AE612" i="1"/>
  <c r="Y495" i="1"/>
  <c r="Y519" i="1"/>
  <c r="Z522" i="1"/>
  <c r="BN522" i="1"/>
  <c r="Z526" i="1"/>
  <c r="Z532" i="1" s="1"/>
  <c r="BN526" i="1"/>
  <c r="BP526" i="1"/>
  <c r="Z528" i="1"/>
  <c r="BN528" i="1"/>
  <c r="Z530" i="1"/>
  <c r="BN530" i="1"/>
  <c r="Z536" i="1"/>
  <c r="BN536" i="1"/>
  <c r="BP549" i="1"/>
  <c r="BN549" i="1"/>
  <c r="Z549" i="1"/>
  <c r="Z554" i="1" s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333" i="1"/>
  <c r="Y606" i="1"/>
  <c r="Y603" i="1"/>
  <c r="Z570" i="1"/>
  <c r="Z582" i="1"/>
  <c r="Z538" i="1"/>
  <c r="Z494" i="1"/>
  <c r="Z449" i="1"/>
  <c r="Z415" i="1"/>
  <c r="Z407" i="1"/>
  <c r="Y602" i="1"/>
  <c r="Z74" i="1"/>
  <c r="Y604" i="1"/>
  <c r="Z607" i="1"/>
  <c r="Y605" i="1" l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<sst xmlns="http://schemas.openxmlformats.org/spreadsheetml/2006/main" count="2452" uniqueCount="764">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</sst>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2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0.375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140</v>
      </c>
      <c r="Y53" s="382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224</v>
      </c>
      <c r="Y56" s="382">
        <f t="shared" si="6"/>
        <v>224</v>
      </c>
      <c r="Z56" s="36">
        <f>IFERROR(IF(Y56=0,"",ROUNDUP(Y56/H56,0)*0.00937),"")</f>
        <v>0.52471999999999996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237.44</v>
      </c>
      <c r="BN56" s="64">
        <f t="shared" si="8"/>
        <v>237.44</v>
      </c>
      <c r="BO56" s="64">
        <f t="shared" si="9"/>
        <v>0.46666666666666667</v>
      </c>
      <c r="BP56" s="64">
        <f t="shared" si="10"/>
        <v>0.46666666666666667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68.962962962962962</v>
      </c>
      <c r="Y59" s="383">
        <f>IFERROR(Y53/H53,"0")+IFERROR(Y54/H54,"0")+IFERROR(Y55/H55,"0")+IFERROR(Y56/H56,"0")+IFERROR(Y57/H57,"0")+IFERROR(Y58/H58,"0")</f>
        <v>69</v>
      </c>
      <c r="Z59" s="383">
        <f>IFERROR(IF(Z53="",0,Z53),"0")+IFERROR(IF(Z54="",0,Z54),"0")+IFERROR(IF(Z55="",0,Z55),"0")+IFERROR(IF(Z56="",0,Z56),"0")+IFERROR(IF(Z57="",0,Z57),"0")+IFERROR(IF(Z58="",0,Z58),"0")</f>
        <v>0.80746999999999991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364</v>
      </c>
      <c r="Y60" s="383">
        <f>IFERROR(SUM(Y53:Y58),"0")</f>
        <v>364.4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300</v>
      </c>
      <c r="Y69" s="382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405</v>
      </c>
      <c r="Y73" s="382">
        <f t="shared" si="11"/>
        <v>405</v>
      </c>
      <c r="Z73" s="36">
        <f>IFERROR(IF(Y73=0,"",ROUNDUP(Y73/H73,0)*0.00937),"")</f>
        <v>0.84329999999999994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426.6</v>
      </c>
      <c r="BN73" s="64">
        <f t="shared" si="13"/>
        <v>426.6</v>
      </c>
      <c r="BO73" s="64">
        <f t="shared" si="14"/>
        <v>0.75</v>
      </c>
      <c r="BP73" s="64">
        <f t="shared" si="15"/>
        <v>0.75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117.77777777777777</v>
      </c>
      <c r="Y74" s="383">
        <f>IFERROR(Y68/H68,"0")+IFERROR(Y69/H69,"0")+IFERROR(Y70/H70,"0")+IFERROR(Y71/H71,"0")+IFERROR(Y72/H72,"0")+IFERROR(Y73/H73,"0")</f>
        <v>118</v>
      </c>
      <c r="Z74" s="383">
        <f>IFERROR(IF(Z68="",0,Z68),"0")+IFERROR(IF(Z69="",0,Z69),"0")+IFERROR(IF(Z70="",0,Z70),"0")+IFERROR(IF(Z71="",0,Z71),"0")+IFERROR(IF(Z72="",0,Z72),"0")+IFERROR(IF(Z73="",0,Z73),"0")</f>
        <v>1.4522999999999999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705</v>
      </c>
      <c r="Y75" s="383">
        <f>IFERROR(SUM(Y68:Y73),"0")</f>
        <v>707.40000000000009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100</v>
      </c>
      <c r="Y77" s="382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75.925925925925924</v>
      </c>
      <c r="Y79" s="383">
        <f>IFERROR(Y77/H77,"0")+IFERROR(Y78/H78,"0")</f>
        <v>77</v>
      </c>
      <c r="Z79" s="383">
        <f>IFERROR(IF(Z77="",0,Z77),"0")+IFERROR(IF(Z78="",0,Z78),"0")</f>
        <v>0.72201000000000004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280</v>
      </c>
      <c r="Y80" s="383">
        <f>IFERROR(SUM(Y77:Y78),"0")</f>
        <v>288.89999999999998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40</v>
      </c>
      <c r="Y97" s="38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42.685714285714283</v>
      </c>
      <c r="BN97" s="64">
        <f>IFERROR(Y97*I97/H97,"0")</f>
        <v>44.82</v>
      </c>
      <c r="BO97" s="64">
        <f>IFERROR(1/J97*(X97/H97),"0")</f>
        <v>8.5034013605442174E-2</v>
      </c>
      <c r="BP97" s="64">
        <f>IFERROR(1/J97*(Y97/H97),"0")</f>
        <v>8.9285714285714274E-2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4.7619047619047619</v>
      </c>
      <c r="Y99" s="383">
        <f>IFERROR(Y96/H96,"0")+IFERROR(Y97/H97,"0")+IFERROR(Y98/H98,"0")</f>
        <v>5</v>
      </c>
      <c r="Z99" s="383">
        <f>IFERROR(IF(Z96="",0,Z96),"0")+IFERROR(IF(Z97="",0,Z97),"0")+IFERROR(IF(Z98="",0,Z98),"0")</f>
        <v>0.10874999999999999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40</v>
      </c>
      <c r="Y100" s="383">
        <f>IFERROR(SUM(Y96:Y98),"0")</f>
        <v>42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300</v>
      </c>
      <c r="Y103" s="382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405</v>
      </c>
      <c r="Y105" s="382">
        <f>IFERROR(IF(X105="",0,CEILING((X105/$H105),1)*$H105),"")</f>
        <v>405</v>
      </c>
      <c r="Z105" s="36">
        <f>IFERROR(IF(Y105=0,"",ROUNDUP(Y105/H105,0)*0.00937),"")</f>
        <v>0.84329999999999994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0.75</v>
      </c>
      <c r="BP105" s="64">
        <f>IFERROR(1/J105*(Y105/H105),"0")</f>
        <v>0.75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117.77777777777777</v>
      </c>
      <c r="Y106" s="383">
        <f>IFERROR(Y103/H103,"0")+IFERROR(Y104/H104,"0")+IFERROR(Y105/H105,"0")</f>
        <v>118</v>
      </c>
      <c r="Z106" s="383">
        <f>IFERROR(IF(Z103="",0,Z103),"0")+IFERROR(IF(Z104="",0,Z104),"0")+IFERROR(IF(Z105="",0,Z105),"0")</f>
        <v>1.4522999999999999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705</v>
      </c>
      <c r="Y107" s="383">
        <f>IFERROR(SUM(Y103:Y105),"0")</f>
        <v>707.40000000000009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150</v>
      </c>
      <c r="Y110" s="38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184.52380952380952</v>
      </c>
      <c r="Y114" s="383">
        <f>IFERROR(Y109/H109,"0")+IFERROR(Y110/H110,"0")+IFERROR(Y111/H111,"0")+IFERROR(Y112/H112,"0")+IFERROR(Y113/H113,"0")</f>
        <v>185</v>
      </c>
      <c r="Z114" s="383">
        <f>IFERROR(IF(Z109="",0,Z109),"0")+IFERROR(IF(Z110="",0,Z110),"0")+IFERROR(IF(Z111="",0,Z111),"0")+IFERROR(IF(Z112="",0,Z112),"0")+IFERROR(IF(Z113="",0,Z113),"0")</f>
        <v>1.6490100000000001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600</v>
      </c>
      <c r="Y115" s="383">
        <f>IFERROR(SUM(Y109:Y113),"0")</f>
        <v>602.1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50</v>
      </c>
      <c r="Y119" s="38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405</v>
      </c>
      <c r="Y121" s="382">
        <f>IFERROR(IF(X121="",0,CEILING((X121/$H121),1)*$H121),"")</f>
        <v>405</v>
      </c>
      <c r="Z121" s="36">
        <f>IFERROR(IF(Y121=0,"",ROUNDUP(Y121/H121,0)*0.00937),"")</f>
        <v>0.84329999999999994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426.6</v>
      </c>
      <c r="BN121" s="64">
        <f>IFERROR(Y121*I121/H121,"0")</f>
        <v>426.6</v>
      </c>
      <c r="BO121" s="64">
        <f>IFERROR(1/J121*(X121/H121),"0")</f>
        <v>0.75</v>
      </c>
      <c r="BP121" s="64">
        <f>IFERROR(1/J121*(Y121/H121),"0")</f>
        <v>0.75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94.464285714285708</v>
      </c>
      <c r="Y123" s="383">
        <f>IFERROR(Y118/H118,"0")+IFERROR(Y119/H119,"0")+IFERROR(Y120/H120,"0")+IFERROR(Y121/H121,"0")+IFERROR(Y122/H122,"0")</f>
        <v>95</v>
      </c>
      <c r="Z123" s="383">
        <f>IFERROR(IF(Z118="",0,Z118),"0")+IFERROR(IF(Z119="",0,Z119),"0")+IFERROR(IF(Z120="",0,Z120),"0")+IFERROR(IF(Z121="",0,Z121),"0")+IFERROR(IF(Z122="",0,Z122),"0")</f>
        <v>0.95204999999999995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455</v>
      </c>
      <c r="Y124" s="383">
        <f>IFERROR(SUM(Y118:Y122),"0")</f>
        <v>461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470</v>
      </c>
      <c r="Y133" s="382">
        <f t="shared" si="21"/>
        <v>470.40000000000003</v>
      </c>
      <c r="Z133" s="36">
        <f>IFERROR(IF(Y133=0,"",ROUNDUP(Y133/H133,0)*0.02175),"")</f>
        <v>1.218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501.22142857142859</v>
      </c>
      <c r="BN133" s="64">
        <f t="shared" si="23"/>
        <v>501.64800000000002</v>
      </c>
      <c r="BO133" s="64">
        <f t="shared" si="24"/>
        <v>0.99914965986394544</v>
      </c>
      <c r="BP133" s="64">
        <f t="shared" si="25"/>
        <v>1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9</v>
      </c>
      <c r="Y136" s="382">
        <f t="shared" si="21"/>
        <v>9</v>
      </c>
      <c r="Z136" s="36">
        <f>IFERROR(IF(Y136=0,"",ROUNDUP(Y136/H136,0)*0.00753),"")</f>
        <v>3.7650000000000003E-2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</v>
      </c>
      <c r="BN136" s="64">
        <f t="shared" si="23"/>
        <v>10</v>
      </c>
      <c r="BO136" s="64">
        <f t="shared" si="24"/>
        <v>3.2051282051282048E-2</v>
      </c>
      <c r="BP136" s="64">
        <f t="shared" si="25"/>
        <v>3.2051282051282048E-2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227.61904761904759</v>
      </c>
      <c r="Y138" s="383">
        <f>IFERROR(Y132/H132,"0")+IFERROR(Y133/H133,"0")+IFERROR(Y134/H134,"0")+IFERROR(Y135/H135,"0")+IFERROR(Y136/H136,"0")+IFERROR(Y137/H137,"0")</f>
        <v>228</v>
      </c>
      <c r="Z138" s="383">
        <f>IFERROR(IF(Z132="",0,Z132),"0")+IFERROR(IF(Z133="",0,Z133),"0")+IFERROR(IF(Z134="",0,Z134),"0")+IFERROR(IF(Z135="",0,Z135),"0")+IFERROR(IF(Z136="",0,Z136),"0")+IFERROR(IF(Z137="",0,Z137),"0")</f>
        <v>2.5131600000000001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929</v>
      </c>
      <c r="Y139" s="383">
        <f>IFERROR(SUM(Y132:Y137),"0")</f>
        <v>930.30000000000007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33</v>
      </c>
      <c r="Y142" s="382">
        <f>IFERROR(IF(X142="",0,CEILING((X142/$H142),1)*$H142),"")</f>
        <v>33.659999999999997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37.633333333333333</v>
      </c>
      <c r="BN142" s="64">
        <f>IFERROR(Y142*I142/H142,"0")</f>
        <v>38.385999999999996</v>
      </c>
      <c r="BO142" s="64">
        <f>IFERROR(1/J142*(X142/H142),"0")</f>
        <v>0.10683760683760685</v>
      </c>
      <c r="BP142" s="64">
        <f>IFERROR(1/J142*(Y142/H142),"0")</f>
        <v>0.10897435897435898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16.666666666666668</v>
      </c>
      <c r="Y143" s="383">
        <f>IFERROR(Y141/H141,"0")+IFERROR(Y142/H142,"0")</f>
        <v>17</v>
      </c>
      <c r="Z143" s="383">
        <f>IFERROR(IF(Z141="",0,Z141),"0")+IFERROR(IF(Z142="",0,Z142),"0")</f>
        <v>0.12801000000000001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33</v>
      </c>
      <c r="Y144" s="383">
        <f>IFERROR(SUM(Y141:Y142),"0")</f>
        <v>33.659999999999997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66</v>
      </c>
      <c r="Y157" s="382">
        <f>IFERROR(IF(X157="",0,CEILING((X157/$H157),1)*$H157),"")</f>
        <v>66</v>
      </c>
      <c r="Z157" s="36">
        <f>IFERROR(IF(Y157=0,"",ROUNDUP(Y157/H157,0)*0.00753),"")</f>
        <v>0.18825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73.199999999999989</v>
      </c>
      <c r="BN157" s="64">
        <f>IFERROR(Y157*I157/H157,"0")</f>
        <v>73.199999999999989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25</v>
      </c>
      <c r="Y159" s="383">
        <f>IFERROR(Y157/H157,"0")+IFERROR(Y158/H158,"0")</f>
        <v>25</v>
      </c>
      <c r="Z159" s="383">
        <f>IFERROR(IF(Z157="",0,Z157),"0")+IFERROR(IF(Z158="",0,Z158),"0")</f>
        <v>0.18825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66</v>
      </c>
      <c r="Y160" s="383">
        <f>IFERROR(SUM(Y157:Y158),"0")</f>
        <v>66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40</v>
      </c>
      <c r="Y164" s="382">
        <f>IFERROR(IF(X164="",0,CEILING((X164/$H164),1)*$H164),"")</f>
        <v>42</v>
      </c>
      <c r="Z164" s="36">
        <f>IFERROR(IF(Y164=0,"",ROUNDUP(Y164/H164,0)*0.00753),"")</f>
        <v>0.10542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42.666666666666664</v>
      </c>
      <c r="BN164" s="64">
        <f>IFERROR(Y164*I164/H164,"0")</f>
        <v>44.800000000000004</v>
      </c>
      <c r="BO164" s="64">
        <f>IFERROR(1/J164*(X164/H164),"0")</f>
        <v>8.5470085470085472E-2</v>
      </c>
      <c r="BP164" s="64">
        <f>IFERROR(1/J164*(Y164/H164),"0")</f>
        <v>8.9743589743589744E-2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13.333333333333334</v>
      </c>
      <c r="Y166" s="383">
        <f>IFERROR(Y163/H163,"0")+IFERROR(Y164/H164,"0")+IFERROR(Y165/H165,"0")</f>
        <v>14</v>
      </c>
      <c r="Z166" s="383">
        <f>IFERROR(IF(Z163="",0,Z163),"0")+IFERROR(IF(Z164="",0,Z164),"0")+IFERROR(IF(Z165="",0,Z165),"0")</f>
        <v>0.10542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40</v>
      </c>
      <c r="Y167" s="383">
        <f>IFERROR(SUM(Y163:Y165),"0")</f>
        <v>42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30</v>
      </c>
      <c r="Y177" s="382">
        <f>IFERROR(IF(X177="",0,CEILING((X177/$H177),1)*$H177),"")</f>
        <v>33.6</v>
      </c>
      <c r="Z177" s="36">
        <f>IFERROR(IF(Y177=0,"",ROUNDUP(Y177/H177,0)*0.02175),"")</f>
        <v>8.6999999999999994E-2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32.014285714285712</v>
      </c>
      <c r="BN177" s="64">
        <f>IFERROR(Y177*I177/H177,"0")</f>
        <v>35.856000000000002</v>
      </c>
      <c r="BO177" s="64">
        <f>IFERROR(1/J177*(X177/H177),"0")</f>
        <v>6.377551020408162E-2</v>
      </c>
      <c r="BP177" s="64">
        <f>IFERROR(1/J177*(Y177/H177),"0")</f>
        <v>7.1428571428571425E-2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40</v>
      </c>
      <c r="Y179" s="382">
        <f>IFERROR(IF(X179="",0,CEILING((X179/$H179),1)*$H179),"")</f>
        <v>42</v>
      </c>
      <c r="Z179" s="36">
        <f>IFERROR(IF(Y179=0,"",ROUNDUP(Y179/H179,0)*0.00753),"")</f>
        <v>0.10542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43.626666666666665</v>
      </c>
      <c r="BN179" s="64">
        <f>IFERROR(Y179*I179/H179,"0")</f>
        <v>45.807999999999993</v>
      </c>
      <c r="BO179" s="64">
        <f>IFERROR(1/J179*(X179/H179),"0")</f>
        <v>8.5470085470085472E-2</v>
      </c>
      <c r="BP179" s="64">
        <f>IFERROR(1/J179*(Y179/H179),"0")</f>
        <v>8.9743589743589744E-2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16.904761904761905</v>
      </c>
      <c r="Y180" s="383">
        <f>IFERROR(Y177/H177,"0")+IFERROR(Y178/H178,"0")+IFERROR(Y179/H179,"0")</f>
        <v>18</v>
      </c>
      <c r="Z180" s="383">
        <f>IFERROR(IF(Z177="",0,Z177),"0")+IFERROR(IF(Z178="",0,Z178),"0")+IFERROR(IF(Z179="",0,Z179),"0")</f>
        <v>0.19241999999999998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70</v>
      </c>
      <c r="Y181" s="383">
        <f>IFERROR(SUM(Y177:Y179),"0")</f>
        <v>75.599999999999994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40</v>
      </c>
      <c r="Y186" s="382">
        <f t="shared" si="26"/>
        <v>42</v>
      </c>
      <c r="Z186" s="36">
        <f>IFERROR(IF(Y186=0,"",ROUNDUP(Y186/H186,0)*0.00753),"")</f>
        <v>7.5300000000000006E-2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42.476190476190474</v>
      </c>
      <c r="BN186" s="64">
        <f t="shared" si="28"/>
        <v>44.599999999999994</v>
      </c>
      <c r="BO186" s="64">
        <f t="shared" si="29"/>
        <v>6.1050061050061048E-2</v>
      </c>
      <c r="BP186" s="64">
        <f t="shared" si="30"/>
        <v>6.4102564102564097E-2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122.5</v>
      </c>
      <c r="Y188" s="382">
        <f t="shared" si="26"/>
        <v>123.9</v>
      </c>
      <c r="Z188" s="36">
        <f>IFERROR(IF(Y188=0,"",ROUNDUP(Y188/H188,0)*0.00502),"")</f>
        <v>0.29618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130.08333333333334</v>
      </c>
      <c r="BN188" s="64">
        <f t="shared" si="28"/>
        <v>131.57</v>
      </c>
      <c r="BO188" s="64">
        <f t="shared" si="29"/>
        <v>0.2492877492877493</v>
      </c>
      <c r="BP188" s="64">
        <f t="shared" si="30"/>
        <v>0.25213675213675218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122.5</v>
      </c>
      <c r="Y189" s="382">
        <f t="shared" si="26"/>
        <v>123.9</v>
      </c>
      <c r="Z189" s="36">
        <f>IFERROR(IF(Y189=0,"",ROUNDUP(Y189/H189,0)*0.00502),"")</f>
        <v>0.29618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130.08333333333334</v>
      </c>
      <c r="BN189" s="64">
        <f t="shared" si="28"/>
        <v>131.57</v>
      </c>
      <c r="BO189" s="64">
        <f t="shared" si="29"/>
        <v>0.2492877492877493</v>
      </c>
      <c r="BP189" s="64">
        <f t="shared" si="30"/>
        <v>0.25213675213675218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175</v>
      </c>
      <c r="Y190" s="382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183.33333333333334</v>
      </c>
      <c r="BN190" s="64">
        <f t="shared" si="28"/>
        <v>184.8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233.33333333333331</v>
      </c>
      <c r="Y193" s="383">
        <f>IFERROR(Y185/H185,"0")+IFERROR(Y186/H186,"0")+IFERROR(Y187/H187,"0")+IFERROR(Y188/H188,"0")+IFERROR(Y189/H189,"0")+IFERROR(Y190/H190,"0")+IFERROR(Y191/H191,"0")+IFERROR(Y192/H192,"0")</f>
        <v>236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1.27006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560</v>
      </c>
      <c r="Y194" s="383">
        <f>IFERROR(SUM(Y185:Y192),"0")</f>
        <v>567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110</v>
      </c>
      <c r="Y207" s="382">
        <f t="shared" ref="Y207:Y214" si="31">IFERROR(IF(X207="",0,CEILING((X207/$H207),1)*$H207),"")</f>
        <v>113.4</v>
      </c>
      <c r="Z207" s="36">
        <f>IFERROR(IF(Y207=0,"",ROUNDUP(Y207/H207,0)*0.00937),"")</f>
        <v>0.19677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114.27777777777777</v>
      </c>
      <c r="BN207" s="64">
        <f t="shared" ref="BN207:BN214" si="33">IFERROR(Y207*I207/H207,"0")</f>
        <v>117.81</v>
      </c>
      <c r="BO207" s="64">
        <f t="shared" ref="BO207:BO214" si="34">IFERROR(1/J207*(X207/H207),"0")</f>
        <v>0.16975308641975309</v>
      </c>
      <c r="BP207" s="64">
        <f t="shared" ref="BP207:BP214" si="35">IFERROR(1/J207*(Y207/H207),"0")</f>
        <v>0.17499999999999999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80</v>
      </c>
      <c r="Y208" s="382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83.111111111111114</v>
      </c>
      <c r="BN208" s="64">
        <f t="shared" si="33"/>
        <v>84.15</v>
      </c>
      <c r="BO208" s="64">
        <f t="shared" si="34"/>
        <v>0.12345679012345677</v>
      </c>
      <c r="BP208" s="64">
        <f t="shared" si="35"/>
        <v>0.12499999999999999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200</v>
      </c>
      <c r="Y209" s="382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207.77777777777777</v>
      </c>
      <c r="BN209" s="64">
        <f t="shared" si="33"/>
        <v>213.18000000000004</v>
      </c>
      <c r="BO209" s="64">
        <f t="shared" si="34"/>
        <v>0.30864197530864196</v>
      </c>
      <c r="BP209" s="64">
        <f t="shared" si="35"/>
        <v>0.31666666666666665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100</v>
      </c>
      <c r="Y210" s="382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90.740740740740748</v>
      </c>
      <c r="Y215" s="383">
        <f>IFERROR(Y207/H207,"0")+IFERROR(Y208/H208,"0")+IFERROR(Y209/H209,"0")+IFERROR(Y210/H210,"0")+IFERROR(Y211/H211,"0")+IFERROR(Y212/H212,"0")+IFERROR(Y213/H213,"0")+IFERROR(Y214/H214,"0")</f>
        <v>93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0.87141000000000002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490</v>
      </c>
      <c r="Y216" s="383">
        <f>IFERROR(SUM(Y207:Y214),"0")</f>
        <v>502.20000000000005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170</v>
      </c>
      <c r="Y221" s="382">
        <f t="shared" si="36"/>
        <v>174</v>
      </c>
      <c r="Z221" s="36">
        <f>IFERROR(IF(Y221=0,"",ROUNDUP(Y221/H221,0)*0.02175),"")</f>
        <v>0.43499999999999994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181.02068965517242</v>
      </c>
      <c r="BN221" s="64">
        <f t="shared" si="38"/>
        <v>185.28</v>
      </c>
      <c r="BO221" s="64">
        <f t="shared" si="39"/>
        <v>0.34893267651888343</v>
      </c>
      <c r="BP221" s="64">
        <f t="shared" si="40"/>
        <v>0.3571428571428571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280</v>
      </c>
      <c r="Y222" s="382">
        <f t="shared" si="36"/>
        <v>280.8</v>
      </c>
      <c r="Z222" s="36">
        <f t="shared" ref="Z222:Z228" si="41">IFERROR(IF(Y222=0,"",ROUNDUP(Y222/H222,0)*0.00753),"")</f>
        <v>0.88101000000000007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313.83333333333331</v>
      </c>
      <c r="BN222" s="64">
        <f t="shared" si="38"/>
        <v>314.73</v>
      </c>
      <c r="BO222" s="64">
        <f t="shared" si="39"/>
        <v>0.74786324786324787</v>
      </c>
      <c r="BP222" s="64">
        <f t="shared" si="40"/>
        <v>0.75000000000000011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400</v>
      </c>
      <c r="Y224" s="382">
        <f t="shared" si="36"/>
        <v>400.8</v>
      </c>
      <c r="Z224" s="36">
        <f t="shared" si="41"/>
        <v>1.2575100000000001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445.33333333333331</v>
      </c>
      <c r="BN224" s="64">
        <f t="shared" si="38"/>
        <v>446.2240000000001</v>
      </c>
      <c r="BO224" s="64">
        <f t="shared" si="39"/>
        <v>1.0683760683760684</v>
      </c>
      <c r="BP224" s="64">
        <f t="shared" si="40"/>
        <v>1.0705128205128205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120</v>
      </c>
      <c r="Y227" s="382">
        <f t="shared" si="36"/>
        <v>120</v>
      </c>
      <c r="Z227" s="36">
        <f t="shared" si="41"/>
        <v>0.3765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133.60000000000002</v>
      </c>
      <c r="BN227" s="64">
        <f t="shared" si="38"/>
        <v>133.60000000000002</v>
      </c>
      <c r="BO227" s="64">
        <f t="shared" si="39"/>
        <v>0.32051282051282048</v>
      </c>
      <c r="BP227" s="64">
        <f t="shared" si="40"/>
        <v>0.32051282051282048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280</v>
      </c>
      <c r="Y228" s="382">
        <f t="shared" si="36"/>
        <v>280.8</v>
      </c>
      <c r="Z228" s="36">
        <f t="shared" si="41"/>
        <v>0.88101000000000007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312.43333333333334</v>
      </c>
      <c r="BN228" s="64">
        <f t="shared" si="38"/>
        <v>313.32600000000002</v>
      </c>
      <c r="BO228" s="64">
        <f t="shared" si="39"/>
        <v>0.74786324786324787</v>
      </c>
      <c r="BP228" s="64">
        <f t="shared" si="40"/>
        <v>0.75000000000000011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469.5402298850575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471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3.8310300000000002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1250</v>
      </c>
      <c r="Y230" s="383">
        <f>IFERROR(SUM(Y218:Y228),"0")</f>
        <v>1256.4000000000001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44</v>
      </c>
      <c r="Y235" s="382">
        <f>IFERROR(IF(X235="",0,CEILING((X235/$H235),1)*$H235),"")</f>
        <v>45.6</v>
      </c>
      <c r="Z235" s="36">
        <f>IFERROR(IF(Y235=0,"",ROUNDUP(Y235/H235,0)*0.00753),"")</f>
        <v>0.14307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48.986666666666672</v>
      </c>
      <c r="BN235" s="64">
        <f>IFERROR(Y235*I235/H235,"0")</f>
        <v>50.768000000000008</v>
      </c>
      <c r="BO235" s="64">
        <f>IFERROR(1/J235*(X235/H235),"0")</f>
        <v>0.11752136752136753</v>
      </c>
      <c r="BP235" s="64">
        <f>IFERROR(1/J235*(Y235/H235),"0")</f>
        <v>0.12179487179487179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56</v>
      </c>
      <c r="Y236" s="382">
        <f>IFERROR(IF(X236="",0,CEILING((X236/$H236),1)*$H236),"")</f>
        <v>57.599999999999994</v>
      </c>
      <c r="Z236" s="36">
        <f>IFERROR(IF(Y236=0,"",ROUNDUP(Y236/H236,0)*0.00753),"")</f>
        <v>0.18071999999999999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62.346666666666671</v>
      </c>
      <c r="BN236" s="64">
        <f>IFERROR(Y236*I236/H236,"0")</f>
        <v>64.128</v>
      </c>
      <c r="BO236" s="64">
        <f>IFERROR(1/J236*(X236/H236),"0")</f>
        <v>0.1495726495726496</v>
      </c>
      <c r="BP236" s="64">
        <f>IFERROR(1/J236*(Y236/H236),"0")</f>
        <v>0.15384615384615385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41.666666666666671</v>
      </c>
      <c r="Y237" s="383">
        <f>IFERROR(Y232/H232,"0")+IFERROR(Y233/H233,"0")+IFERROR(Y234/H234,"0")+IFERROR(Y235/H235,"0")+IFERROR(Y236/H236,"0")</f>
        <v>43</v>
      </c>
      <c r="Z237" s="383">
        <f>IFERROR(IF(Z232="",0,Z232),"0")+IFERROR(IF(Z233="",0,Z233),"0")+IFERROR(IF(Z234="",0,Z234),"0")+IFERROR(IF(Z235="",0,Z235),"0")+IFERROR(IF(Z236="",0,Z236),"0")</f>
        <v>0.32379000000000002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100</v>
      </c>
      <c r="Y238" s="383">
        <f>IFERROR(SUM(Y232:Y236),"0")</f>
        <v>103.19999999999999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90</v>
      </c>
      <c r="Y245" s="382">
        <f t="shared" si="42"/>
        <v>92.8</v>
      </c>
      <c r="Z245" s="36">
        <f>IFERROR(IF(Y245=0,"",ROUNDUP(Y245/H245,0)*0.02175),"")</f>
        <v>0.17399999999999999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93.724137931034491</v>
      </c>
      <c r="BN245" s="64">
        <f t="shared" si="44"/>
        <v>96.639999999999986</v>
      </c>
      <c r="BO245" s="64">
        <f t="shared" si="45"/>
        <v>0.13854679802955663</v>
      </c>
      <c r="BP245" s="64">
        <f t="shared" si="46"/>
        <v>0.14285714285714285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12</v>
      </c>
      <c r="Y248" s="382">
        <f t="shared" si="42"/>
        <v>12</v>
      </c>
      <c r="Z248" s="36">
        <f>IFERROR(IF(Y248=0,"",ROUNDUP(Y248/H248,0)*0.00937),"")</f>
        <v>2.811E-2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12.72</v>
      </c>
      <c r="BN248" s="64">
        <f t="shared" si="44"/>
        <v>12.72</v>
      </c>
      <c r="BO248" s="64">
        <f t="shared" si="45"/>
        <v>2.5000000000000001E-2</v>
      </c>
      <c r="BP248" s="64">
        <f t="shared" si="46"/>
        <v>2.5000000000000001E-2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10.758620689655173</v>
      </c>
      <c r="Y249" s="383">
        <f>IFERROR(Y241/H241,"0")+IFERROR(Y242/H242,"0")+IFERROR(Y243/H243,"0")+IFERROR(Y244/H244,"0")+IFERROR(Y245/H245,"0")+IFERROR(Y246/H246,"0")+IFERROR(Y247/H247,"0")+IFERROR(Y248/H248,"0")</f>
        <v>11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0.20210999999999998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102</v>
      </c>
      <c r="Y250" s="383">
        <f>IFERROR(SUM(Y241:Y248),"0")</f>
        <v>104.8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80</v>
      </c>
      <c r="Y256" s="382">
        <f t="shared" si="47"/>
        <v>81.2</v>
      </c>
      <c r="Z256" s="36">
        <f>IFERROR(IF(Y256=0,"",ROUNDUP(Y256/H256,0)*0.02175),"")</f>
        <v>0.15225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83.310344827586206</v>
      </c>
      <c r="BN256" s="64">
        <f t="shared" si="49"/>
        <v>84.56</v>
      </c>
      <c r="BO256" s="64">
        <f t="shared" si="50"/>
        <v>0.12315270935960591</v>
      </c>
      <c r="BP256" s="64">
        <f t="shared" si="51"/>
        <v>0.125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32</v>
      </c>
      <c r="Y257" s="382">
        <f t="shared" si="47"/>
        <v>32</v>
      </c>
      <c r="Z257" s="36">
        <f>IFERROR(IF(Y257=0,"",ROUNDUP(Y257/H257,0)*0.00937),"")</f>
        <v>7.4959999999999999E-2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33.92</v>
      </c>
      <c r="BN257" s="64">
        <f t="shared" si="49"/>
        <v>33.92</v>
      </c>
      <c r="BO257" s="64">
        <f t="shared" si="50"/>
        <v>6.6666666666666666E-2</v>
      </c>
      <c r="BP257" s="64">
        <f t="shared" si="51"/>
        <v>6.6666666666666666E-2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60</v>
      </c>
      <c r="Y260" s="382">
        <f t="shared" si="47"/>
        <v>60</v>
      </c>
      <c r="Z260" s="36">
        <f>IFERROR(IF(Y260=0,"",ROUNDUP(Y260/H260,0)*0.00937),"")</f>
        <v>0.14055000000000001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63.6</v>
      </c>
      <c r="BN260" s="64">
        <f t="shared" si="49"/>
        <v>63.6</v>
      </c>
      <c r="BO260" s="64">
        <f t="shared" si="50"/>
        <v>0.125</v>
      </c>
      <c r="BP260" s="64">
        <f t="shared" si="51"/>
        <v>0.125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29.896551724137932</v>
      </c>
      <c r="Y261" s="383">
        <f>IFERROR(Y253/H253,"0")+IFERROR(Y254/H254,"0")+IFERROR(Y255/H255,"0")+IFERROR(Y256/H256,"0")+IFERROR(Y257/H257,"0")+IFERROR(Y258/H258,"0")+IFERROR(Y259/H259,"0")+IFERROR(Y260/H260,"0")</f>
        <v>30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0.36775999999999998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172</v>
      </c>
      <c r="Y262" s="383">
        <f>IFERROR(SUM(Y253:Y260),"0")</f>
        <v>173.2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220</v>
      </c>
      <c r="Y288" s="382">
        <f>IFERROR(IF(X288="",0,CEILING((X288/$H288),1)*$H288),"")</f>
        <v>220.79999999999998</v>
      </c>
      <c r="Z288" s="36">
        <f>IFERROR(IF(Y288=0,"",ROUNDUP(Y288/H288,0)*0.00753),"")</f>
        <v>0.69276000000000004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244.93333333333337</v>
      </c>
      <c r="BN288" s="64">
        <f>IFERROR(Y288*I288/H288,"0")</f>
        <v>245.82399999999998</v>
      </c>
      <c r="BO288" s="64">
        <f>IFERROR(1/J288*(X288/H288),"0")</f>
        <v>0.58760683760683763</v>
      </c>
      <c r="BP288" s="64">
        <f>IFERROR(1/J288*(Y288/H288),"0")</f>
        <v>0.58974358974358976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360</v>
      </c>
      <c r="Y289" s="382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390</v>
      </c>
      <c r="BN289" s="64">
        <f>IFERROR(Y289*I289/H289,"0")</f>
        <v>390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241.66666666666669</v>
      </c>
      <c r="Y291" s="383">
        <f>IFERROR(Y286/H286,"0")+IFERROR(Y287/H287,"0")+IFERROR(Y288/H288,"0")+IFERROR(Y289/H289,"0")+IFERROR(Y290/H290,"0")</f>
        <v>242</v>
      </c>
      <c r="Z291" s="383">
        <f>IFERROR(IF(Z286="",0,Z286),"0")+IFERROR(IF(Z287="",0,Z287),"0")+IFERROR(IF(Z288="",0,Z288),"0")+IFERROR(IF(Z289="",0,Z289),"0")+IFERROR(IF(Z290="",0,Z290),"0")</f>
        <v>1.82226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580</v>
      </c>
      <c r="Y292" s="383">
        <f>IFERROR(SUM(Y286:Y290),"0")</f>
        <v>580.79999999999995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175</v>
      </c>
      <c r="Y304" s="382">
        <f>IFERROR(IF(X304="",0,CEILING((X304/$H304),1)*$H304),"")</f>
        <v>176.4</v>
      </c>
      <c r="Z304" s="36">
        <f>IFERROR(IF(Y304=0,"",ROUNDUP(Y304/H304,0)*0.00502),"")</f>
        <v>0.42168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183.33333333333334</v>
      </c>
      <c r="BN304" s="64">
        <f>IFERROR(Y304*I304/H304,"0")</f>
        <v>184.8</v>
      </c>
      <c r="BO304" s="64">
        <f>IFERROR(1/J304*(X304/H304),"0")</f>
        <v>0.35612535612535612</v>
      </c>
      <c r="BP304" s="64">
        <f>IFERROR(1/J304*(Y304/H304),"0")</f>
        <v>0.35897435897435903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83.333333333333329</v>
      </c>
      <c r="Y306" s="383">
        <f>IFERROR(Y304/H304,"0")+IFERROR(Y305/H305,"0")</f>
        <v>84</v>
      </c>
      <c r="Z306" s="383">
        <f>IFERROR(IF(Z304="",0,Z304),"0")+IFERROR(IF(Z305="",0,Z305),"0")</f>
        <v>0.42168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175</v>
      </c>
      <c r="Y307" s="383">
        <f>IFERROR(SUM(Y304:Y305),"0")</f>
        <v>176.4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50</v>
      </c>
      <c r="Y336" s="382">
        <f>IFERROR(IF(X336="",0,CEILING((X336/$H336),1)*$H336),"")</f>
        <v>50.400000000000006</v>
      </c>
      <c r="Z336" s="36">
        <f>IFERROR(IF(Y336=0,"",ROUNDUP(Y336/H336,0)*0.02175),"")</f>
        <v>0.1305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53.357142857142861</v>
      </c>
      <c r="BN336" s="64">
        <f>IFERROR(Y336*I336/H336,"0")</f>
        <v>53.784000000000006</v>
      </c>
      <c r="BO336" s="64">
        <f>IFERROR(1/J336*(X336/H336),"0")</f>
        <v>0.10629251700680271</v>
      </c>
      <c r="BP336" s="64">
        <f>IFERROR(1/J336*(Y336/H336),"0")</f>
        <v>0.10714285714285714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300</v>
      </c>
      <c r="Y337" s="382">
        <f>IFERROR(IF(X337="",0,CEILING((X337/$H337),1)*$H337),"")</f>
        <v>304.2</v>
      </c>
      <c r="Z337" s="36">
        <f>IFERROR(IF(Y337=0,"",ROUNDUP(Y337/H337,0)*0.02175),"")</f>
        <v>0.84824999999999995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321.69230769230774</v>
      </c>
      <c r="BN337" s="64">
        <f>IFERROR(Y337*I337/H337,"0")</f>
        <v>326.19600000000003</v>
      </c>
      <c r="BO337" s="64">
        <f>IFERROR(1/J337*(X337/H337),"0")</f>
        <v>0.6868131868131867</v>
      </c>
      <c r="BP337" s="64">
        <f>IFERROR(1/J337*(Y337/H337),"0")</f>
        <v>0.6964285714285714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30</v>
      </c>
      <c r="Y338" s="382">
        <f>IFERROR(IF(X338="",0,CEILING((X338/$H338),1)*$H338),"")</f>
        <v>33.6</v>
      </c>
      <c r="Z338" s="36">
        <f>IFERROR(IF(Y338=0,"",ROUNDUP(Y338/H338,0)*0.02175),"")</f>
        <v>8.6999999999999994E-2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32.014285714285712</v>
      </c>
      <c r="BN338" s="64">
        <f>IFERROR(Y338*I338/H338,"0")</f>
        <v>35.856000000000002</v>
      </c>
      <c r="BO338" s="64">
        <f>IFERROR(1/J338*(X338/H338),"0")</f>
        <v>6.377551020408162E-2</v>
      </c>
      <c r="BP338" s="64">
        <f>IFERROR(1/J338*(Y338/H338),"0")</f>
        <v>7.1428571428571425E-2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47.985347985347985</v>
      </c>
      <c r="Y339" s="383">
        <f>IFERROR(Y336/H336,"0")+IFERROR(Y337/H337,"0")+IFERROR(Y338/H338,"0")</f>
        <v>49</v>
      </c>
      <c r="Z339" s="383">
        <f>IFERROR(IF(Z336="",0,Z336),"0")+IFERROR(IF(Z337="",0,Z337),"0")+IFERROR(IF(Z338="",0,Z338),"0")</f>
        <v>1.06575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380</v>
      </c>
      <c r="Y340" s="383">
        <f>IFERROR(SUM(Y336:Y338),"0")</f>
        <v>388.20000000000005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30</v>
      </c>
      <c r="Y343" s="382">
        <f>IFERROR(IF(X343="",0,CEILING((X343/$H343),1)*$H343),"")</f>
        <v>30.4</v>
      </c>
      <c r="Z343" s="36">
        <f>IFERROR(IF(Y343=0,"",ROUNDUP(Y343/H343,0)*0.00753),"")</f>
        <v>7.5300000000000006E-2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32.763157894736842</v>
      </c>
      <c r="BN343" s="64">
        <f>IFERROR(Y343*I343/H343,"0")</f>
        <v>33.199999999999996</v>
      </c>
      <c r="BO343" s="64">
        <f>IFERROR(1/J343*(X343/H343),"0")</f>
        <v>6.3259109311740891E-2</v>
      </c>
      <c r="BP343" s="64">
        <f>IFERROR(1/J343*(Y343/H343),"0")</f>
        <v>6.4102564102564097E-2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68</v>
      </c>
      <c r="Y344" s="382">
        <f>IFERROR(IF(X344="",0,CEILING((X344/$H344),1)*$H344),"")</f>
        <v>68.849999999999994</v>
      </c>
      <c r="Z344" s="36">
        <f>IFERROR(IF(Y344=0,"",ROUNDUP(Y344/H344,0)*0.00753),"")</f>
        <v>0.20331000000000002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79.333333333333343</v>
      </c>
      <c r="BN344" s="64">
        <f>IFERROR(Y344*I344/H344,"0")</f>
        <v>80.325000000000003</v>
      </c>
      <c r="BO344" s="64">
        <f>IFERROR(1/J344*(X344/H344),"0")</f>
        <v>0.17094017094017094</v>
      </c>
      <c r="BP344" s="64">
        <f>IFERROR(1/J344*(Y344/H344),"0")</f>
        <v>0.17307692307692307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170</v>
      </c>
      <c r="Y345" s="382">
        <f>IFERROR(IF(X345="",0,CEILING((X345/$H345),1)*$H345),"")</f>
        <v>170.85</v>
      </c>
      <c r="Z345" s="36">
        <f>IFERROR(IF(Y345=0,"",ROUNDUP(Y345/H345,0)*0.00753),"")</f>
        <v>0.50451000000000001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193.33333333333334</v>
      </c>
      <c r="BN345" s="64">
        <f>IFERROR(Y345*I345/H345,"0")</f>
        <v>194.3</v>
      </c>
      <c r="BO345" s="64">
        <f>IFERROR(1/J345*(X345/H345),"0")</f>
        <v>0.42735042735042739</v>
      </c>
      <c r="BP345" s="64">
        <f>IFERROR(1/J345*(Y345/H345),"0")</f>
        <v>0.42948717948717946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103.20175438596492</v>
      </c>
      <c r="Y346" s="383">
        <f>IFERROR(Y342/H342,"0")+IFERROR(Y343/H343,"0")+IFERROR(Y344/H344,"0")+IFERROR(Y345/H345,"0")</f>
        <v>104</v>
      </c>
      <c r="Z346" s="383">
        <f>IFERROR(IF(Z342="",0,Z342),"0")+IFERROR(IF(Z343="",0,Z343),"0")+IFERROR(IF(Z344="",0,Z344),"0")+IFERROR(IF(Z345="",0,Z345),"0")</f>
        <v>0.78312000000000004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268</v>
      </c>
      <c r="Y347" s="383">
        <f>IFERROR(SUM(Y342:Y345),"0")</f>
        <v>270.10000000000002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30</v>
      </c>
      <c r="Y349" s="382">
        <f>IFERROR(IF(X349="",0,CEILING((X349/$H349),1)*$H349),"")</f>
        <v>30</v>
      </c>
      <c r="Z349" s="36">
        <f>IFERROR(IF(Y349=0,"",ROUNDUP(Y349/H349,0)*0.00474),"")</f>
        <v>7.110000000000001E-2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33.6</v>
      </c>
      <c r="BN349" s="64">
        <f>IFERROR(Y349*I349/H349,"0")</f>
        <v>33.6</v>
      </c>
      <c r="BO349" s="64">
        <f>IFERROR(1/J349*(X349/H349),"0")</f>
        <v>6.3025210084033612E-2</v>
      </c>
      <c r="BP349" s="64">
        <f>IFERROR(1/J349*(Y349/H349),"0")</f>
        <v>6.3025210084033612E-2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70</v>
      </c>
      <c r="Y351" s="382">
        <f>IFERROR(IF(X351="",0,CEILING((X351/$H351),1)*$H351),"")</f>
        <v>70</v>
      </c>
      <c r="Z351" s="36">
        <f>IFERROR(IF(Y351=0,"",ROUNDUP(Y351/H351,0)*0.00474),"")</f>
        <v>0.16590000000000002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78.400000000000006</v>
      </c>
      <c r="BN351" s="64">
        <f>IFERROR(Y351*I351/H351,"0")</f>
        <v>78.400000000000006</v>
      </c>
      <c r="BO351" s="64">
        <f>IFERROR(1/J351*(X351/H351),"0")</f>
        <v>0.14705882352941177</v>
      </c>
      <c r="BP351" s="64">
        <f>IFERROR(1/J351*(Y351/H351),"0")</f>
        <v>0.14705882352941177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50</v>
      </c>
      <c r="Y352" s="383">
        <f>IFERROR(Y349/H349,"0")+IFERROR(Y350/H350,"0")+IFERROR(Y351/H351,"0")</f>
        <v>50</v>
      </c>
      <c r="Z352" s="383">
        <f>IFERROR(IF(Z349="",0,Z349),"0")+IFERROR(IF(Z350="",0,Z350),"0")+IFERROR(IF(Z351="",0,Z351),"0")</f>
        <v>0.23700000000000004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100</v>
      </c>
      <c r="Y353" s="383">
        <f>IFERROR(SUM(Y349:Y351),"0")</f>
        <v>100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30</v>
      </c>
      <c r="Y356" s="382">
        <f>IFERROR(IF(X356="",0,CEILING((X356/$H356),1)*$H356),"")</f>
        <v>30.6</v>
      </c>
      <c r="Z356" s="36">
        <f>IFERROR(IF(Y356=0,"",ROUNDUP(Y356/H356,0)*0.00753),"")</f>
        <v>0.12801000000000001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34.133333333333333</v>
      </c>
      <c r="BN356" s="64">
        <f>IFERROR(Y356*I356/H356,"0")</f>
        <v>34.816000000000003</v>
      </c>
      <c r="BO356" s="64">
        <f>IFERROR(1/J356*(X356/H356),"0")</f>
        <v>0.10683760683760685</v>
      </c>
      <c r="BP356" s="64">
        <f>IFERROR(1/J356*(Y356/H356),"0")</f>
        <v>0.10897435897435898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16.666666666666668</v>
      </c>
      <c r="Y357" s="383">
        <f>IFERROR(Y356/H356,"0")</f>
        <v>17</v>
      </c>
      <c r="Z357" s="383">
        <f>IFERROR(IF(Z356="",0,Z356),"0")</f>
        <v>0.12801000000000001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30</v>
      </c>
      <c r="Y358" s="383">
        <f>IFERROR(SUM(Y356:Y356),"0")</f>
        <v>30.6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525</v>
      </c>
      <c r="Y361" s="382">
        <f>IFERROR(IF(X361="",0,CEILING((X361/$H361),1)*$H361),"")</f>
        <v>525</v>
      </c>
      <c r="Z361" s="36">
        <f>IFERROR(IF(Y361=0,"",ROUNDUP(Y361/H361,0)*0.00753),"")</f>
        <v>1.8825000000000001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593</v>
      </c>
      <c r="BN361" s="64">
        <f>IFERROR(Y361*I361/H361,"0")</f>
        <v>593</v>
      </c>
      <c r="BO361" s="64">
        <f>IFERROR(1/J361*(X361/H361),"0")</f>
        <v>1.6025641025641024</v>
      </c>
      <c r="BP361" s="64">
        <f>IFERROR(1/J361*(Y361/H361),"0")</f>
        <v>1.6025641025641024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315</v>
      </c>
      <c r="Y362" s="382">
        <f>IFERROR(IF(X362="",0,CEILING((X362/$H362),1)*$H362),"")</f>
        <v>315</v>
      </c>
      <c r="Z362" s="36">
        <f>IFERROR(IF(Y362=0,"",ROUNDUP(Y362/H362,0)*0.00753),"")</f>
        <v>1.1294999999999999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354</v>
      </c>
      <c r="BN362" s="64">
        <f>IFERROR(Y362*I362/H362,"0")</f>
        <v>354</v>
      </c>
      <c r="BO362" s="64">
        <f>IFERROR(1/J362*(X362/H362),"0")</f>
        <v>0.96153846153846145</v>
      </c>
      <c r="BP362" s="64">
        <f>IFERROR(1/J362*(Y362/H362),"0")</f>
        <v>0.96153846153846145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400</v>
      </c>
      <c r="Y363" s="383">
        <f>IFERROR(Y360/H360,"0")+IFERROR(Y361/H361,"0")+IFERROR(Y362/H362,"0")</f>
        <v>400</v>
      </c>
      <c r="Z363" s="383">
        <f>IFERROR(IF(Z360="",0,Z360),"0")+IFERROR(IF(Z361="",0,Z361),"0")+IFERROR(IF(Z362="",0,Z362),"0")</f>
        <v>3.012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840</v>
      </c>
      <c r="Y364" s="383">
        <f>IFERROR(SUM(Y360:Y362),"0")</f>
        <v>840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1000</v>
      </c>
      <c r="Y368" s="382">
        <f t="shared" ref="Y368:Y376" si="62">IFERROR(IF(X368="",0,CEILING((X368/$H368),1)*$H368),"")</f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1032</v>
      </c>
      <c r="BN368" s="64">
        <f t="shared" ref="BN368:BN376" si="64">IFERROR(Y368*I368/H368,"0")</f>
        <v>1037.1600000000001</v>
      </c>
      <c r="BO368" s="64">
        <f t="shared" ref="BO368:BO376" si="65">IFERROR(1/J368*(X368/H368),"0")</f>
        <v>1.3888888888888888</v>
      </c>
      <c r="BP368" s="64">
        <f t="shared" ref="BP368:BP376" si="66">IFERROR(1/J368*(Y368/H368),"0")</f>
        <v>1.3958333333333333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1700</v>
      </c>
      <c r="Y372" s="382">
        <f t="shared" si="62"/>
        <v>1710</v>
      </c>
      <c r="Z372" s="36">
        <f>IFERROR(IF(Y372=0,"",ROUNDUP(Y372/H372,0)*0.02175),"")</f>
        <v>2.4794999999999998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1754.4</v>
      </c>
      <c r="BN372" s="64">
        <f t="shared" si="64"/>
        <v>1764.72</v>
      </c>
      <c r="BO372" s="64">
        <f t="shared" si="65"/>
        <v>2.3611111111111107</v>
      </c>
      <c r="BP372" s="64">
        <f t="shared" si="66"/>
        <v>2.375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15</v>
      </c>
      <c r="Y376" s="382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15.63</v>
      </c>
      <c r="BN376" s="64">
        <f t="shared" si="64"/>
        <v>15.63</v>
      </c>
      <c r="BO376" s="64">
        <f t="shared" si="65"/>
        <v>2.5000000000000001E-2</v>
      </c>
      <c r="BP376" s="64">
        <f t="shared" si="66"/>
        <v>2.5000000000000001E-2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249.66666666666669</v>
      </c>
      <c r="Y377" s="383">
        <f>IFERROR(Y368/H368,"0")+IFERROR(Y369/H369,"0")+IFERROR(Y370/H370,"0")+IFERROR(Y371/H371,"0")+IFERROR(Y372/H372,"0")+IFERROR(Y373/H373,"0")+IFERROR(Y374/H374,"0")+IFERROR(Y375/H375,"0")+IFERROR(Y376/H376,"0")</f>
        <v>251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5.42211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3715</v>
      </c>
      <c r="Y378" s="383">
        <f>IFERROR(SUM(Y368:Y376),"0")</f>
        <v>3735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1400</v>
      </c>
      <c r="Y380" s="382">
        <f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1444.8</v>
      </c>
      <c r="BN380" s="64">
        <f>IFERROR(Y380*I380/H380,"0")</f>
        <v>1455.12</v>
      </c>
      <c r="BO380" s="64">
        <f>IFERROR(1/J380*(X380/H380),"0")</f>
        <v>1.9444444444444442</v>
      </c>
      <c r="BP380" s="64">
        <f>IFERROR(1/J380*(Y380/H380),"0")</f>
        <v>1.9583333333333333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8</v>
      </c>
      <c r="Y381" s="382">
        <f>IFERROR(IF(X381="",0,CEILING((X381/$H381),1)*$H381),"")</f>
        <v>8</v>
      </c>
      <c r="Z381" s="36">
        <f>IFERROR(IF(Y381=0,"",ROUNDUP(Y381/H381,0)*0.00937),"")</f>
        <v>1.874E-2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8.48</v>
      </c>
      <c r="BN381" s="64">
        <f>IFERROR(Y381*I381/H381,"0")</f>
        <v>8.48</v>
      </c>
      <c r="BO381" s="64">
        <f>IFERROR(1/J381*(X381/H381),"0")</f>
        <v>1.6666666666666666E-2</v>
      </c>
      <c r="BP381" s="64">
        <f>IFERROR(1/J381*(Y381/H381),"0")</f>
        <v>1.6666666666666666E-2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95.333333333333329</v>
      </c>
      <c r="Y382" s="383">
        <f>IFERROR(Y380/H380,"0")+IFERROR(Y381/H381,"0")</f>
        <v>96</v>
      </c>
      <c r="Z382" s="383">
        <f>IFERROR(IF(Z380="",0,Z380),"0")+IFERROR(IF(Z381="",0,Z381),"0")</f>
        <v>2.06324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1408</v>
      </c>
      <c r="Y383" s="383">
        <f>IFERROR(SUM(Y380:Y381),"0")</f>
        <v>1418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50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</v>
      </c>
      <c r="BN399" s="64">
        <f>IFERROR(Y399*I399/H399,"0")</f>
        <v>62.400000000000006</v>
      </c>
      <c r="BO399" s="64">
        <f>IFERROR(1/J399*(X399/H399),"0")</f>
        <v>7.4404761904761904E-2</v>
      </c>
      <c r="BP399" s="64">
        <f>IFERROR(1/J399*(Y399/H399),"0")</f>
        <v>8.9285714285714274E-2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4.166666666666667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50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30</v>
      </c>
      <c r="Y429" s="382">
        <f t="shared" si="67"/>
        <v>33.6</v>
      </c>
      <c r="Z429" s="36">
        <f>IFERROR(IF(Y429=0,"",ROUNDUP(Y429/H429,0)*0.00753),"")</f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31.642857142857135</v>
      </c>
      <c r="BN429" s="64">
        <f t="shared" si="69"/>
        <v>35.44</v>
      </c>
      <c r="BO429" s="64">
        <f t="shared" si="70"/>
        <v>4.5787545787545784E-2</v>
      </c>
      <c r="BP429" s="64">
        <f t="shared" si="71"/>
        <v>5.128205128205128E-2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40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42.190476190476183</v>
      </c>
      <c r="BN431" s="64">
        <f t="shared" si="69"/>
        <v>44.3</v>
      </c>
      <c r="BO431" s="64">
        <f t="shared" si="70"/>
        <v>6.1050061050061048E-2</v>
      </c>
      <c r="BP431" s="64">
        <f t="shared" si="71"/>
        <v>6.4102564102564097E-2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70</v>
      </c>
      <c r="Y435" s="382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31.5</v>
      </c>
      <c r="Y439" s="382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105</v>
      </c>
      <c r="Y444" s="382">
        <f t="shared" si="67"/>
        <v>105</v>
      </c>
      <c r="Z444" s="36">
        <f t="shared" si="72"/>
        <v>0.251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111.5</v>
      </c>
      <c r="BN444" s="64">
        <f t="shared" si="69"/>
        <v>111.5</v>
      </c>
      <c r="BO444" s="64">
        <f t="shared" si="70"/>
        <v>0.21367521367521369</v>
      </c>
      <c r="BP444" s="64">
        <f t="shared" si="71"/>
        <v>0.21367521367521369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112</v>
      </c>
      <c r="Y448" s="382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181.66666666666669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184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1.13703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388.5</v>
      </c>
      <c r="Y450" s="383">
        <f>IFERROR(SUM(Y428:Y448),"0")</f>
        <v>396.06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9</v>
      </c>
      <c r="Y457" s="382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9</v>
      </c>
      <c r="Y458" s="382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16</v>
      </c>
      <c r="Z460" s="383">
        <f>IFERROR(IF(Z457="",0,Z457),"0")+IFERROR(IF(Z458="",0,Z458),"0")+IFERROR(IF(Z459="",0,Z459),"0")</f>
        <v>0.10032000000000001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18</v>
      </c>
      <c r="Y461" s="383">
        <f>IFERROR(SUM(Y457:Y459),"0")</f>
        <v>19.2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60</v>
      </c>
      <c r="Y469" s="382">
        <f t="shared" si="73"/>
        <v>63</v>
      </c>
      <c r="Z469" s="36">
        <f>IFERROR(IF(Y469=0,"",ROUNDUP(Y469/H469,0)*0.00753),"")</f>
        <v>0.11295000000000001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63.28571428571427</v>
      </c>
      <c r="BN469" s="64">
        <f t="shared" si="75"/>
        <v>66.449999999999989</v>
      </c>
      <c r="BO469" s="64">
        <f t="shared" si="76"/>
        <v>9.1575091575091569E-2</v>
      </c>
      <c r="BP469" s="64">
        <f t="shared" si="77"/>
        <v>9.6153846153846145E-2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21</v>
      </c>
      <c r="Y472" s="382">
        <f t="shared" si="73"/>
        <v>21</v>
      </c>
      <c r="Z472" s="36">
        <f>IFERROR(IF(Y472=0,"",ROUNDUP(Y472/H472,0)*0.00502),"")</f>
        <v>5.0200000000000002E-2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22.299999999999997</v>
      </c>
      <c r="BN472" s="64">
        <f t="shared" si="75"/>
        <v>22.299999999999997</v>
      </c>
      <c r="BO472" s="64">
        <f t="shared" si="76"/>
        <v>4.2735042735042736E-2</v>
      </c>
      <c r="BP472" s="64">
        <f t="shared" si="77"/>
        <v>4.2735042735042736E-2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24.285714285714285</v>
      </c>
      <c r="Y474" s="383">
        <f>IFERROR(Y468/H468,"0")+IFERROR(Y469/H469,"0")+IFERROR(Y470/H470,"0")+IFERROR(Y471/H471,"0")+IFERROR(Y472/H472,"0")+IFERROR(Y473/H473,"0")</f>
        <v>25</v>
      </c>
      <c r="Z474" s="383">
        <f>IFERROR(IF(Z468="",0,Z468),"0")+IFERROR(IF(Z469="",0,Z469),"0")+IFERROR(IF(Z470="",0,Z470),"0")+IFERROR(IF(Z471="",0,Z471),"0")+IFERROR(IF(Z472="",0,Z472),"0")+IFERROR(IF(Z473="",0,Z473),"0")</f>
        <v>0.16315000000000002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81</v>
      </c>
      <c r="Y475" s="383">
        <f>IFERROR(SUM(Y468:Y473),"0")</f>
        <v>84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9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10.799999999999999</v>
      </c>
      <c r="BN486" s="64">
        <f>IFERROR(Y486*I486/H486,"0")</f>
        <v>10.799999999999999</v>
      </c>
      <c r="BO486" s="64">
        <f>IFERROR(1/J486*(X486/H486),"0")</f>
        <v>1.4999999999999999E-2</v>
      </c>
      <c r="BP486" s="64">
        <f>IFERROR(1/J486*(Y486/H486),"0")</f>
        <v>1.4999999999999999E-2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3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9</v>
      </c>
      <c r="Y488" s="383">
        <f>IFERROR(SUM(Y486:Y486),"0")</f>
        <v>9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4</v>
      </c>
      <c r="Y491" s="38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4</v>
      </c>
      <c r="Y492" s="382">
        <f>IFERROR(IF(X492="",0,CEILING((X492/$H492),1)*$H492),"")</f>
        <v>4.8</v>
      </c>
      <c r="Z492" s="36">
        <f>IFERROR(IF(Y492=0,"",ROUNDUP(Y492/H492,0)*0.00502),"")</f>
        <v>2.0080000000000001E-2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4.3333333333333339</v>
      </c>
      <c r="BN492" s="64">
        <f>IFERROR(Y492*I492/H492,"0")</f>
        <v>5.2</v>
      </c>
      <c r="BO492" s="64">
        <f>IFERROR(1/J492*(X492/H492),"0")</f>
        <v>1.4245014245014247E-2</v>
      </c>
      <c r="BP492" s="64">
        <f>IFERROR(1/J492*(Y492/H492),"0")</f>
        <v>1.7094017094017096E-2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14</v>
      </c>
      <c r="Y493" s="382">
        <f>IFERROR(IF(X493="",0,CEILING((X493/$H493),1)*$H493),"")</f>
        <v>14.399999999999999</v>
      </c>
      <c r="Z493" s="36">
        <f>IFERROR(IF(Y493=0,"",ROUNDUP(Y493/H493,0)*0.00502),"")</f>
        <v>6.0240000000000002E-2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23.56666666666667</v>
      </c>
      <c r="BN493" s="64">
        <f>IFERROR(Y493*I493/H493,"0")</f>
        <v>24.24</v>
      </c>
      <c r="BO493" s="64">
        <f>IFERROR(1/J493*(X493/H493),"0")</f>
        <v>4.9857549857549865E-2</v>
      </c>
      <c r="BP493" s="64">
        <f>IFERROR(1/J493*(Y493/H493),"0")</f>
        <v>5.1282051282051287E-2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18.333333333333336</v>
      </c>
      <c r="Y494" s="383">
        <f>IFERROR(Y491/H491,"0")+IFERROR(Y492/H492,"0")+IFERROR(Y493/H493,"0")</f>
        <v>20</v>
      </c>
      <c r="Z494" s="383">
        <f>IFERROR(IF(Z491="",0,Z491),"0")+IFERROR(IF(Z492="",0,Z492),"0")+IFERROR(IF(Z493="",0,Z493),"0")</f>
        <v>0.1004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22</v>
      </c>
      <c r="Y495" s="383">
        <f>IFERROR(SUM(Y491:Y493),"0")</f>
        <v>24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110</v>
      </c>
      <c r="Y509" s="382">
        <f t="shared" ref="Y509:Y517" si="78">IFERROR(IF(X509="",0,CEILING((X509/$H509),1)*$H509),"")</f>
        <v>110.88000000000001</v>
      </c>
      <c r="Z509" s="36">
        <f t="shared" ref="Z509:Z514" si="79">IFERROR(IF(Y509=0,"",ROUNDUP(Y509/H509,0)*0.01196),"")</f>
        <v>0.25115999999999999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117.49999999999999</v>
      </c>
      <c r="BN509" s="64">
        <f t="shared" ref="BN509:BN517" si="81">IFERROR(Y509*I509/H509,"0")</f>
        <v>118.44</v>
      </c>
      <c r="BO509" s="64">
        <f t="shared" ref="BO509:BO517" si="82">IFERROR(1/J509*(X509/H509),"0")</f>
        <v>0.20032051282051283</v>
      </c>
      <c r="BP509" s="64">
        <f t="shared" ref="BP509:BP517" si="83">IFERROR(1/J509*(Y509/H509),"0")</f>
        <v>0.20192307692307693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150</v>
      </c>
      <c r="Y512" s="382">
        <f t="shared" si="78"/>
        <v>153.12</v>
      </c>
      <c r="Z512" s="36">
        <f t="shared" si="79"/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160.22727272727272</v>
      </c>
      <c r="BN512" s="64">
        <f t="shared" si="81"/>
        <v>163.56</v>
      </c>
      <c r="BO512" s="64">
        <f t="shared" si="82"/>
        <v>0.27316433566433568</v>
      </c>
      <c r="BP512" s="64">
        <f t="shared" si="83"/>
        <v>0.27884615384615385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70</v>
      </c>
      <c r="Y514" s="382">
        <f t="shared" si="78"/>
        <v>73.92</v>
      </c>
      <c r="Z514" s="36">
        <f t="shared" si="79"/>
        <v>0.16744000000000001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74.772727272727266</v>
      </c>
      <c r="BN514" s="64">
        <f t="shared" si="81"/>
        <v>78.959999999999994</v>
      </c>
      <c r="BO514" s="64">
        <f t="shared" si="82"/>
        <v>0.12747668997668998</v>
      </c>
      <c r="BP514" s="64">
        <f t="shared" si="83"/>
        <v>0.13461538461538464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96</v>
      </c>
      <c r="Y515" s="382">
        <f t="shared" si="78"/>
        <v>97.2</v>
      </c>
      <c r="Z515" s="36">
        <f>IFERROR(IF(Y515=0,"",ROUNDUP(Y515/H515,0)*0.00937),"")</f>
        <v>0.25298999999999999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102.39999999999999</v>
      </c>
      <c r="BN515" s="64">
        <f t="shared" si="81"/>
        <v>103.67999999999999</v>
      </c>
      <c r="BO515" s="64">
        <f t="shared" si="82"/>
        <v>0.22222222222222221</v>
      </c>
      <c r="BP515" s="64">
        <f t="shared" si="83"/>
        <v>0.22500000000000001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168</v>
      </c>
      <c r="Y517" s="382">
        <f t="shared" si="78"/>
        <v>169.20000000000002</v>
      </c>
      <c r="Z517" s="36">
        <f>IFERROR(IF(Y517=0,"",ROUNDUP(Y517/H517,0)*0.00937),"")</f>
        <v>0.44039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179.2</v>
      </c>
      <c r="BN517" s="64">
        <f t="shared" si="81"/>
        <v>180.48000000000002</v>
      </c>
      <c r="BO517" s="64">
        <f t="shared" si="82"/>
        <v>0.38888888888888884</v>
      </c>
      <c r="BP517" s="64">
        <f t="shared" si="83"/>
        <v>0.39166666666666672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135.83333333333331</v>
      </c>
      <c r="Y518" s="383">
        <f>IFERROR(Y509/H509,"0")+IFERROR(Y510/H510,"0")+IFERROR(Y511/H511,"0")+IFERROR(Y512/H512,"0")+IFERROR(Y513/H513,"0")+IFERROR(Y514/H514,"0")+IFERROR(Y515/H515,"0")+IFERROR(Y516/H516,"0")+IFERROR(Y517/H517,"0")</f>
        <v>138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1.45882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594</v>
      </c>
      <c r="Y519" s="383">
        <f>IFERROR(SUM(Y509:Y517),"0")</f>
        <v>604.32000000000005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110</v>
      </c>
      <c r="Y521" s="382">
        <f>IFERROR(IF(X521="",0,CEILING((X521/$H521),1)*$H521),"")</f>
        <v>110.88000000000001</v>
      </c>
      <c r="Z521" s="36">
        <f>IFERROR(IF(Y521=0,"",ROUNDUP(Y521/H521,0)*0.01196),"")</f>
        <v>0.25115999999999999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117.49999999999999</v>
      </c>
      <c r="BN521" s="64">
        <f>IFERROR(Y521*I521/H521,"0")</f>
        <v>118.44</v>
      </c>
      <c r="BO521" s="64">
        <f>IFERROR(1/J521*(X521/H521),"0")</f>
        <v>0.20032051282051283</v>
      </c>
      <c r="BP521" s="64">
        <f>IFERROR(1/J521*(Y521/H521),"0")</f>
        <v>0.20192307692307693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20.833333333333332</v>
      </c>
      <c r="Y523" s="383">
        <f>IFERROR(Y521/H521,"0")+IFERROR(Y522/H522,"0")</f>
        <v>21</v>
      </c>
      <c r="Z523" s="383">
        <f>IFERROR(IF(Z521="",0,Z521),"0")+IFERROR(IF(Z522="",0,Z522),"0")</f>
        <v>0.25115999999999999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110</v>
      </c>
      <c r="Y524" s="383">
        <f>IFERROR(SUM(Y521:Y522),"0")</f>
        <v>110.88000000000001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70</v>
      </c>
      <c r="Y526" s="382">
        <f t="shared" ref="Y526:Y531" si="84">IFERROR(IF(X526="",0,CEILING((X526/$H526),1)*$H526),"")</f>
        <v>73.92</v>
      </c>
      <c r="Z526" s="36">
        <f>IFERROR(IF(Y526=0,"",ROUNDUP(Y526/H526,0)*0.01196),"")</f>
        <v>0.16744000000000001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74.772727272727266</v>
      </c>
      <c r="BN526" s="64">
        <f t="shared" ref="BN526:BN531" si="86">IFERROR(Y526*I526/H526,"0")</f>
        <v>78.959999999999994</v>
      </c>
      <c r="BO526" s="64">
        <f t="shared" ref="BO526:BO531" si="87">IFERROR(1/J526*(X526/H526),"0")</f>
        <v>0.12747668997668998</v>
      </c>
      <c r="BP526" s="64">
        <f t="shared" ref="BP526:BP531" si="88">IFERROR(1/J526*(Y526/H526),"0")</f>
        <v>0.13461538461538464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130</v>
      </c>
      <c r="Y528" s="382">
        <f t="shared" si="84"/>
        <v>132</v>
      </c>
      <c r="Z528" s="36">
        <f>IFERROR(IF(Y528=0,"",ROUNDUP(Y528/H528,0)*0.01196),"")</f>
        <v>0.29899999999999999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138.86363636363635</v>
      </c>
      <c r="BN528" s="64">
        <f t="shared" si="86"/>
        <v>140.99999999999997</v>
      </c>
      <c r="BO528" s="64">
        <f t="shared" si="87"/>
        <v>0.23674242424242425</v>
      </c>
      <c r="BP528" s="64">
        <f t="shared" si="88"/>
        <v>0.24038461538461539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18</v>
      </c>
      <c r="Y530" s="382">
        <f t="shared" si="84"/>
        <v>18</v>
      </c>
      <c r="Z530" s="36">
        <f>IFERROR(IF(Y530=0,"",ROUNDUP(Y530/H530,0)*0.00937),"")</f>
        <v>4.6850000000000003E-2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19.05</v>
      </c>
      <c r="BN530" s="64">
        <f t="shared" si="86"/>
        <v>19.05</v>
      </c>
      <c r="BO530" s="64">
        <f t="shared" si="87"/>
        <v>4.1666666666666664E-2</v>
      </c>
      <c r="BP530" s="64">
        <f t="shared" si="88"/>
        <v>4.1666666666666664E-2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77.575757575757578</v>
      </c>
      <c r="Y532" s="383">
        <f>IFERROR(Y526/H526,"0")+IFERROR(Y527/H527,"0")+IFERROR(Y528/H528,"0")+IFERROR(Y529/H529,"0")+IFERROR(Y530/H530,"0")+IFERROR(Y531/H531,"0")</f>
        <v>80</v>
      </c>
      <c r="Z532" s="383">
        <f>IFERROR(IF(Z526="",0,Z526),"0")+IFERROR(IF(Z527="",0,Z527),"0")+IFERROR(IF(Z528="",0,Z528),"0")+IFERROR(IF(Z529="",0,Z529),"0")+IFERROR(IF(Z530="",0,Z530),"0")+IFERROR(IF(Z531="",0,Z531),"0")</f>
        <v>0.88168999999999997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362</v>
      </c>
      <c r="Y533" s="383">
        <f>IFERROR(SUM(Y526:Y531),"0")</f>
        <v>373.67999999999995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10</v>
      </c>
      <c r="Y547" s="382">
        <f t="shared" ref="Y547:Y553" si="89">IFERROR(IF(X547="",0,CEILING((X547/$H547),1)*$H547),"")</f>
        <v>10.8</v>
      </c>
      <c r="Z547" s="36">
        <f>IFERROR(IF(Y547=0,"",ROUNDUP(Y547/H547,0)*0.02175),"")</f>
        <v>2.1749999999999999E-2</v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10.444444444444443</v>
      </c>
      <c r="BN547" s="64">
        <f t="shared" ref="BN547:BN553" si="91">IFERROR(Y547*I547/H547,"0")</f>
        <v>11.28</v>
      </c>
      <c r="BO547" s="64">
        <f t="shared" ref="BO547:BO553" si="92">IFERROR(1/J547*(X547/H547),"0")</f>
        <v>1.653439153439153E-2</v>
      </c>
      <c r="BP547" s="64">
        <f t="shared" ref="BP547:BP553" si="93">IFERROR(1/J547*(Y547/H547),"0")</f>
        <v>1.7857142857142856E-2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6.4259259259259256</v>
      </c>
      <c r="Y554" s="383">
        <f>IFERROR(Y547/H547,"0")+IFERROR(Y548/H548,"0")+IFERROR(Y549/H549,"0")+IFERROR(Y550/H550,"0")+IFERROR(Y551/H551,"0")+IFERROR(Y552/H552,"0")+IFERROR(Y553/H553,"0")</f>
        <v>7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0.11511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52</v>
      </c>
      <c r="Y555" s="383">
        <f>IFERROR(SUM(Y547:Y553),"0")</f>
        <v>58.8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10</v>
      </c>
      <c r="Y559" s="382">
        <f>IFERROR(IF(X559="",0,CEILING((X559/$H559),1)*$H559),"")</f>
        <v>10.8</v>
      </c>
      <c r="Z559" s="36">
        <f>IFERROR(IF(Y559=0,"",ROUNDUP(Y559/H559,0)*0.02175),"")</f>
        <v>2.1749999999999999E-2</v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10.444444444444443</v>
      </c>
      <c r="BN559" s="64">
        <f>IFERROR(Y559*I559/H559,"0")</f>
        <v>11.28</v>
      </c>
      <c r="BO559" s="64">
        <f>IFERROR(1/J559*(X559/H559),"0")</f>
        <v>1.653439153439153E-2</v>
      </c>
      <c r="BP559" s="64">
        <f>IFERROR(1/J559*(Y559/H559),"0")</f>
        <v>1.7857142857142856E-2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1.9259259259259258</v>
      </c>
      <c r="Y561" s="383">
        <f>IFERROR(Y557/H557,"0")+IFERROR(Y558/H558,"0")+IFERROR(Y559/H559,"0")+IFERROR(Y560/H560,"0")</f>
        <v>2</v>
      </c>
      <c r="Z561" s="383">
        <f>IFERROR(IF(Z557="",0,Z557),"0")+IFERROR(IF(Z558="",0,Z558),"0")+IFERROR(IF(Z559="",0,Z559),"0")+IFERROR(IF(Z560="",0,Z560),"0")</f>
        <v>3.1119999999999998E-2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14</v>
      </c>
      <c r="Y562" s="383">
        <f>IFERROR(SUM(Y557:Y560),"0")</f>
        <v>14.8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6.4285714285714288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5.5219999999999998E-2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22.8</v>
      </c>
      <c r="Y571" s="383">
        <f>IFERROR(SUM(Y564:Y569),"0")</f>
        <v>28.560000000000002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600</v>
      </c>
      <c r="Y573" s="382">
        <f>IFERROR(IF(X573="",0,CEILING((X573/$H573),1)*$H573),"")</f>
        <v>600.6</v>
      </c>
      <c r="Z573" s="36">
        <f>IFERROR(IF(Y573=0,"",ROUNDUP(Y573/H573,0)*0.02175),"")</f>
        <v>1.67475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643.38461538461547</v>
      </c>
      <c r="BN573" s="64">
        <f>IFERROR(Y573*I573/H573,"0")</f>
        <v>644.02800000000002</v>
      </c>
      <c r="BO573" s="64">
        <f>IFERROR(1/J573*(X573/H573),"0")</f>
        <v>1.3736263736263734</v>
      </c>
      <c r="BP573" s="64">
        <f>IFERROR(1/J573*(Y573/H573),"0")</f>
        <v>1.375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76.92307692307692</v>
      </c>
      <c r="Y575" s="383">
        <f>IFERROR(Y573/H573,"0")+IFERROR(Y574/H574,"0")</f>
        <v>77</v>
      </c>
      <c r="Z575" s="383">
        <f>IFERROR(IF(Z573="",0,Z573),"0")+IFERROR(IF(Z574="",0,Z574),"0")</f>
        <v>1.67475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600</v>
      </c>
      <c r="Y576" s="383">
        <f>IFERROR(SUM(Y573:Y574),"0")</f>
        <v>600.6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10</v>
      </c>
      <c r="Y581" s="382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2.5641025641025643</v>
      </c>
      <c r="Y582" s="383">
        <f>IFERROR(Y578/H578,"0")+IFERROR(Y579/H579,"0")+IFERROR(Y580/H580,"0")+IFERROR(Y581/H581,"0")</f>
        <v>4</v>
      </c>
      <c r="Z582" s="383">
        <f>IFERROR(IF(Z578="",0,Z578),"0")+IFERROR(IF(Z579="",0,Z579),"0")+IFERROR(IF(Z580="",0,Z580),"0")+IFERROR(IF(Z581="",0,Z581),"0")</f>
        <v>8.6999999999999994E-2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20</v>
      </c>
      <c r="Y583" s="383">
        <f>IFERROR(SUM(Y578:Y581),"0")</f>
        <v>31.2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17025.3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17215.560000000001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18180.385688505892</v>
      </c>
      <c r="Y603" s="383">
        <f>IFERROR(SUM(BN22:BN599),"0")</f>
        <v>18382.785000000007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34</v>
      </c>
      <c r="Y604" s="38">
        <f>ROUNDUP(SUM(BP22:BP599),0)</f>
        <v>34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19030.385688505892</v>
      </c>
      <c r="Y605" s="383">
        <f>GrossWeightTotalR+PalletQtyTotalR*25</f>
        <v>19232.785000000007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3761.4769842646433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3797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38.887780000000028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364.4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1038.3000000000002</v>
      </c>
      <c r="E612" s="46">
        <f>IFERROR(Y103*1,"0")+IFERROR(Y104*1,"0")+IFERROR(Y105*1,"0")+IFERROR(Y109*1,"0")+IFERROR(Y110*1,"0")+IFERROR(Y111*1,"0")+IFERROR(Y112*1,"0")+IFERROR(Y113*1,"0")</f>
        <v>1309.5000000000002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1424.9600000000003</v>
      </c>
      <c r="G612" s="46">
        <f>IFERROR(Y147*1,"0")+IFERROR(Y148*1,"0")+IFERROR(Y152*1,"0")+IFERROR(Y153*1,"0")+IFERROR(Y157*1,"0")+IFERROR(Y158*1,"0")</f>
        <v>210.4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117.6</v>
      </c>
      <c r="I612" s="46">
        <f>IFERROR(Y185*1,"0")+IFERROR(Y186*1,"0")+IFERROR(Y187*1,"0")+IFERROR(Y188*1,"0")+IFERROR(Y189*1,"0")+IFERROR(Y190*1,"0")+IFERROR(Y191*1,"0")+IFERROR(Y192*1,"0")</f>
        <v>567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1861.7999999999997</v>
      </c>
      <c r="K612" s="46">
        <f>IFERROR(Y241*1,"0")+IFERROR(Y242*1,"0")+IFERROR(Y243*1,"0")+IFERROR(Y244*1,"0")+IFERROR(Y245*1,"0")+IFERROR(Y246*1,"0")+IFERROR(Y247*1,"0")+IFERROR(Y248*1,"0")</f>
        <v>104.8</v>
      </c>
      <c r="L612" s="374"/>
      <c r="M612" s="46">
        <f>IFERROR(Y253*1,"0")+IFERROR(Y254*1,"0")+IFERROR(Y255*1,"0")+IFERROR(Y256*1,"0")+IFERROR(Y257*1,"0")+IFERROR(Y258*1,"0")+IFERROR(Y259*1,"0")+IFERROR(Y260*1,"0")</f>
        <v>173.2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580.79999999999995</v>
      </c>
      <c r="S612" s="46">
        <f>IFERROR(Y295*1,"0")</f>
        <v>0</v>
      </c>
      <c r="T612" s="46">
        <f>IFERROR(Y300*1,"0")+IFERROR(Y304*1,"0")+IFERROR(Y305*1,"0")</f>
        <v>176.4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758.30000000000007</v>
      </c>
      <c r="V612" s="46">
        <f>IFERROR(Y356*1,"0")+IFERROR(Y360*1,"0")+IFERROR(Y361*1,"0")+IFERROR(Y362*1,"0")</f>
        <v>870.6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5207.6000000000004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91.2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415.26000000000005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96.6</v>
      </c>
      <c r="AA612" s="46">
        <f>IFERROR(Y491*1,"0")+IFERROR(Y492*1,"0")+IFERROR(Y493*1,"0")</f>
        <v>24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1088.8800000000001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733.96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