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8,24 ПОКОМ КИ филиалы\"/>
    </mc:Choice>
  </mc:AlternateContent>
  <xr:revisionPtr revIDLastSave="0" documentId="13_ncr:1_{9B12E17C-63D1-48C2-95CB-72186BE8DC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6" i="1" l="1"/>
  <c r="AC10" i="1"/>
  <c r="AC11" i="1"/>
  <c r="AC12" i="1"/>
  <c r="AC13" i="1"/>
  <c r="AC14" i="1"/>
  <c r="AC16" i="1"/>
  <c r="AC20" i="1"/>
  <c r="AC21" i="1"/>
  <c r="AC30" i="1"/>
  <c r="AC31" i="1"/>
  <c r="AC39" i="1"/>
  <c r="AC41" i="1"/>
  <c r="AC43" i="1"/>
  <c r="AC44" i="1"/>
  <c r="AC45" i="1"/>
  <c r="AC49" i="1"/>
  <c r="AC50" i="1"/>
  <c r="AC51" i="1"/>
  <c r="AC58" i="1"/>
  <c r="AC62" i="1"/>
  <c r="AC64" i="1"/>
  <c r="AC65" i="1"/>
  <c r="AC66" i="1"/>
  <c r="AC71" i="1"/>
  <c r="AC72" i="1"/>
  <c r="AC73" i="1"/>
  <c r="AC75" i="1"/>
  <c r="AC76" i="1"/>
  <c r="AC77" i="1"/>
  <c r="AC78" i="1"/>
  <c r="AC79" i="1"/>
  <c r="AC80" i="1"/>
  <c r="AC81" i="1"/>
  <c r="AC82" i="1"/>
  <c r="AC88" i="1"/>
  <c r="AC90" i="1"/>
  <c r="AC99" i="1"/>
  <c r="L7" i="1"/>
  <c r="P7" i="1" s="1"/>
  <c r="L8" i="1"/>
  <c r="P8" i="1" s="1"/>
  <c r="L9" i="1"/>
  <c r="P9" i="1" s="1"/>
  <c r="L10" i="1"/>
  <c r="P10" i="1" s="1"/>
  <c r="T10" i="1" s="1"/>
  <c r="L11" i="1"/>
  <c r="P11" i="1" s="1"/>
  <c r="T11" i="1" s="1"/>
  <c r="L12" i="1"/>
  <c r="P12" i="1" s="1"/>
  <c r="T12" i="1" s="1"/>
  <c r="L13" i="1"/>
  <c r="P13" i="1" s="1"/>
  <c r="T13" i="1" s="1"/>
  <c r="L14" i="1"/>
  <c r="P14" i="1" s="1"/>
  <c r="T14" i="1" s="1"/>
  <c r="L15" i="1"/>
  <c r="P15" i="1" s="1"/>
  <c r="L16" i="1"/>
  <c r="P16" i="1" s="1"/>
  <c r="T16" i="1" s="1"/>
  <c r="L17" i="1"/>
  <c r="P17" i="1" s="1"/>
  <c r="L18" i="1"/>
  <c r="P18" i="1" s="1"/>
  <c r="Q18" i="1" s="1"/>
  <c r="L19" i="1"/>
  <c r="P19" i="1" s="1"/>
  <c r="Q19" i="1" s="1"/>
  <c r="L20" i="1"/>
  <c r="P20" i="1" s="1"/>
  <c r="T20" i="1" s="1"/>
  <c r="L21" i="1"/>
  <c r="P21" i="1" s="1"/>
  <c r="T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L29" i="1"/>
  <c r="P29" i="1" s="1"/>
  <c r="L30" i="1"/>
  <c r="P30" i="1" s="1"/>
  <c r="T30" i="1" s="1"/>
  <c r="L31" i="1"/>
  <c r="P31" i="1" s="1"/>
  <c r="T31" i="1" s="1"/>
  <c r="L32" i="1"/>
  <c r="P32" i="1" s="1"/>
  <c r="L33" i="1"/>
  <c r="P33" i="1" s="1"/>
  <c r="L34" i="1"/>
  <c r="P34" i="1" s="1"/>
  <c r="L35" i="1"/>
  <c r="P35" i="1" s="1"/>
  <c r="L36" i="1"/>
  <c r="P36" i="1" s="1"/>
  <c r="L37" i="1"/>
  <c r="P37" i="1" s="1"/>
  <c r="L38" i="1"/>
  <c r="P38" i="1" s="1"/>
  <c r="L39" i="1"/>
  <c r="P39" i="1" s="1"/>
  <c r="T39" i="1" s="1"/>
  <c r="L40" i="1"/>
  <c r="P40" i="1" s="1"/>
  <c r="Q40" i="1" s="1"/>
  <c r="AC40" i="1" s="1"/>
  <c r="L41" i="1"/>
  <c r="P41" i="1" s="1"/>
  <c r="T41" i="1" s="1"/>
  <c r="L42" i="1"/>
  <c r="P42" i="1" s="1"/>
  <c r="L43" i="1"/>
  <c r="P43" i="1" s="1"/>
  <c r="T43" i="1" s="1"/>
  <c r="L44" i="1"/>
  <c r="P44" i="1" s="1"/>
  <c r="T44" i="1" s="1"/>
  <c r="L45" i="1"/>
  <c r="P45" i="1" s="1"/>
  <c r="T45" i="1" s="1"/>
  <c r="L46" i="1"/>
  <c r="P46" i="1" s="1"/>
  <c r="L47" i="1"/>
  <c r="P47" i="1" s="1"/>
  <c r="L48" i="1"/>
  <c r="P48" i="1" s="1"/>
  <c r="Q48" i="1" s="1"/>
  <c r="AC48" i="1" s="1"/>
  <c r="L49" i="1"/>
  <c r="P49" i="1" s="1"/>
  <c r="T49" i="1" s="1"/>
  <c r="L50" i="1"/>
  <c r="P50" i="1" s="1"/>
  <c r="T50" i="1" s="1"/>
  <c r="L51" i="1"/>
  <c r="P51" i="1" s="1"/>
  <c r="T51" i="1" s="1"/>
  <c r="L52" i="1"/>
  <c r="P52" i="1" s="1"/>
  <c r="L53" i="1"/>
  <c r="P53" i="1" s="1"/>
  <c r="L54" i="1"/>
  <c r="P54" i="1" s="1"/>
  <c r="L55" i="1"/>
  <c r="P55" i="1" s="1"/>
  <c r="L56" i="1"/>
  <c r="P56" i="1" s="1"/>
  <c r="L57" i="1"/>
  <c r="P57" i="1" s="1"/>
  <c r="L58" i="1"/>
  <c r="P58" i="1" s="1"/>
  <c r="T58" i="1" s="1"/>
  <c r="L59" i="1"/>
  <c r="P59" i="1" s="1"/>
  <c r="L60" i="1"/>
  <c r="P60" i="1" s="1"/>
  <c r="Q60" i="1" s="1"/>
  <c r="AC60" i="1" s="1"/>
  <c r="L61" i="1"/>
  <c r="P61" i="1" s="1"/>
  <c r="L62" i="1"/>
  <c r="P62" i="1" s="1"/>
  <c r="T62" i="1" s="1"/>
  <c r="L63" i="1"/>
  <c r="P63" i="1" s="1"/>
  <c r="L64" i="1"/>
  <c r="P64" i="1" s="1"/>
  <c r="T64" i="1" s="1"/>
  <c r="L65" i="1"/>
  <c r="P65" i="1" s="1"/>
  <c r="T65" i="1" s="1"/>
  <c r="L66" i="1"/>
  <c r="P66" i="1" s="1"/>
  <c r="T66" i="1" s="1"/>
  <c r="L67" i="1"/>
  <c r="P67" i="1" s="1"/>
  <c r="L68" i="1"/>
  <c r="P68" i="1" s="1"/>
  <c r="Q68" i="1" s="1"/>
  <c r="AC68" i="1" s="1"/>
  <c r="L69" i="1"/>
  <c r="P69" i="1" s="1"/>
  <c r="L70" i="1"/>
  <c r="P70" i="1" s="1"/>
  <c r="Q70" i="1" s="1"/>
  <c r="AC70" i="1" s="1"/>
  <c r="L71" i="1"/>
  <c r="P71" i="1" s="1"/>
  <c r="T71" i="1" s="1"/>
  <c r="L72" i="1"/>
  <c r="P72" i="1" s="1"/>
  <c r="T72" i="1" s="1"/>
  <c r="L73" i="1"/>
  <c r="P73" i="1" s="1"/>
  <c r="T73" i="1" s="1"/>
  <c r="L74" i="1"/>
  <c r="P74" i="1" s="1"/>
  <c r="L75" i="1"/>
  <c r="P75" i="1" s="1"/>
  <c r="T75" i="1" s="1"/>
  <c r="L76" i="1"/>
  <c r="P76" i="1" s="1"/>
  <c r="T76" i="1" s="1"/>
  <c r="L77" i="1"/>
  <c r="P77" i="1" s="1"/>
  <c r="T77" i="1" s="1"/>
  <c r="L78" i="1"/>
  <c r="P78" i="1" s="1"/>
  <c r="T78" i="1" s="1"/>
  <c r="L79" i="1"/>
  <c r="P79" i="1" s="1"/>
  <c r="T79" i="1" s="1"/>
  <c r="L80" i="1"/>
  <c r="P80" i="1" s="1"/>
  <c r="T80" i="1" s="1"/>
  <c r="L81" i="1"/>
  <c r="P81" i="1" s="1"/>
  <c r="T81" i="1" s="1"/>
  <c r="L82" i="1"/>
  <c r="P82" i="1" s="1"/>
  <c r="T82" i="1" s="1"/>
  <c r="L83" i="1"/>
  <c r="P83" i="1" s="1"/>
  <c r="L84" i="1"/>
  <c r="P84" i="1" s="1"/>
  <c r="L85" i="1"/>
  <c r="P85" i="1" s="1"/>
  <c r="L86" i="1"/>
  <c r="P86" i="1" s="1"/>
  <c r="L87" i="1"/>
  <c r="P87" i="1" s="1"/>
  <c r="L88" i="1"/>
  <c r="P88" i="1" s="1"/>
  <c r="T88" i="1" s="1"/>
  <c r="L89" i="1"/>
  <c r="P89" i="1" s="1"/>
  <c r="L90" i="1"/>
  <c r="P90" i="1" s="1"/>
  <c r="L91" i="1"/>
  <c r="P91" i="1" s="1"/>
  <c r="L92" i="1"/>
  <c r="P92" i="1" s="1"/>
  <c r="U92" i="1" s="1"/>
  <c r="L93" i="1"/>
  <c r="P93" i="1" s="1"/>
  <c r="L94" i="1"/>
  <c r="P94" i="1" s="1"/>
  <c r="Q94" i="1" s="1"/>
  <c r="L95" i="1"/>
  <c r="P95" i="1" s="1"/>
  <c r="L96" i="1"/>
  <c r="P96" i="1" s="1"/>
  <c r="Q96" i="1" s="1"/>
  <c r="L97" i="1"/>
  <c r="P97" i="1" s="1"/>
  <c r="Q97" i="1" s="1"/>
  <c r="L98" i="1"/>
  <c r="P98" i="1" s="1"/>
  <c r="AC98" i="1" s="1"/>
  <c r="L99" i="1"/>
  <c r="P99" i="1" s="1"/>
  <c r="U99" i="1" s="1"/>
  <c r="L6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U96" i="1" l="1"/>
  <c r="U94" i="1"/>
  <c r="U97" i="1"/>
  <c r="AC97" i="1"/>
  <c r="U95" i="1"/>
  <c r="AC95" i="1"/>
  <c r="U93" i="1"/>
  <c r="Q93" i="1"/>
  <c r="AC93" i="1" s="1"/>
  <c r="Q91" i="1"/>
  <c r="AC91" i="1" s="1"/>
  <c r="Q89" i="1"/>
  <c r="AC89" i="1" s="1"/>
  <c r="Q87" i="1"/>
  <c r="AC87" i="1" s="1"/>
  <c r="Q85" i="1"/>
  <c r="AC85" i="1" s="1"/>
  <c r="AC83" i="1"/>
  <c r="Q69" i="1"/>
  <c r="AC69" i="1" s="1"/>
  <c r="Q67" i="1"/>
  <c r="AC67" i="1" s="1"/>
  <c r="Q63" i="1"/>
  <c r="AC63" i="1" s="1"/>
  <c r="Q61" i="1"/>
  <c r="AC61" i="1" s="1"/>
  <c r="Q59" i="1"/>
  <c r="AC59" i="1" s="1"/>
  <c r="Q57" i="1"/>
  <c r="AC57" i="1" s="1"/>
  <c r="Q55" i="1"/>
  <c r="AC55" i="1" s="1"/>
  <c r="Q53" i="1"/>
  <c r="AC53" i="1" s="1"/>
  <c r="Q47" i="1"/>
  <c r="AC47" i="1" s="1"/>
  <c r="Q37" i="1"/>
  <c r="AC37" i="1" s="1"/>
  <c r="AC35" i="1"/>
  <c r="Q33" i="1"/>
  <c r="AC33" i="1" s="1"/>
  <c r="Q29" i="1"/>
  <c r="AC29" i="1" s="1"/>
  <c r="Q27" i="1"/>
  <c r="AC27" i="1" s="1"/>
  <c r="AC15" i="1"/>
  <c r="Q7" i="1"/>
  <c r="T7" i="1" s="1"/>
  <c r="AC17" i="1"/>
  <c r="Q23" i="1"/>
  <c r="AC23" i="1" s="1"/>
  <c r="Q9" i="1"/>
  <c r="AC9" i="1" s="1"/>
  <c r="AC19" i="1"/>
  <c r="AC25" i="1"/>
  <c r="T84" i="1"/>
  <c r="T38" i="1"/>
  <c r="Q8" i="1"/>
  <c r="AC8" i="1" s="1"/>
  <c r="AC18" i="1"/>
  <c r="AC22" i="1"/>
  <c r="Q24" i="1"/>
  <c r="AC24" i="1" s="1"/>
  <c r="Q26" i="1"/>
  <c r="AC26" i="1" s="1"/>
  <c r="Q28" i="1"/>
  <c r="AC28" i="1" s="1"/>
  <c r="Q32" i="1"/>
  <c r="AC32" i="1" s="1"/>
  <c r="Q34" i="1"/>
  <c r="AC34" i="1" s="1"/>
  <c r="AC36" i="1"/>
  <c r="AC38" i="1"/>
  <c r="Q42" i="1"/>
  <c r="AC42" i="1" s="1"/>
  <c r="Q52" i="1"/>
  <c r="AC52" i="1" s="1"/>
  <c r="AC54" i="1"/>
  <c r="Q56" i="1"/>
  <c r="AC56" i="1" s="1"/>
  <c r="Q74" i="1"/>
  <c r="AC74" i="1" s="1"/>
  <c r="AC84" i="1"/>
  <c r="Q86" i="1"/>
  <c r="AC86" i="1" s="1"/>
  <c r="Q92" i="1"/>
  <c r="AC92" i="1" s="1"/>
  <c r="AC94" i="1"/>
  <c r="AC96" i="1"/>
  <c r="T70" i="1"/>
  <c r="T68" i="1"/>
  <c r="T60" i="1"/>
  <c r="T48" i="1"/>
  <c r="T46" i="1"/>
  <c r="T40" i="1"/>
  <c r="U88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98" i="1"/>
  <c r="T98" i="1"/>
  <c r="T90" i="1"/>
  <c r="U90" i="1"/>
  <c r="T99" i="1"/>
  <c r="T95" i="1"/>
  <c r="U86" i="1"/>
  <c r="L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6" i="1"/>
  <c r="Q6" i="1" s="1"/>
  <c r="AC6" i="1" s="1"/>
  <c r="K5" i="1"/>
  <c r="T92" i="1" l="1"/>
  <c r="T23" i="1"/>
  <c r="T18" i="1"/>
  <c r="T28" i="1"/>
  <c r="T56" i="1"/>
  <c r="T93" i="1"/>
  <c r="T96" i="1"/>
  <c r="T24" i="1"/>
  <c r="T34" i="1"/>
  <c r="T52" i="1"/>
  <c r="T17" i="1"/>
  <c r="T94" i="1"/>
  <c r="T97" i="1"/>
  <c r="T8" i="1"/>
  <c r="T22" i="1"/>
  <c r="T26" i="1"/>
  <c r="T32" i="1"/>
  <c r="T36" i="1"/>
  <c r="T42" i="1"/>
  <c r="T54" i="1"/>
  <c r="T74" i="1"/>
  <c r="T86" i="1"/>
  <c r="Q5" i="1"/>
  <c r="AC7" i="1"/>
  <c r="AC5" i="1" s="1"/>
  <c r="T9" i="1"/>
  <c r="T15" i="1"/>
  <c r="T19" i="1"/>
  <c r="T25" i="1"/>
  <c r="T27" i="1"/>
  <c r="T29" i="1"/>
  <c r="T33" i="1"/>
  <c r="T35" i="1"/>
  <c r="T37" i="1"/>
  <c r="T47" i="1"/>
  <c r="T53" i="1"/>
  <c r="T55" i="1"/>
  <c r="T57" i="1"/>
  <c r="T59" i="1"/>
  <c r="T61" i="1"/>
  <c r="T63" i="1"/>
  <c r="T67" i="1"/>
  <c r="T69" i="1"/>
  <c r="T83" i="1"/>
  <c r="T85" i="1"/>
  <c r="T87" i="1"/>
  <c r="T89" i="1"/>
  <c r="T91" i="1"/>
  <c r="P5" i="1"/>
  <c r="T6" i="1"/>
  <c r="U6" i="1"/>
</calcChain>
</file>

<file path=xl/sharedStrings.xml><?xml version="1.0" encoding="utf-8"?>
<sst xmlns="http://schemas.openxmlformats.org/spreadsheetml/2006/main" count="355" uniqueCount="135">
  <si>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</si>
  <si>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</si>
  <si>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</si>
  <si>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</si>
  <si>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</si>
  <si>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</si>
  <si>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</si>
  <si>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</si>
  <si>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</si>
  <si>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</si>
  <si>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</si>
  <si>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</si>
  <si>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</si>
  <si>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</si>
  <si>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</si>
  <si>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</si>
  <si>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</si>
  <si>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</si>
  <si>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</si>
  <si>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</si>
  <si>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</si>
  <si>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</si>
  <si>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</t>
  </si>
  <si>
    <t>10,08,</t>
  </si>
  <si>
    <t>08,08,</t>
  </si>
  <si>
    <t>07,08,</t>
  </si>
  <si>
    <t>01,08,</t>
  </si>
  <si>
    <t>31,07,</t>
  </si>
  <si>
    <t>25,07,</t>
  </si>
  <si>
    <t>24,07,</t>
  </si>
  <si>
    <t>18,07,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</si>
  <si>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</si>
  <si>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</si>
  <si>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</si>
  <si>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</si>
  <si>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</si>
  <si>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</si>
  <si>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</si>
  <si>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</si>
  <si>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</si>
  <si>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</si>
  <si>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</si>
  <si>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</si>
  <si>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</si>
  <si>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</si>
  <si>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</si>
  <si>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</si>
  <si>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</si>
  <si>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</si>
  <si>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</si>
  <si>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</si>
  <si>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</si>
  <si>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</si>
  <si>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</si>
  <si>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</si>
  <si>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</si>
  <si>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</si>
  <si>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</si>
  <si>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</si>
  <si>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нужно увеличить продажи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</si>
  <si>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</si>
  <si>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</si>
  <si>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</si>
  <si>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</si>
  <si>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</si>
  <si>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</si>
  <si>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</si>
  <si>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</si>
  <si>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</si>
  <si>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</si>
  <si>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</si>
  <si>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</si>
  <si>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</si>
  <si>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</si>
  <si>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</si>
  <si>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</si>
  <si>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</si>
  <si>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</si>
  <si>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</si>
  <si>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</si>
  <si>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</si>
  <si>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</si>
  <si>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</si>
  <si>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</si>
  <si>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</si>
  <si>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</si>
  <si>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</si>
  <si>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</si>
  <si>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</si>
  <si>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</si>
  <si>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</si>
  <si>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</si>
  <si>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</si>
  <si>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</si>
  <si>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</si>
  <si>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</si>
  <si>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</si>
  <si>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</si>
  <si>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</si>
  <si>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</si>
  <si>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</si>
  <si>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</si>
  <si>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</si>
  <si>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</si>
  <si>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</si>
  <si>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</si>
  <si>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</si>
  <si>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</si>
  <si>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</si>
  <si>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</si>
  <si>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</si>
  <si>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</si>
  <si>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</si>
  <si>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</si>
  <si>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</si>
  <si>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</si>
  <si>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</si>
  <si>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</si>
  <si>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</si>
  <si>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</si>
  <si>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</si>
  <si>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</si>
  <si>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</si>
  <si>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</si>
  <si>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</si>
  <si>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</si>
  <si>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</si>
  <si>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</si>
  <si>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</si>
  <si>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</si>
  <si>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</si>
  <si>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</si>
  <si>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вместо 217</t>
  </si>
  <si>
    <t>заказ</t>
  </si>
  <si>
    <t>12,08,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</si>
</sst>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4.5703125" style="8" customWidth="1"/>
    <col min="8" max="8" width="4.5703125" customWidth="1"/>
    <col min="9" max="9" width="13" customWidth="1"/>
    <col min="10" max="18" width="6.5703125" customWidth="1"/>
    <col min="19" max="19" width="21.7109375" customWidth="1"/>
    <col min="20" max="21" width="5" customWidth="1"/>
    <col min="22" max="27" width="6.140625" customWidth="1"/>
    <col min="28" max="28" width="26.855468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133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134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65569.490000000005</v>
      </c>
      <c r="F5" s="4">
        <f>SUM(F6:F499)</f>
        <v>19990.445</v>
      </c>
      <c r="G5" s="6"/>
      <c r="H5" s="1"/>
      <c r="I5" s="1"/>
      <c r="J5" s="4">
        <f t="shared" ref="J5:R5" si="0">SUM(J6:J499)</f>
        <v>65631.466</v>
      </c>
      <c r="K5" s="4">
        <f t="shared" si="0"/>
        <v>-61.975999999998784</v>
      </c>
      <c r="L5" s="4">
        <f t="shared" si="0"/>
        <v>19702.016000000003</v>
      </c>
      <c r="M5" s="4">
        <f t="shared" si="0"/>
        <v>45867.474000000002</v>
      </c>
      <c r="N5" s="4">
        <f t="shared" si="0"/>
        <v>10179.609040000001</v>
      </c>
      <c r="O5" s="4">
        <f t="shared" si="0"/>
        <v>6313.3391399999973</v>
      </c>
      <c r="P5" s="4">
        <f t="shared" si="0"/>
        <v>3940.4031999999997</v>
      </c>
      <c r="Q5" s="4">
        <f t="shared" si="0"/>
        <v>9895.0788600000051</v>
      </c>
      <c r="R5" s="4">
        <f t="shared" si="0"/>
        <v>0</v>
      </c>
      <c r="S5" s="1"/>
      <c r="T5" s="1"/>
      <c r="U5" s="1"/>
      <c r="V5" s="4">
        <f t="shared" ref="V5:AA5" si="1">SUM(V6:V499)</f>
        <v>3768.7783999999997</v>
      </c>
      <c r="W5" s="4">
        <f t="shared" si="1"/>
        <v>4129.2209999999995</v>
      </c>
      <c r="X5" s="4">
        <f t="shared" si="1"/>
        <v>4094.6413999999995</v>
      </c>
      <c r="Y5" s="4">
        <f t="shared" si="1"/>
        <v>4050.7163999999998</v>
      </c>
      <c r="Z5" s="4">
        <f t="shared" si="1"/>
        <v>4344.1898000000001</v>
      </c>
      <c r="AA5" s="4">
        <f t="shared" si="1"/>
        <v>4247.0142000000014</v>
      </c>
      <c r="AB5" s="1"/>
      <c r="AC5" s="4">
        <f>SUM(AC6:AC499)</f>
        <v>8533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100.821</v>
      </c>
      <c r="D6" s="1">
        <v>108.91500000000001</v>
      </c>
      <c r="E6" s="1">
        <v>102.146</v>
      </c>
      <c r="F6" s="1">
        <v>79.822999999999993</v>
      </c>
      <c r="G6" s="6">
        <v>1</v>
      </c>
      <c r="H6" s="1">
        <v>50</v>
      </c>
      <c r="I6" s="1" t="s">
        <v>33</v>
      </c>
      <c r="J6" s="1">
        <v>112.85</v>
      </c>
      <c r="K6" s="1">
        <f t="shared" ref="K6:K37" si="2">E6-J6</f>
        <v>-10.703999999999994</v>
      </c>
      <c r="L6" s="1">
        <f>E6-M6</f>
        <v>102.146</v>
      </c>
      <c r="M6" s="1"/>
      <c r="N6" s="1">
        <v>114.9188</v>
      </c>
      <c r="O6" s="1"/>
      <c r="P6" s="1">
        <f>L6/5</f>
        <v>20.429200000000002</v>
      </c>
      <c r="Q6" s="5">
        <f>11*P6-O6-N6-F6</f>
        <v>29.979400000000012</v>
      </c>
      <c r="R6" s="5"/>
      <c r="S6" s="1"/>
      <c r="T6" s="1">
        <f>(F6+N6+O6+Q6)/P6</f>
        <v>11</v>
      </c>
      <c r="U6" s="1">
        <f>(F6+N6+O6)/P6</f>
        <v>9.5325220762438079</v>
      </c>
      <c r="V6" s="1">
        <v>19.338000000000001</v>
      </c>
      <c r="W6" s="1">
        <v>24.883400000000002</v>
      </c>
      <c r="X6" s="1">
        <v>20.828600000000002</v>
      </c>
      <c r="Y6" s="1">
        <v>12.113200000000001</v>
      </c>
      <c r="Z6" s="1">
        <v>15.601599999999999</v>
      </c>
      <c r="AA6" s="1">
        <v>22.7224</v>
      </c>
      <c r="AB6" s="1"/>
      <c r="AC6" s="1">
        <f>ROUND(Q6*G6,0)</f>
        <v>30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266.58999999999997</v>
      </c>
      <c r="D7" s="1">
        <v>717.42899999999997</v>
      </c>
      <c r="E7" s="1">
        <v>458.78500000000003</v>
      </c>
      <c r="F7" s="1">
        <v>417.01900000000001</v>
      </c>
      <c r="G7" s="6">
        <v>1</v>
      </c>
      <c r="H7" s="1">
        <v>45</v>
      </c>
      <c r="I7" s="1" t="s">
        <v>33</v>
      </c>
      <c r="J7" s="1">
        <v>428.72800000000001</v>
      </c>
      <c r="K7" s="1">
        <f t="shared" si="2"/>
        <v>30.057000000000016</v>
      </c>
      <c r="L7" s="1">
        <f t="shared" ref="L7:L70" si="3">E7-M7</f>
        <v>402.45699999999999</v>
      </c>
      <c r="M7" s="1">
        <v>56.328000000000003</v>
      </c>
      <c r="N7" s="1">
        <v>155.33330000000001</v>
      </c>
      <c r="O7" s="1">
        <v>119.3077</v>
      </c>
      <c r="P7" s="1">
        <f t="shared" ref="P7:P70" si="4">L7/5</f>
        <v>80.491399999999999</v>
      </c>
      <c r="Q7" s="5">
        <f t="shared" ref="Q7:Q9" si="5">11*P7-O7-N7-F7</f>
        <v>193.74540000000002</v>
      </c>
      <c r="R7" s="5"/>
      <c r="S7" s="1"/>
      <c r="T7" s="1">
        <f t="shared" ref="T7:T70" si="6">(F7+N7+O7+Q7)/P7</f>
        <v>11</v>
      </c>
      <c r="U7" s="1">
        <f t="shared" ref="U7:U70" si="7">(F7+N7+O7)/P7</f>
        <v>8.5929676959277632</v>
      </c>
      <c r="V7" s="1">
        <v>76.481799999999993</v>
      </c>
      <c r="W7" s="1">
        <v>81.713200000000001</v>
      </c>
      <c r="X7" s="1">
        <v>85.976199999999992</v>
      </c>
      <c r="Y7" s="1">
        <v>78.855800000000002</v>
      </c>
      <c r="Z7" s="1">
        <v>89.974199999999996</v>
      </c>
      <c r="AA7" s="1">
        <v>84.507000000000005</v>
      </c>
      <c r="AB7" s="1"/>
      <c r="AC7" s="1">
        <f t="shared" ref="AC7:AC70" si="8">ROUND(Q7*G7,0)</f>
        <v>194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484.38099999999997</v>
      </c>
      <c r="D8" s="1">
        <v>340.71600000000001</v>
      </c>
      <c r="E8" s="1">
        <v>547.61500000000001</v>
      </c>
      <c r="F8" s="1">
        <v>189.7</v>
      </c>
      <c r="G8" s="6">
        <v>1</v>
      </c>
      <c r="H8" s="1">
        <v>45</v>
      </c>
      <c r="I8" s="1" t="s">
        <v>33</v>
      </c>
      <c r="J8" s="1">
        <v>473.1</v>
      </c>
      <c r="K8" s="1">
        <f t="shared" si="2"/>
        <v>74.514999999999986</v>
      </c>
      <c r="L8" s="1">
        <f t="shared" si="3"/>
        <v>547.61500000000001</v>
      </c>
      <c r="M8" s="1"/>
      <c r="N8" s="1">
        <v>280.37520000000018</v>
      </c>
      <c r="O8" s="1">
        <v>457.85379999999969</v>
      </c>
      <c r="P8" s="1">
        <f t="shared" si="4"/>
        <v>109.523</v>
      </c>
      <c r="Q8" s="5">
        <f t="shared" si="5"/>
        <v>276.82400000000013</v>
      </c>
      <c r="R8" s="5"/>
      <c r="S8" s="1"/>
      <c r="T8" s="1">
        <f t="shared" si="6"/>
        <v>11</v>
      </c>
      <c r="U8" s="1">
        <f t="shared" si="7"/>
        <v>8.4724578399057719</v>
      </c>
      <c r="V8" s="1">
        <v>102.462</v>
      </c>
      <c r="W8" s="1">
        <v>84.994600000000005</v>
      </c>
      <c r="X8" s="1">
        <v>74.835599999999999</v>
      </c>
      <c r="Y8" s="1">
        <v>87.050600000000003</v>
      </c>
      <c r="Z8" s="1">
        <v>119.005</v>
      </c>
      <c r="AA8" s="1">
        <v>110.0416</v>
      </c>
      <c r="AB8" s="1"/>
      <c r="AC8" s="1">
        <f t="shared" si="8"/>
        <v>277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>
        <v>79.150000000000006</v>
      </c>
      <c r="D9" s="1">
        <v>235.59100000000001</v>
      </c>
      <c r="E9" s="1">
        <v>169.10400000000001</v>
      </c>
      <c r="F9" s="1">
        <v>112.51600000000001</v>
      </c>
      <c r="G9" s="6">
        <v>1</v>
      </c>
      <c r="H9" s="1">
        <v>40</v>
      </c>
      <c r="I9" s="1" t="s">
        <v>33</v>
      </c>
      <c r="J9" s="1">
        <v>156.386</v>
      </c>
      <c r="K9" s="1">
        <f t="shared" si="2"/>
        <v>12.718000000000018</v>
      </c>
      <c r="L9" s="1">
        <f t="shared" si="3"/>
        <v>130.71800000000002</v>
      </c>
      <c r="M9" s="1">
        <v>38.386000000000003</v>
      </c>
      <c r="N9" s="1"/>
      <c r="O9" s="1">
        <v>115.514</v>
      </c>
      <c r="P9" s="1">
        <f t="shared" si="4"/>
        <v>26.143600000000003</v>
      </c>
      <c r="Q9" s="5">
        <f t="shared" si="5"/>
        <v>59.549600000000012</v>
      </c>
      <c r="R9" s="5"/>
      <c r="S9" s="1"/>
      <c r="T9" s="1">
        <f t="shared" si="6"/>
        <v>11</v>
      </c>
      <c r="U9" s="1">
        <f t="shared" si="7"/>
        <v>8.7222111721415558</v>
      </c>
      <c r="V9" s="1">
        <v>25.653600000000001</v>
      </c>
      <c r="W9" s="1">
        <v>22.8324</v>
      </c>
      <c r="X9" s="1">
        <v>26.044599999999999</v>
      </c>
      <c r="Y9" s="1">
        <v>26.752199999999998</v>
      </c>
      <c r="Z9" s="1">
        <v>29.610800000000001</v>
      </c>
      <c r="AA9" s="1">
        <v>26.408999999999999</v>
      </c>
      <c r="AB9" s="1"/>
      <c r="AC9" s="1">
        <f t="shared" si="8"/>
        <v>60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2" t="s">
        <v>37</v>
      </c>
      <c r="B10" s="12" t="s">
        <v>38</v>
      </c>
      <c r="C10" s="12"/>
      <c r="D10" s="12"/>
      <c r="E10" s="12"/>
      <c r="F10" s="12"/>
      <c r="G10" s="13">
        <v>0</v>
      </c>
      <c r="H10" s="12">
        <v>45</v>
      </c>
      <c r="I10" s="12" t="s">
        <v>33</v>
      </c>
      <c r="J10" s="12"/>
      <c r="K10" s="12">
        <f t="shared" si="2"/>
        <v>0</v>
      </c>
      <c r="L10" s="12">
        <f t="shared" si="3"/>
        <v>0</v>
      </c>
      <c r="M10" s="12"/>
      <c r="N10" s="12"/>
      <c r="O10" s="12"/>
      <c r="P10" s="12">
        <f t="shared" si="4"/>
        <v>0</v>
      </c>
      <c r="Q10" s="14"/>
      <c r="R10" s="14"/>
      <c r="S10" s="12"/>
      <c r="T10" s="12" t="e">
        <f t="shared" si="6"/>
        <v>#DIV/0!</v>
      </c>
      <c r="U10" s="12" t="e">
        <f t="shared" si="7"/>
        <v>#DIV/0!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 t="s">
        <v>39</v>
      </c>
      <c r="AC10" s="12">
        <f t="shared" si="8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40</v>
      </c>
      <c r="B11" s="12" t="s">
        <v>38</v>
      </c>
      <c r="C11" s="12"/>
      <c r="D11" s="12"/>
      <c r="E11" s="12"/>
      <c r="F11" s="12"/>
      <c r="G11" s="13">
        <v>0</v>
      </c>
      <c r="H11" s="12">
        <v>45</v>
      </c>
      <c r="I11" s="12" t="s">
        <v>33</v>
      </c>
      <c r="J11" s="12"/>
      <c r="K11" s="12">
        <f t="shared" si="2"/>
        <v>0</v>
      </c>
      <c r="L11" s="12">
        <f t="shared" si="3"/>
        <v>0</v>
      </c>
      <c r="M11" s="12"/>
      <c r="N11" s="12"/>
      <c r="O11" s="12"/>
      <c r="P11" s="12">
        <f t="shared" si="4"/>
        <v>0</v>
      </c>
      <c r="Q11" s="14"/>
      <c r="R11" s="14"/>
      <c r="S11" s="12"/>
      <c r="T11" s="12" t="e">
        <f t="shared" si="6"/>
        <v>#DIV/0!</v>
      </c>
      <c r="U11" s="12" t="e">
        <f t="shared" si="7"/>
        <v>#DIV/0!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 t="s">
        <v>39</v>
      </c>
      <c r="AC11" s="12">
        <f t="shared" si="8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2" t="s">
        <v>41</v>
      </c>
      <c r="B12" s="12" t="s">
        <v>38</v>
      </c>
      <c r="C12" s="12"/>
      <c r="D12" s="12"/>
      <c r="E12" s="12"/>
      <c r="F12" s="12"/>
      <c r="G12" s="13">
        <v>0</v>
      </c>
      <c r="H12" s="12">
        <v>180</v>
      </c>
      <c r="I12" s="12" t="s">
        <v>33</v>
      </c>
      <c r="J12" s="12"/>
      <c r="K12" s="12">
        <f t="shared" si="2"/>
        <v>0</v>
      </c>
      <c r="L12" s="12">
        <f t="shared" si="3"/>
        <v>0</v>
      </c>
      <c r="M12" s="12"/>
      <c r="N12" s="12"/>
      <c r="O12" s="12"/>
      <c r="P12" s="12">
        <f t="shared" si="4"/>
        <v>0</v>
      </c>
      <c r="Q12" s="14"/>
      <c r="R12" s="14"/>
      <c r="S12" s="12"/>
      <c r="T12" s="12" t="e">
        <f t="shared" si="6"/>
        <v>#DIV/0!</v>
      </c>
      <c r="U12" s="12" t="e">
        <f t="shared" si="7"/>
        <v>#DIV/0!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 t="s">
        <v>39</v>
      </c>
      <c r="AC12" s="12">
        <f t="shared" si="8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2" t="s">
        <v>42</v>
      </c>
      <c r="B13" s="12" t="s">
        <v>38</v>
      </c>
      <c r="C13" s="12"/>
      <c r="D13" s="12"/>
      <c r="E13" s="12"/>
      <c r="F13" s="12"/>
      <c r="G13" s="13">
        <v>0</v>
      </c>
      <c r="H13" s="12">
        <v>40</v>
      </c>
      <c r="I13" s="12" t="s">
        <v>33</v>
      </c>
      <c r="J13" s="12"/>
      <c r="K13" s="12">
        <f t="shared" si="2"/>
        <v>0</v>
      </c>
      <c r="L13" s="12">
        <f t="shared" si="3"/>
        <v>0</v>
      </c>
      <c r="M13" s="12"/>
      <c r="N13" s="12"/>
      <c r="O13" s="12"/>
      <c r="P13" s="12">
        <f t="shared" si="4"/>
        <v>0</v>
      </c>
      <c r="Q13" s="14"/>
      <c r="R13" s="14"/>
      <c r="S13" s="12"/>
      <c r="T13" s="12" t="e">
        <f t="shared" si="6"/>
        <v>#DIV/0!</v>
      </c>
      <c r="U13" s="12" t="e">
        <f t="shared" si="7"/>
        <v>#DIV/0!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 t="s">
        <v>39</v>
      </c>
      <c r="AC13" s="12">
        <f t="shared" si="8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2" t="s">
        <v>43</v>
      </c>
      <c r="B14" s="12" t="s">
        <v>38</v>
      </c>
      <c r="C14" s="12"/>
      <c r="D14" s="12"/>
      <c r="E14" s="12"/>
      <c r="F14" s="12"/>
      <c r="G14" s="13">
        <v>0</v>
      </c>
      <c r="H14" s="12">
        <v>50</v>
      </c>
      <c r="I14" s="12" t="s">
        <v>33</v>
      </c>
      <c r="J14" s="12"/>
      <c r="K14" s="12">
        <f t="shared" si="2"/>
        <v>0</v>
      </c>
      <c r="L14" s="12">
        <f t="shared" si="3"/>
        <v>0</v>
      </c>
      <c r="M14" s="12"/>
      <c r="N14" s="12"/>
      <c r="O14" s="12"/>
      <c r="P14" s="12">
        <f t="shared" si="4"/>
        <v>0</v>
      </c>
      <c r="Q14" s="14"/>
      <c r="R14" s="14"/>
      <c r="S14" s="12"/>
      <c r="T14" s="12" t="e">
        <f t="shared" si="6"/>
        <v>#DIV/0!</v>
      </c>
      <c r="U14" s="12" t="e">
        <f t="shared" si="7"/>
        <v>#DIV/0!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 t="s">
        <v>39</v>
      </c>
      <c r="AC14" s="12">
        <f t="shared" si="8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38</v>
      </c>
      <c r="C15" s="1">
        <v>72</v>
      </c>
      <c r="D15" s="1">
        <v>90</v>
      </c>
      <c r="E15" s="1">
        <v>38</v>
      </c>
      <c r="F15" s="1">
        <v>98</v>
      </c>
      <c r="G15" s="6">
        <v>0.17</v>
      </c>
      <c r="H15" s="1">
        <v>120</v>
      </c>
      <c r="I15" s="1" t="s">
        <v>33</v>
      </c>
      <c r="J15" s="1">
        <v>33</v>
      </c>
      <c r="K15" s="1">
        <f t="shared" si="2"/>
        <v>5</v>
      </c>
      <c r="L15" s="1">
        <f t="shared" si="3"/>
        <v>38</v>
      </c>
      <c r="M15" s="1"/>
      <c r="N15" s="1"/>
      <c r="O15" s="1"/>
      <c r="P15" s="1">
        <f t="shared" si="4"/>
        <v>7.6</v>
      </c>
      <c r="Q15" s="5"/>
      <c r="R15" s="5"/>
      <c r="S15" s="1"/>
      <c r="T15" s="1">
        <f t="shared" si="6"/>
        <v>12.894736842105264</v>
      </c>
      <c r="U15" s="1">
        <f t="shared" si="7"/>
        <v>12.894736842105264</v>
      </c>
      <c r="V15" s="1">
        <v>9</v>
      </c>
      <c r="W15" s="1">
        <v>10.8</v>
      </c>
      <c r="X15" s="1">
        <v>8.8000000000000007</v>
      </c>
      <c r="Y15" s="1">
        <v>18.8</v>
      </c>
      <c r="Z15" s="1">
        <v>19.600000000000001</v>
      </c>
      <c r="AA15" s="1">
        <v>11.2</v>
      </c>
      <c r="AB15" s="1"/>
      <c r="AC15" s="1">
        <f t="shared" si="8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2" t="s">
        <v>45</v>
      </c>
      <c r="B16" s="12" t="s">
        <v>38</v>
      </c>
      <c r="C16" s="12"/>
      <c r="D16" s="12">
        <v>12</v>
      </c>
      <c r="E16" s="12"/>
      <c r="F16" s="12"/>
      <c r="G16" s="13">
        <v>0</v>
      </c>
      <c r="H16" s="12">
        <v>45</v>
      </c>
      <c r="I16" s="12" t="s">
        <v>33</v>
      </c>
      <c r="J16" s="12"/>
      <c r="K16" s="12">
        <f t="shared" si="2"/>
        <v>0</v>
      </c>
      <c r="L16" s="12">
        <f t="shared" si="3"/>
        <v>0</v>
      </c>
      <c r="M16" s="12"/>
      <c r="N16" s="12"/>
      <c r="O16" s="12"/>
      <c r="P16" s="12">
        <f t="shared" si="4"/>
        <v>0</v>
      </c>
      <c r="Q16" s="14"/>
      <c r="R16" s="14"/>
      <c r="S16" s="12"/>
      <c r="T16" s="12" t="e">
        <f t="shared" si="6"/>
        <v>#DIV/0!</v>
      </c>
      <c r="U16" s="12" t="e">
        <f t="shared" si="7"/>
        <v>#DIV/0!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 t="s">
        <v>39</v>
      </c>
      <c r="AC16" s="12">
        <f t="shared" si="8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38</v>
      </c>
      <c r="C17" s="1">
        <v>25</v>
      </c>
      <c r="D17" s="1">
        <v>252</v>
      </c>
      <c r="E17" s="1">
        <v>90</v>
      </c>
      <c r="F17" s="1">
        <v>141</v>
      </c>
      <c r="G17" s="6">
        <v>0.35</v>
      </c>
      <c r="H17" s="1">
        <v>45</v>
      </c>
      <c r="I17" s="1" t="s">
        <v>33</v>
      </c>
      <c r="J17" s="1">
        <v>110</v>
      </c>
      <c r="K17" s="1">
        <f t="shared" si="2"/>
        <v>-20</v>
      </c>
      <c r="L17" s="1">
        <f t="shared" si="3"/>
        <v>60</v>
      </c>
      <c r="M17" s="1">
        <v>30</v>
      </c>
      <c r="N17" s="1">
        <v>50.100000000000023</v>
      </c>
      <c r="O17" s="1"/>
      <c r="P17" s="1">
        <f t="shared" si="4"/>
        <v>12</v>
      </c>
      <c r="Q17" s="5"/>
      <c r="R17" s="5"/>
      <c r="S17" s="1"/>
      <c r="T17" s="1">
        <f t="shared" si="6"/>
        <v>15.925000000000002</v>
      </c>
      <c r="U17" s="1">
        <f t="shared" si="7"/>
        <v>15.925000000000002</v>
      </c>
      <c r="V17" s="1">
        <v>13.8</v>
      </c>
      <c r="W17" s="1">
        <v>22.8</v>
      </c>
      <c r="X17" s="1">
        <v>22</v>
      </c>
      <c r="Y17" s="1">
        <v>26.6</v>
      </c>
      <c r="Z17" s="1">
        <v>25.4</v>
      </c>
      <c r="AA17" s="1">
        <v>19.8</v>
      </c>
      <c r="AB17" s="1"/>
      <c r="AC17" s="1">
        <f t="shared" si="8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32</v>
      </c>
      <c r="C18" s="1">
        <v>198.441</v>
      </c>
      <c r="D18" s="1">
        <v>765.61500000000001</v>
      </c>
      <c r="E18" s="1">
        <v>421.66199999999998</v>
      </c>
      <c r="F18" s="1">
        <v>443.65499999999997</v>
      </c>
      <c r="G18" s="6">
        <v>1</v>
      </c>
      <c r="H18" s="1">
        <v>55</v>
      </c>
      <c r="I18" s="1" t="s">
        <v>33</v>
      </c>
      <c r="J18" s="1">
        <v>396.72</v>
      </c>
      <c r="K18" s="1">
        <f t="shared" si="2"/>
        <v>24.94199999999995</v>
      </c>
      <c r="L18" s="1">
        <f t="shared" si="3"/>
        <v>421.66199999999998</v>
      </c>
      <c r="M18" s="1"/>
      <c r="N18" s="1">
        <v>265.16823999999991</v>
      </c>
      <c r="O18" s="1">
        <v>111.5007600000001</v>
      </c>
      <c r="P18" s="1">
        <f t="shared" si="4"/>
        <v>84.332399999999993</v>
      </c>
      <c r="Q18" s="5">
        <f>12*P18-O18-N18-F18</f>
        <v>191.66479999999979</v>
      </c>
      <c r="R18" s="5"/>
      <c r="S18" s="1"/>
      <c r="T18" s="1">
        <f t="shared" si="6"/>
        <v>12</v>
      </c>
      <c r="U18" s="1">
        <f t="shared" si="7"/>
        <v>9.7272697089137754</v>
      </c>
      <c r="V18" s="1">
        <v>87.506399999999999</v>
      </c>
      <c r="W18" s="1">
        <v>90.756600000000006</v>
      </c>
      <c r="X18" s="1">
        <v>88.044000000000011</v>
      </c>
      <c r="Y18" s="1">
        <v>80.648400000000009</v>
      </c>
      <c r="Z18" s="1">
        <v>84.740800000000007</v>
      </c>
      <c r="AA18" s="1">
        <v>85.799199999999999</v>
      </c>
      <c r="AB18" s="1"/>
      <c r="AC18" s="1">
        <f t="shared" si="8"/>
        <v>192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32</v>
      </c>
      <c r="C19" s="1">
        <v>854.024</v>
      </c>
      <c r="D19" s="1">
        <v>9858.3150000000005</v>
      </c>
      <c r="E19" s="1">
        <v>7357</v>
      </c>
      <c r="F19" s="1">
        <v>2137.5859999999998</v>
      </c>
      <c r="G19" s="6">
        <v>1</v>
      </c>
      <c r="H19" s="1">
        <v>50</v>
      </c>
      <c r="I19" s="1" t="s">
        <v>33</v>
      </c>
      <c r="J19" s="1">
        <v>7339.9279999999999</v>
      </c>
      <c r="K19" s="1">
        <f t="shared" si="2"/>
        <v>17.072000000000116</v>
      </c>
      <c r="L19" s="1">
        <f t="shared" si="3"/>
        <v>1718.3720000000003</v>
      </c>
      <c r="M19" s="1">
        <v>5638.6279999999997</v>
      </c>
      <c r="N19" s="1">
        <v>1220.3635400000001</v>
      </c>
      <c r="O19" s="1"/>
      <c r="P19" s="1">
        <f t="shared" si="4"/>
        <v>343.67440000000005</v>
      </c>
      <c r="Q19" s="5">
        <f>12.4*P19-O19-N19-F19</f>
        <v>903.61302000000023</v>
      </c>
      <c r="R19" s="5"/>
      <c r="S19" s="1"/>
      <c r="T19" s="1">
        <f t="shared" si="6"/>
        <v>12.399999999999999</v>
      </c>
      <c r="U19" s="1">
        <f t="shared" si="7"/>
        <v>9.7707293298540687</v>
      </c>
      <c r="V19" s="1">
        <v>335.77220000000011</v>
      </c>
      <c r="W19" s="1">
        <v>415.45359999999999</v>
      </c>
      <c r="X19" s="1">
        <v>405.10959999999989</v>
      </c>
      <c r="Y19" s="1">
        <v>322.09879999999993</v>
      </c>
      <c r="Z19" s="1">
        <v>327.26899999999989</v>
      </c>
      <c r="AA19" s="1">
        <v>367.71579999999989</v>
      </c>
      <c r="AB19" s="1"/>
      <c r="AC19" s="1">
        <f t="shared" si="8"/>
        <v>904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9" t="s">
        <v>49</v>
      </c>
      <c r="B20" s="9" t="s">
        <v>32</v>
      </c>
      <c r="C20" s="9">
        <v>21.131</v>
      </c>
      <c r="D20" s="9"/>
      <c r="E20" s="9">
        <v>-1.1599999999999999</v>
      </c>
      <c r="F20" s="9"/>
      <c r="G20" s="10">
        <v>0</v>
      </c>
      <c r="H20" s="9">
        <v>55</v>
      </c>
      <c r="I20" s="9" t="s">
        <v>50</v>
      </c>
      <c r="J20" s="9">
        <v>15</v>
      </c>
      <c r="K20" s="9">
        <f t="shared" si="2"/>
        <v>-16.16</v>
      </c>
      <c r="L20" s="9">
        <f t="shared" si="3"/>
        <v>-1.1599999999999999</v>
      </c>
      <c r="M20" s="9"/>
      <c r="N20" s="9"/>
      <c r="O20" s="9"/>
      <c r="P20" s="9">
        <f t="shared" si="4"/>
        <v>-0.23199999999999998</v>
      </c>
      <c r="Q20" s="11"/>
      <c r="R20" s="11"/>
      <c r="S20" s="9"/>
      <c r="T20" s="9">
        <f t="shared" si="6"/>
        <v>0</v>
      </c>
      <c r="U20" s="9">
        <f t="shared" si="7"/>
        <v>0</v>
      </c>
      <c r="V20" s="9">
        <v>-0.16</v>
      </c>
      <c r="W20" s="9">
        <v>8.091800000000001</v>
      </c>
      <c r="X20" s="9">
        <v>12.73</v>
      </c>
      <c r="Y20" s="9">
        <v>71.798199999999994</v>
      </c>
      <c r="Z20" s="9">
        <v>85.642600000000002</v>
      </c>
      <c r="AA20" s="9">
        <v>110.96299999999999</v>
      </c>
      <c r="AB20" s="9" t="s">
        <v>51</v>
      </c>
      <c r="AC20" s="9">
        <f t="shared" si="8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2" t="s">
        <v>52</v>
      </c>
      <c r="B21" s="12" t="s">
        <v>32</v>
      </c>
      <c r="C21" s="12"/>
      <c r="D21" s="12">
        <v>116.53</v>
      </c>
      <c r="E21" s="12">
        <v>52.86</v>
      </c>
      <c r="F21" s="12"/>
      <c r="G21" s="13">
        <v>0</v>
      </c>
      <c r="H21" s="12">
        <v>50</v>
      </c>
      <c r="I21" s="12" t="s">
        <v>33</v>
      </c>
      <c r="J21" s="12">
        <v>52.86</v>
      </c>
      <c r="K21" s="12">
        <f t="shared" si="2"/>
        <v>0</v>
      </c>
      <c r="L21" s="12">
        <f t="shared" si="3"/>
        <v>0</v>
      </c>
      <c r="M21" s="12">
        <v>52.86</v>
      </c>
      <c r="N21" s="12"/>
      <c r="O21" s="12"/>
      <c r="P21" s="12">
        <f t="shared" si="4"/>
        <v>0</v>
      </c>
      <c r="Q21" s="14"/>
      <c r="R21" s="14"/>
      <c r="S21" s="12"/>
      <c r="T21" s="12" t="e">
        <f t="shared" si="6"/>
        <v>#DIV/0!</v>
      </c>
      <c r="U21" s="12" t="e">
        <f t="shared" si="7"/>
        <v>#DIV/0!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 t="s">
        <v>39</v>
      </c>
      <c r="AC21" s="12">
        <f t="shared" si="8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32</v>
      </c>
      <c r="C22" s="1">
        <v>135.80099999999999</v>
      </c>
      <c r="D22" s="1">
        <v>1297.9000000000001</v>
      </c>
      <c r="E22" s="1">
        <v>449.75400000000002</v>
      </c>
      <c r="F22" s="1">
        <v>874.4</v>
      </c>
      <c r="G22" s="6">
        <v>1</v>
      </c>
      <c r="H22" s="1">
        <v>55</v>
      </c>
      <c r="I22" s="1" t="s">
        <v>33</v>
      </c>
      <c r="J22" s="1">
        <v>511.17</v>
      </c>
      <c r="K22" s="1">
        <f t="shared" si="2"/>
        <v>-61.415999999999997</v>
      </c>
      <c r="L22" s="1">
        <f t="shared" si="3"/>
        <v>449.75400000000002</v>
      </c>
      <c r="M22" s="1"/>
      <c r="N22" s="1">
        <v>373.69474000000008</v>
      </c>
      <c r="O22" s="1"/>
      <c r="P22" s="1">
        <f t="shared" si="4"/>
        <v>89.950800000000001</v>
      </c>
      <c r="Q22" s="5"/>
      <c r="R22" s="5"/>
      <c r="S22" s="1"/>
      <c r="T22" s="1">
        <f t="shared" si="6"/>
        <v>13.87530449979322</v>
      </c>
      <c r="U22" s="1">
        <f t="shared" si="7"/>
        <v>13.87530449979322</v>
      </c>
      <c r="V22" s="1">
        <v>84.6464</v>
      </c>
      <c r="W22" s="1">
        <v>136.87459999999999</v>
      </c>
      <c r="X22" s="1">
        <v>133.54339999999999</v>
      </c>
      <c r="Y22" s="1">
        <v>96.430800000000005</v>
      </c>
      <c r="Z22" s="1">
        <v>103.5896</v>
      </c>
      <c r="AA22" s="1">
        <v>107.9718</v>
      </c>
      <c r="AB22" s="1"/>
      <c r="AC22" s="1">
        <f t="shared" si="8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32</v>
      </c>
      <c r="C23" s="1">
        <v>197.42</v>
      </c>
      <c r="D23" s="1">
        <v>295.64</v>
      </c>
      <c r="E23" s="1">
        <v>296.404</v>
      </c>
      <c r="F23" s="1">
        <v>144.78200000000001</v>
      </c>
      <c r="G23" s="6">
        <v>1</v>
      </c>
      <c r="H23" s="1">
        <v>60</v>
      </c>
      <c r="I23" s="1" t="s">
        <v>33</v>
      </c>
      <c r="J23" s="1">
        <v>278.68</v>
      </c>
      <c r="K23" s="1">
        <f t="shared" si="2"/>
        <v>17.72399999999999</v>
      </c>
      <c r="L23" s="1">
        <f t="shared" si="3"/>
        <v>243.47399999999999</v>
      </c>
      <c r="M23" s="1">
        <v>52.93</v>
      </c>
      <c r="N23" s="1">
        <v>217.46609999999981</v>
      </c>
      <c r="O23" s="1">
        <v>62.459900000000147</v>
      </c>
      <c r="P23" s="1">
        <f t="shared" si="4"/>
        <v>48.694800000000001</v>
      </c>
      <c r="Q23" s="5">
        <f t="shared" ref="Q23:Q29" si="9">11*P23-O23-N23-F23</f>
        <v>110.93479999999997</v>
      </c>
      <c r="R23" s="5"/>
      <c r="S23" s="1"/>
      <c r="T23" s="1">
        <f t="shared" si="6"/>
        <v>11</v>
      </c>
      <c r="U23" s="1">
        <f t="shared" si="7"/>
        <v>8.7218347749657035</v>
      </c>
      <c r="V23" s="1">
        <v>47.313599999999987</v>
      </c>
      <c r="W23" s="1">
        <v>50.7776</v>
      </c>
      <c r="X23" s="1">
        <v>42.588799999999999</v>
      </c>
      <c r="Y23" s="1">
        <v>47.854599999999998</v>
      </c>
      <c r="Z23" s="1">
        <v>63.412599999999998</v>
      </c>
      <c r="AA23" s="1">
        <v>57.532800000000009</v>
      </c>
      <c r="AB23" s="1"/>
      <c r="AC23" s="1">
        <f t="shared" si="8"/>
        <v>111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32</v>
      </c>
      <c r="C24" s="1">
        <v>52.036000000000001</v>
      </c>
      <c r="D24" s="1">
        <v>364.76600000000002</v>
      </c>
      <c r="E24" s="1">
        <v>167.72</v>
      </c>
      <c r="F24" s="1">
        <v>219.78</v>
      </c>
      <c r="G24" s="6">
        <v>1</v>
      </c>
      <c r="H24" s="1">
        <v>60</v>
      </c>
      <c r="I24" s="1" t="s">
        <v>33</v>
      </c>
      <c r="J24" s="1">
        <v>158.47999999999999</v>
      </c>
      <c r="K24" s="1">
        <f t="shared" si="2"/>
        <v>9.2400000000000091</v>
      </c>
      <c r="L24" s="1">
        <f t="shared" si="3"/>
        <v>167.72</v>
      </c>
      <c r="M24" s="1"/>
      <c r="N24" s="1">
        <v>89.731699999999933</v>
      </c>
      <c r="O24" s="1"/>
      <c r="P24" s="1">
        <f t="shared" si="4"/>
        <v>33.543999999999997</v>
      </c>
      <c r="Q24" s="5">
        <f t="shared" si="9"/>
        <v>59.472300000000047</v>
      </c>
      <c r="R24" s="5"/>
      <c r="S24" s="1"/>
      <c r="T24" s="1">
        <f t="shared" si="6"/>
        <v>10.999999999999998</v>
      </c>
      <c r="U24" s="1">
        <f t="shared" si="7"/>
        <v>9.2270361316479832</v>
      </c>
      <c r="V24" s="1">
        <v>33.877000000000002</v>
      </c>
      <c r="W24" s="1">
        <v>38.991799999999998</v>
      </c>
      <c r="X24" s="1">
        <v>39.518799999999999</v>
      </c>
      <c r="Y24" s="1">
        <v>31.396999999999998</v>
      </c>
      <c r="Z24" s="1">
        <v>32.2742</v>
      </c>
      <c r="AA24" s="1">
        <v>33.141800000000003</v>
      </c>
      <c r="AB24" s="1"/>
      <c r="AC24" s="1">
        <f t="shared" si="8"/>
        <v>59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32</v>
      </c>
      <c r="C25" s="1">
        <v>27.896000000000001</v>
      </c>
      <c r="D25" s="1">
        <v>649.41200000000003</v>
      </c>
      <c r="E25" s="1">
        <v>342.31799999999998</v>
      </c>
      <c r="F25" s="1">
        <v>307.642</v>
      </c>
      <c r="G25" s="6">
        <v>1</v>
      </c>
      <c r="H25" s="1">
        <v>60</v>
      </c>
      <c r="I25" s="1" t="s">
        <v>33</v>
      </c>
      <c r="J25" s="1">
        <v>330.86</v>
      </c>
      <c r="K25" s="1">
        <f t="shared" si="2"/>
        <v>11.45799999999997</v>
      </c>
      <c r="L25" s="1">
        <f t="shared" si="3"/>
        <v>189.13799999999998</v>
      </c>
      <c r="M25" s="1">
        <v>153.18</v>
      </c>
      <c r="N25" s="1">
        <v>140.55610000000021</v>
      </c>
      <c r="O25" s="1"/>
      <c r="P25" s="1">
        <f t="shared" si="4"/>
        <v>37.827599999999997</v>
      </c>
      <c r="Q25" s="5"/>
      <c r="R25" s="5"/>
      <c r="S25" s="1"/>
      <c r="T25" s="1">
        <f t="shared" si="6"/>
        <v>11.848441349702339</v>
      </c>
      <c r="U25" s="1">
        <f t="shared" si="7"/>
        <v>11.848441349702339</v>
      </c>
      <c r="V25" s="1">
        <v>36.601199999999992</v>
      </c>
      <c r="W25" s="1">
        <v>51.321000000000012</v>
      </c>
      <c r="X25" s="1">
        <v>51.672199999999997</v>
      </c>
      <c r="Y25" s="1">
        <v>45.391800000000003</v>
      </c>
      <c r="Z25" s="1">
        <v>56.553999999999988</v>
      </c>
      <c r="AA25" s="1">
        <v>42.800800000000002</v>
      </c>
      <c r="AB25" s="1"/>
      <c r="AC25" s="1">
        <f t="shared" si="8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32</v>
      </c>
      <c r="C26" s="1">
        <v>48.194000000000003</v>
      </c>
      <c r="D26" s="1">
        <v>82.772000000000006</v>
      </c>
      <c r="E26" s="1">
        <v>58.543999999999997</v>
      </c>
      <c r="F26" s="1">
        <v>45.151000000000003</v>
      </c>
      <c r="G26" s="6">
        <v>1</v>
      </c>
      <c r="H26" s="1">
        <v>35</v>
      </c>
      <c r="I26" s="1" t="s">
        <v>33</v>
      </c>
      <c r="J26" s="1">
        <v>81.599999999999994</v>
      </c>
      <c r="K26" s="1">
        <f t="shared" si="2"/>
        <v>-23.055999999999997</v>
      </c>
      <c r="L26" s="1">
        <f t="shared" si="3"/>
        <v>58.543999999999997</v>
      </c>
      <c r="M26" s="1"/>
      <c r="N26" s="1">
        <v>10.803300000000011</v>
      </c>
      <c r="O26" s="1">
        <v>60.294599999999988</v>
      </c>
      <c r="P26" s="1">
        <f t="shared" si="4"/>
        <v>11.7088</v>
      </c>
      <c r="Q26" s="5">
        <f t="shared" si="9"/>
        <v>12.547899999999991</v>
      </c>
      <c r="R26" s="5"/>
      <c r="S26" s="1"/>
      <c r="T26" s="1">
        <f t="shared" si="6"/>
        <v>10.999999999999998</v>
      </c>
      <c r="U26" s="1">
        <f t="shared" si="7"/>
        <v>9.9283359524460231</v>
      </c>
      <c r="V26" s="1">
        <v>12.9702</v>
      </c>
      <c r="W26" s="1">
        <v>11.634</v>
      </c>
      <c r="X26" s="1">
        <v>12.900600000000001</v>
      </c>
      <c r="Y26" s="1">
        <v>13.841200000000001</v>
      </c>
      <c r="Z26" s="1">
        <v>12.1166</v>
      </c>
      <c r="AA26" s="1">
        <v>14.207800000000001</v>
      </c>
      <c r="AB26" s="1"/>
      <c r="AC26" s="1">
        <f t="shared" si="8"/>
        <v>13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32</v>
      </c>
      <c r="C27" s="1">
        <v>3.9220000000000002</v>
      </c>
      <c r="D27" s="1">
        <v>1171.347</v>
      </c>
      <c r="E27" s="1">
        <v>799.46799999999996</v>
      </c>
      <c r="F27" s="1">
        <v>243.453</v>
      </c>
      <c r="G27" s="6">
        <v>1</v>
      </c>
      <c r="H27" s="1">
        <v>30</v>
      </c>
      <c r="I27" s="1" t="s">
        <v>33</v>
      </c>
      <c r="J27" s="1">
        <v>820.86099999999999</v>
      </c>
      <c r="K27" s="1">
        <f t="shared" si="2"/>
        <v>-21.393000000000029</v>
      </c>
      <c r="L27" s="1">
        <f t="shared" si="3"/>
        <v>130.00699999999995</v>
      </c>
      <c r="M27" s="1">
        <v>669.46100000000001</v>
      </c>
      <c r="N27" s="1"/>
      <c r="O27" s="1"/>
      <c r="P27" s="1">
        <f t="shared" si="4"/>
        <v>26.00139999999999</v>
      </c>
      <c r="Q27" s="5">
        <f t="shared" si="9"/>
        <v>42.562399999999883</v>
      </c>
      <c r="R27" s="5"/>
      <c r="S27" s="1"/>
      <c r="T27" s="1">
        <f t="shared" si="6"/>
        <v>11</v>
      </c>
      <c r="U27" s="1">
        <f t="shared" si="7"/>
        <v>9.3630727576207473</v>
      </c>
      <c r="V27" s="1">
        <v>17.79679999999998</v>
      </c>
      <c r="W27" s="1">
        <v>1.275399999999999</v>
      </c>
      <c r="X27" s="1">
        <v>6.5485999999999986</v>
      </c>
      <c r="Y27" s="1">
        <v>36.906799999999997</v>
      </c>
      <c r="Z27" s="1">
        <v>37.709000000000003</v>
      </c>
      <c r="AA27" s="1">
        <v>18.705200000000001</v>
      </c>
      <c r="AB27" s="1"/>
      <c r="AC27" s="1">
        <f t="shared" si="8"/>
        <v>43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32</v>
      </c>
      <c r="C28" s="1">
        <v>46.811</v>
      </c>
      <c r="D28" s="1">
        <v>2345.5070000000001</v>
      </c>
      <c r="E28" s="1">
        <v>1466.278</v>
      </c>
      <c r="F28" s="1">
        <v>273.87</v>
      </c>
      <c r="G28" s="6">
        <v>1</v>
      </c>
      <c r="H28" s="1">
        <v>30</v>
      </c>
      <c r="I28" s="1" t="s">
        <v>33</v>
      </c>
      <c r="J28" s="1">
        <v>1474.8530000000001</v>
      </c>
      <c r="K28" s="1">
        <f t="shared" si="2"/>
        <v>-8.5750000000000455</v>
      </c>
      <c r="L28" s="1">
        <f t="shared" si="3"/>
        <v>250.00700000000006</v>
      </c>
      <c r="M28" s="1">
        <v>1216.271</v>
      </c>
      <c r="N28" s="1">
        <v>45.304279999999693</v>
      </c>
      <c r="O28" s="1">
        <v>108.3179200000004</v>
      </c>
      <c r="P28" s="1">
        <f t="shared" si="4"/>
        <v>50.001400000000011</v>
      </c>
      <c r="Q28" s="5">
        <f t="shared" si="9"/>
        <v>122.52319999999997</v>
      </c>
      <c r="R28" s="5"/>
      <c r="S28" s="1"/>
      <c r="T28" s="1">
        <f t="shared" si="6"/>
        <v>11</v>
      </c>
      <c r="U28" s="1">
        <f t="shared" si="7"/>
        <v>8.5496046110708903</v>
      </c>
      <c r="V28" s="1">
        <v>50.011600000000001</v>
      </c>
      <c r="W28" s="1">
        <v>53.009999999999991</v>
      </c>
      <c r="X28" s="1">
        <v>57.867199999999997</v>
      </c>
      <c r="Y28" s="1">
        <v>64.146199999999993</v>
      </c>
      <c r="Z28" s="1">
        <v>57.409399999999991</v>
      </c>
      <c r="AA28" s="1">
        <v>50.736800000000002</v>
      </c>
      <c r="AB28" s="1"/>
      <c r="AC28" s="1">
        <f t="shared" si="8"/>
        <v>123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32</v>
      </c>
      <c r="C29" s="1">
        <v>216.892</v>
      </c>
      <c r="D29" s="1">
        <v>455.60199999999998</v>
      </c>
      <c r="E29" s="1">
        <v>524.31100000000004</v>
      </c>
      <c r="F29" s="1">
        <v>-0.04</v>
      </c>
      <c r="G29" s="6">
        <v>1</v>
      </c>
      <c r="H29" s="1">
        <v>30</v>
      </c>
      <c r="I29" s="1" t="s">
        <v>33</v>
      </c>
      <c r="J29" s="1">
        <v>528.03499999999997</v>
      </c>
      <c r="K29" s="1">
        <f t="shared" si="2"/>
        <v>-3.7239999999999327</v>
      </c>
      <c r="L29" s="1">
        <f t="shared" si="3"/>
        <v>315.67600000000004</v>
      </c>
      <c r="M29" s="1">
        <v>208.63499999999999</v>
      </c>
      <c r="N29" s="1">
        <v>193.48969999999969</v>
      </c>
      <c r="O29" s="1">
        <v>465.33870000000019</v>
      </c>
      <c r="P29" s="1">
        <f t="shared" si="4"/>
        <v>63.135200000000012</v>
      </c>
      <c r="Q29" s="5">
        <f t="shared" si="9"/>
        <v>35.698800000000269</v>
      </c>
      <c r="R29" s="5"/>
      <c r="S29" s="1"/>
      <c r="T29" s="1">
        <f t="shared" si="6"/>
        <v>11</v>
      </c>
      <c r="U29" s="1">
        <f t="shared" si="7"/>
        <v>10.434565820651551</v>
      </c>
      <c r="V29" s="1">
        <v>71.475199999999987</v>
      </c>
      <c r="W29" s="1">
        <v>48.413200000000003</v>
      </c>
      <c r="X29" s="1">
        <v>39.475200000000001</v>
      </c>
      <c r="Y29" s="1">
        <v>52.096400000000003</v>
      </c>
      <c r="Z29" s="1">
        <v>55.694000000000003</v>
      </c>
      <c r="AA29" s="1">
        <v>57.809200000000011</v>
      </c>
      <c r="AB29" s="1"/>
      <c r="AC29" s="1">
        <f t="shared" si="8"/>
        <v>36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2" t="s">
        <v>62</v>
      </c>
      <c r="B30" s="12" t="s">
        <v>32</v>
      </c>
      <c r="C30" s="12"/>
      <c r="D30" s="12"/>
      <c r="E30" s="12"/>
      <c r="F30" s="12"/>
      <c r="G30" s="13">
        <v>0</v>
      </c>
      <c r="H30" s="12">
        <v>45</v>
      </c>
      <c r="I30" s="12" t="s">
        <v>33</v>
      </c>
      <c r="J30" s="12"/>
      <c r="K30" s="12">
        <f t="shared" si="2"/>
        <v>0</v>
      </c>
      <c r="L30" s="12">
        <f t="shared" si="3"/>
        <v>0</v>
      </c>
      <c r="M30" s="12"/>
      <c r="N30" s="12"/>
      <c r="O30" s="12"/>
      <c r="P30" s="12">
        <f t="shared" si="4"/>
        <v>0</v>
      </c>
      <c r="Q30" s="14"/>
      <c r="R30" s="14"/>
      <c r="S30" s="12"/>
      <c r="T30" s="12" t="e">
        <f t="shared" si="6"/>
        <v>#DIV/0!</v>
      </c>
      <c r="U30" s="12" t="e">
        <f t="shared" si="7"/>
        <v>#DIV/0!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 t="s">
        <v>39</v>
      </c>
      <c r="AC30" s="12">
        <f t="shared" si="8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2" t="s">
        <v>63</v>
      </c>
      <c r="B31" s="12" t="s">
        <v>32</v>
      </c>
      <c r="C31" s="12"/>
      <c r="D31" s="12"/>
      <c r="E31" s="12"/>
      <c r="F31" s="12"/>
      <c r="G31" s="13">
        <v>0</v>
      </c>
      <c r="H31" s="12">
        <v>40</v>
      </c>
      <c r="I31" s="12" t="s">
        <v>33</v>
      </c>
      <c r="J31" s="12"/>
      <c r="K31" s="12">
        <f t="shared" si="2"/>
        <v>0</v>
      </c>
      <c r="L31" s="12">
        <f t="shared" si="3"/>
        <v>0</v>
      </c>
      <c r="M31" s="12"/>
      <c r="N31" s="12"/>
      <c r="O31" s="12"/>
      <c r="P31" s="12">
        <f t="shared" si="4"/>
        <v>0</v>
      </c>
      <c r="Q31" s="14"/>
      <c r="R31" s="14"/>
      <c r="S31" s="12"/>
      <c r="T31" s="12" t="e">
        <f t="shared" si="6"/>
        <v>#DIV/0!</v>
      </c>
      <c r="U31" s="12" t="e">
        <f t="shared" si="7"/>
        <v>#DIV/0!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 t="s">
        <v>39</v>
      </c>
      <c r="AC31" s="12">
        <f t="shared" si="8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64</v>
      </c>
      <c r="B32" s="1" t="s">
        <v>32</v>
      </c>
      <c r="C32" s="1">
        <v>337.60700000000003</v>
      </c>
      <c r="D32" s="1">
        <v>1812.25</v>
      </c>
      <c r="E32" s="1">
        <v>1220.635</v>
      </c>
      <c r="F32" s="1">
        <v>666.495</v>
      </c>
      <c r="G32" s="6">
        <v>1</v>
      </c>
      <c r="H32" s="1">
        <v>40</v>
      </c>
      <c r="I32" s="1" t="s">
        <v>33</v>
      </c>
      <c r="J32" s="1">
        <v>1200.777</v>
      </c>
      <c r="K32" s="1">
        <f t="shared" si="2"/>
        <v>19.857999999999947</v>
      </c>
      <c r="L32" s="1">
        <f t="shared" si="3"/>
        <v>628.75800000000004</v>
      </c>
      <c r="M32" s="1">
        <v>591.87699999999995</v>
      </c>
      <c r="N32" s="1">
        <v>235.00360000000049</v>
      </c>
      <c r="O32" s="1">
        <v>243.67039999999969</v>
      </c>
      <c r="P32" s="1">
        <f t="shared" si="4"/>
        <v>125.75160000000001</v>
      </c>
      <c r="Q32" s="5">
        <f t="shared" ref="Q32:Q37" si="10">11*P32-O32-N32-F32</f>
        <v>238.09859999999992</v>
      </c>
      <c r="R32" s="5"/>
      <c r="S32" s="1"/>
      <c r="T32" s="1">
        <f t="shared" si="6"/>
        <v>11</v>
      </c>
      <c r="U32" s="1">
        <f t="shared" si="7"/>
        <v>9.1065958604105237</v>
      </c>
      <c r="V32" s="1">
        <v>127.3128</v>
      </c>
      <c r="W32" s="1">
        <v>140.0412</v>
      </c>
      <c r="X32" s="1">
        <v>136.55600000000001</v>
      </c>
      <c r="Y32" s="1">
        <v>132.81020000000001</v>
      </c>
      <c r="Z32" s="1">
        <v>127.4924</v>
      </c>
      <c r="AA32" s="1">
        <v>134.03039999999999</v>
      </c>
      <c r="AB32" s="1"/>
      <c r="AC32" s="1">
        <f t="shared" si="8"/>
        <v>238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65</v>
      </c>
      <c r="B33" s="1" t="s">
        <v>32</v>
      </c>
      <c r="C33" s="1">
        <v>146.93</v>
      </c>
      <c r="D33" s="1">
        <v>466.36200000000002</v>
      </c>
      <c r="E33" s="1">
        <v>275.29399999999998</v>
      </c>
      <c r="F33" s="1">
        <v>149.37799999999999</v>
      </c>
      <c r="G33" s="6">
        <v>1</v>
      </c>
      <c r="H33" s="1">
        <v>35</v>
      </c>
      <c r="I33" s="1" t="s">
        <v>33</v>
      </c>
      <c r="J33" s="1">
        <v>264.822</v>
      </c>
      <c r="K33" s="1">
        <f t="shared" si="2"/>
        <v>10.47199999999998</v>
      </c>
      <c r="L33" s="1">
        <f t="shared" si="3"/>
        <v>217.77199999999999</v>
      </c>
      <c r="M33" s="1">
        <v>57.521999999999998</v>
      </c>
      <c r="N33" s="1">
        <v>111.9683000000001</v>
      </c>
      <c r="O33" s="1">
        <v>89.584699999999799</v>
      </c>
      <c r="P33" s="1">
        <f t="shared" si="4"/>
        <v>43.554400000000001</v>
      </c>
      <c r="Q33" s="5">
        <f t="shared" si="10"/>
        <v>128.1674000000001</v>
      </c>
      <c r="R33" s="5"/>
      <c r="S33" s="1"/>
      <c r="T33" s="1">
        <f t="shared" si="6"/>
        <v>11</v>
      </c>
      <c r="U33" s="1">
        <f t="shared" si="7"/>
        <v>8.0573030508972661</v>
      </c>
      <c r="V33" s="1">
        <v>42.469999999999992</v>
      </c>
      <c r="W33" s="1">
        <v>44.410000000000011</v>
      </c>
      <c r="X33" s="1">
        <v>41.730800000000002</v>
      </c>
      <c r="Y33" s="1">
        <v>42.352400000000003</v>
      </c>
      <c r="Z33" s="1">
        <v>41.291600000000003</v>
      </c>
      <c r="AA33" s="1">
        <v>46.789199999999987</v>
      </c>
      <c r="AB33" s="1"/>
      <c r="AC33" s="1">
        <f t="shared" si="8"/>
        <v>128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66</v>
      </c>
      <c r="B34" s="1" t="s">
        <v>32</v>
      </c>
      <c r="C34" s="1">
        <v>57.564</v>
      </c>
      <c r="D34" s="1">
        <v>97.433999999999997</v>
      </c>
      <c r="E34" s="1">
        <v>60.045999999999999</v>
      </c>
      <c r="F34" s="1">
        <v>76.727000000000004</v>
      </c>
      <c r="G34" s="6">
        <v>1</v>
      </c>
      <c r="H34" s="1">
        <v>45</v>
      </c>
      <c r="I34" s="1" t="s">
        <v>33</v>
      </c>
      <c r="J34" s="1">
        <v>61.6</v>
      </c>
      <c r="K34" s="1">
        <f t="shared" si="2"/>
        <v>-1.554000000000002</v>
      </c>
      <c r="L34" s="1">
        <f t="shared" si="3"/>
        <v>60.045999999999999</v>
      </c>
      <c r="M34" s="1"/>
      <c r="N34" s="1">
        <v>18.779599999999999</v>
      </c>
      <c r="O34" s="1">
        <v>10</v>
      </c>
      <c r="P34" s="1">
        <f t="shared" si="4"/>
        <v>12.0092</v>
      </c>
      <c r="Q34" s="5">
        <f t="shared" si="10"/>
        <v>26.5946</v>
      </c>
      <c r="R34" s="5"/>
      <c r="S34" s="1"/>
      <c r="T34" s="1">
        <f t="shared" si="6"/>
        <v>11</v>
      </c>
      <c r="U34" s="1">
        <f t="shared" si="7"/>
        <v>8.7854811311327996</v>
      </c>
      <c r="V34" s="1">
        <v>11.9016</v>
      </c>
      <c r="W34" s="1">
        <v>12.020799999999999</v>
      </c>
      <c r="X34" s="1">
        <v>13.8588</v>
      </c>
      <c r="Y34" s="1">
        <v>12.5436</v>
      </c>
      <c r="Z34" s="1">
        <v>11.726000000000001</v>
      </c>
      <c r="AA34" s="1">
        <v>13.4054</v>
      </c>
      <c r="AB34" s="1"/>
      <c r="AC34" s="1">
        <f t="shared" si="8"/>
        <v>27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67</v>
      </c>
      <c r="B35" s="1" t="s">
        <v>32</v>
      </c>
      <c r="C35" s="1">
        <v>63.094000000000001</v>
      </c>
      <c r="D35" s="1">
        <v>70.847999999999999</v>
      </c>
      <c r="E35" s="1">
        <v>64.786000000000001</v>
      </c>
      <c r="F35" s="1">
        <v>47.265999999999998</v>
      </c>
      <c r="G35" s="6">
        <v>1</v>
      </c>
      <c r="H35" s="1">
        <v>30</v>
      </c>
      <c r="I35" s="1" t="s">
        <v>33</v>
      </c>
      <c r="J35" s="1">
        <v>77.367999999999995</v>
      </c>
      <c r="K35" s="1">
        <f t="shared" si="2"/>
        <v>-12.581999999999994</v>
      </c>
      <c r="L35" s="1">
        <f t="shared" si="3"/>
        <v>40.018000000000001</v>
      </c>
      <c r="M35" s="1">
        <v>24.768000000000001</v>
      </c>
      <c r="N35" s="1">
        <v>51.180599999999977</v>
      </c>
      <c r="O35" s="1"/>
      <c r="P35" s="1">
        <f t="shared" si="4"/>
        <v>8.0036000000000005</v>
      </c>
      <c r="Q35" s="5"/>
      <c r="R35" s="5"/>
      <c r="S35" s="1"/>
      <c r="T35" s="1">
        <f t="shared" si="6"/>
        <v>12.300289869558695</v>
      </c>
      <c r="U35" s="1">
        <f t="shared" si="7"/>
        <v>12.300289869558695</v>
      </c>
      <c r="V35" s="1">
        <v>10.063599999999999</v>
      </c>
      <c r="W35" s="1">
        <v>13.5966</v>
      </c>
      <c r="X35" s="1">
        <v>11.0046</v>
      </c>
      <c r="Y35" s="1">
        <v>11.721</v>
      </c>
      <c r="Z35" s="1">
        <v>12.316000000000001</v>
      </c>
      <c r="AA35" s="1">
        <v>16.338999999999999</v>
      </c>
      <c r="AB35" s="1"/>
      <c r="AC35" s="1">
        <f t="shared" si="8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68</v>
      </c>
      <c r="B36" s="1" t="s">
        <v>32</v>
      </c>
      <c r="C36" s="1">
        <v>47.366999999999997</v>
      </c>
      <c r="D36" s="1">
        <v>916.37699999999995</v>
      </c>
      <c r="E36" s="1">
        <v>296.971</v>
      </c>
      <c r="F36" s="1">
        <v>617.51700000000005</v>
      </c>
      <c r="G36" s="6">
        <v>1</v>
      </c>
      <c r="H36" s="1">
        <v>45</v>
      </c>
      <c r="I36" s="1" t="s">
        <v>33</v>
      </c>
      <c r="J36" s="1">
        <v>284.10000000000002</v>
      </c>
      <c r="K36" s="1">
        <f t="shared" si="2"/>
        <v>12.870999999999981</v>
      </c>
      <c r="L36" s="1">
        <f t="shared" si="3"/>
        <v>296.971</v>
      </c>
      <c r="M36" s="1"/>
      <c r="N36" s="1">
        <v>100.3971999999998</v>
      </c>
      <c r="O36" s="1"/>
      <c r="P36" s="1">
        <f t="shared" si="4"/>
        <v>59.394199999999998</v>
      </c>
      <c r="Q36" s="5"/>
      <c r="R36" s="5"/>
      <c r="S36" s="1"/>
      <c r="T36" s="1">
        <f t="shared" si="6"/>
        <v>12.087277882352147</v>
      </c>
      <c r="U36" s="1">
        <f t="shared" si="7"/>
        <v>12.087277882352147</v>
      </c>
      <c r="V36" s="1">
        <v>50.877800000000001</v>
      </c>
      <c r="W36" s="1">
        <v>84.154399999999995</v>
      </c>
      <c r="X36" s="1">
        <v>92.208600000000004</v>
      </c>
      <c r="Y36" s="1">
        <v>82.136600000000001</v>
      </c>
      <c r="Z36" s="1">
        <v>82.934400000000011</v>
      </c>
      <c r="AA36" s="1">
        <v>72.857400000000013</v>
      </c>
      <c r="AB36" s="1"/>
      <c r="AC36" s="1">
        <f t="shared" si="8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69</v>
      </c>
      <c r="B37" s="1" t="s">
        <v>32</v>
      </c>
      <c r="C37" s="1">
        <v>154.40100000000001</v>
      </c>
      <c r="D37" s="1">
        <v>577.87</v>
      </c>
      <c r="E37" s="1">
        <v>284.91899999999998</v>
      </c>
      <c r="F37" s="1">
        <v>277.35899999999998</v>
      </c>
      <c r="G37" s="6">
        <v>1</v>
      </c>
      <c r="H37" s="1">
        <v>45</v>
      </c>
      <c r="I37" s="1" t="s">
        <v>33</v>
      </c>
      <c r="J37" s="1">
        <v>280.05900000000003</v>
      </c>
      <c r="K37" s="1">
        <f t="shared" si="2"/>
        <v>4.8599999999999568</v>
      </c>
      <c r="L37" s="1">
        <f t="shared" si="3"/>
        <v>233.35999999999999</v>
      </c>
      <c r="M37" s="1">
        <v>51.558999999999997</v>
      </c>
      <c r="N37" s="1">
        <v>161.57899999999981</v>
      </c>
      <c r="O37" s="1"/>
      <c r="P37" s="1">
        <f t="shared" si="4"/>
        <v>46.671999999999997</v>
      </c>
      <c r="Q37" s="5">
        <f t="shared" si="10"/>
        <v>74.454000000000121</v>
      </c>
      <c r="R37" s="5"/>
      <c r="S37" s="1"/>
      <c r="T37" s="1">
        <f t="shared" si="6"/>
        <v>10.999999999999996</v>
      </c>
      <c r="U37" s="1">
        <f t="shared" si="7"/>
        <v>9.4047394583476134</v>
      </c>
      <c r="V37" s="1">
        <v>47.281999999999996</v>
      </c>
      <c r="W37" s="1">
        <v>56.666600000000003</v>
      </c>
      <c r="X37" s="1">
        <v>56.041999999999987</v>
      </c>
      <c r="Y37" s="1">
        <v>47.913200000000003</v>
      </c>
      <c r="Z37" s="1">
        <v>48.632800000000003</v>
      </c>
      <c r="AA37" s="1">
        <v>51.292800000000007</v>
      </c>
      <c r="AB37" s="1"/>
      <c r="AC37" s="1">
        <f t="shared" si="8"/>
        <v>74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32</v>
      </c>
      <c r="C38" s="1">
        <v>86.933999999999997</v>
      </c>
      <c r="D38" s="1">
        <v>383.79300000000001</v>
      </c>
      <c r="E38" s="1">
        <v>204.721</v>
      </c>
      <c r="F38" s="1">
        <v>223.47</v>
      </c>
      <c r="G38" s="6">
        <v>1</v>
      </c>
      <c r="H38" s="1">
        <v>45</v>
      </c>
      <c r="I38" s="1" t="s">
        <v>33</v>
      </c>
      <c r="J38" s="1">
        <v>208.11500000000001</v>
      </c>
      <c r="K38" s="1">
        <f t="shared" ref="K38:K69" si="11">E38-J38</f>
        <v>-3.3940000000000055</v>
      </c>
      <c r="L38" s="1">
        <f t="shared" si="3"/>
        <v>141.30600000000001</v>
      </c>
      <c r="M38" s="1">
        <v>63.414999999999999</v>
      </c>
      <c r="N38" s="1">
        <v>106.2886000000001</v>
      </c>
      <c r="O38" s="1"/>
      <c r="P38" s="1">
        <f t="shared" si="4"/>
        <v>28.261200000000002</v>
      </c>
      <c r="Q38" s="5"/>
      <c r="R38" s="5"/>
      <c r="S38" s="1"/>
      <c r="T38" s="1">
        <f t="shared" si="6"/>
        <v>11.668244802060778</v>
      </c>
      <c r="U38" s="1">
        <f t="shared" si="7"/>
        <v>11.668244802060778</v>
      </c>
      <c r="V38" s="1">
        <v>29.858799999999999</v>
      </c>
      <c r="W38" s="1">
        <v>38.774999999999999</v>
      </c>
      <c r="X38" s="1">
        <v>39.186199999999999</v>
      </c>
      <c r="Y38" s="1">
        <v>36.722799999999999</v>
      </c>
      <c r="Z38" s="1">
        <v>36.607199999999999</v>
      </c>
      <c r="AA38" s="1">
        <v>37.643799999999999</v>
      </c>
      <c r="AB38" s="1"/>
      <c r="AC38" s="1">
        <f t="shared" si="8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9" t="s">
        <v>71</v>
      </c>
      <c r="B39" s="9" t="s">
        <v>32</v>
      </c>
      <c r="C39" s="9"/>
      <c r="D39" s="9">
        <v>311.20800000000003</v>
      </c>
      <c r="E39" s="9">
        <v>311.20800000000003</v>
      </c>
      <c r="F39" s="9"/>
      <c r="G39" s="10">
        <v>0</v>
      </c>
      <c r="H39" s="9" t="e">
        <v>#N/A</v>
      </c>
      <c r="I39" s="9" t="s">
        <v>50</v>
      </c>
      <c r="J39" s="9">
        <v>311.90800000000002</v>
      </c>
      <c r="K39" s="9">
        <f t="shared" si="11"/>
        <v>-0.69999999999998863</v>
      </c>
      <c r="L39" s="9">
        <f t="shared" si="3"/>
        <v>0</v>
      </c>
      <c r="M39" s="9">
        <v>311.20800000000003</v>
      </c>
      <c r="N39" s="9"/>
      <c r="O39" s="9"/>
      <c r="P39" s="9">
        <f t="shared" si="4"/>
        <v>0</v>
      </c>
      <c r="Q39" s="11"/>
      <c r="R39" s="11"/>
      <c r="S39" s="9"/>
      <c r="T39" s="9" t="e">
        <f t="shared" si="6"/>
        <v>#DIV/0!</v>
      </c>
      <c r="U39" s="9" t="e">
        <f t="shared" si="7"/>
        <v>#DIV/0!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/>
      <c r="AC39" s="9">
        <f t="shared" si="8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72</v>
      </c>
      <c r="B40" s="1" t="s">
        <v>38</v>
      </c>
      <c r="C40" s="1">
        <v>77</v>
      </c>
      <c r="D40" s="1">
        <v>1439</v>
      </c>
      <c r="E40" s="1">
        <v>686</v>
      </c>
      <c r="F40" s="1">
        <v>516</v>
      </c>
      <c r="G40" s="6">
        <v>0.4</v>
      </c>
      <c r="H40" s="1">
        <v>45</v>
      </c>
      <c r="I40" s="1" t="s">
        <v>33</v>
      </c>
      <c r="J40" s="1">
        <v>706</v>
      </c>
      <c r="K40" s="1">
        <f t="shared" si="11"/>
        <v>-20</v>
      </c>
      <c r="L40" s="1">
        <f t="shared" si="3"/>
        <v>416</v>
      </c>
      <c r="M40" s="1">
        <v>270</v>
      </c>
      <c r="N40" s="1">
        <v>101.59999999999989</v>
      </c>
      <c r="O40" s="1">
        <v>44.400000000000091</v>
      </c>
      <c r="P40" s="1">
        <f t="shared" si="4"/>
        <v>83.2</v>
      </c>
      <c r="Q40" s="5">
        <f>11*P40-O40-N40-F40</f>
        <v>253.20000000000005</v>
      </c>
      <c r="R40" s="5"/>
      <c r="S40" s="1"/>
      <c r="T40" s="1">
        <f t="shared" si="6"/>
        <v>11</v>
      </c>
      <c r="U40" s="1">
        <f t="shared" si="7"/>
        <v>7.9567307692307692</v>
      </c>
      <c r="V40" s="1">
        <v>77</v>
      </c>
      <c r="W40" s="1">
        <v>93.6</v>
      </c>
      <c r="X40" s="1">
        <v>98.8</v>
      </c>
      <c r="Y40" s="1">
        <v>105.8</v>
      </c>
      <c r="Z40" s="1">
        <v>114.8</v>
      </c>
      <c r="AA40" s="1">
        <v>89.6</v>
      </c>
      <c r="AB40" s="1"/>
      <c r="AC40" s="1">
        <f t="shared" si="8"/>
        <v>101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 t="s">
        <v>73</v>
      </c>
      <c r="B41" s="12" t="s">
        <v>38</v>
      </c>
      <c r="C41" s="12"/>
      <c r="D41" s="12"/>
      <c r="E41" s="12"/>
      <c r="F41" s="12"/>
      <c r="G41" s="13">
        <v>0</v>
      </c>
      <c r="H41" s="12">
        <v>50</v>
      </c>
      <c r="I41" s="12" t="s">
        <v>33</v>
      </c>
      <c r="J41" s="12"/>
      <c r="K41" s="12">
        <f t="shared" si="11"/>
        <v>0</v>
      </c>
      <c r="L41" s="12">
        <f t="shared" si="3"/>
        <v>0</v>
      </c>
      <c r="M41" s="12"/>
      <c r="N41" s="12"/>
      <c r="O41" s="12"/>
      <c r="P41" s="12">
        <f t="shared" si="4"/>
        <v>0</v>
      </c>
      <c r="Q41" s="14"/>
      <c r="R41" s="14"/>
      <c r="S41" s="12"/>
      <c r="T41" s="12" t="e">
        <f t="shared" si="6"/>
        <v>#DIV/0!</v>
      </c>
      <c r="U41" s="12" t="e">
        <f t="shared" si="7"/>
        <v>#DIV/0!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 t="s">
        <v>39</v>
      </c>
      <c r="AC41" s="12">
        <f t="shared" si="8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74</v>
      </c>
      <c r="B42" s="1" t="s">
        <v>38</v>
      </c>
      <c r="C42" s="1">
        <v>259</v>
      </c>
      <c r="D42" s="1">
        <v>1680</v>
      </c>
      <c r="E42" s="1">
        <v>1104</v>
      </c>
      <c r="F42" s="1">
        <v>420</v>
      </c>
      <c r="G42" s="6">
        <v>0.4</v>
      </c>
      <c r="H42" s="1">
        <v>45</v>
      </c>
      <c r="I42" s="1" t="s">
        <v>33</v>
      </c>
      <c r="J42" s="1">
        <v>1111</v>
      </c>
      <c r="K42" s="1">
        <f t="shared" si="11"/>
        <v>-7</v>
      </c>
      <c r="L42" s="1">
        <f t="shared" si="3"/>
        <v>564</v>
      </c>
      <c r="M42" s="1">
        <v>540</v>
      </c>
      <c r="N42" s="1">
        <v>103.8000000000002</v>
      </c>
      <c r="O42" s="1">
        <v>419.19999999999982</v>
      </c>
      <c r="P42" s="1">
        <f t="shared" si="4"/>
        <v>112.8</v>
      </c>
      <c r="Q42" s="5">
        <f>11*P42-O42-N42-F42</f>
        <v>297.79999999999995</v>
      </c>
      <c r="R42" s="5"/>
      <c r="S42" s="1"/>
      <c r="T42" s="1">
        <f t="shared" si="6"/>
        <v>11</v>
      </c>
      <c r="U42" s="1">
        <f t="shared" si="7"/>
        <v>8.3599290780141846</v>
      </c>
      <c r="V42" s="1">
        <v>104.6</v>
      </c>
      <c r="W42" s="1">
        <v>98.4</v>
      </c>
      <c r="X42" s="1">
        <v>104.6</v>
      </c>
      <c r="Y42" s="1">
        <v>102.6</v>
      </c>
      <c r="Z42" s="1">
        <v>117.2</v>
      </c>
      <c r="AA42" s="1">
        <v>107</v>
      </c>
      <c r="AB42" s="1"/>
      <c r="AC42" s="1">
        <f t="shared" si="8"/>
        <v>119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2" t="s">
        <v>75</v>
      </c>
      <c r="B43" s="12" t="s">
        <v>32</v>
      </c>
      <c r="C43" s="12"/>
      <c r="D43" s="12">
        <v>435.23200000000003</v>
      </c>
      <c r="E43" s="12">
        <v>205.27</v>
      </c>
      <c r="F43" s="12"/>
      <c r="G43" s="13">
        <v>0</v>
      </c>
      <c r="H43" s="12">
        <v>45</v>
      </c>
      <c r="I43" s="12" t="s">
        <v>33</v>
      </c>
      <c r="J43" s="12">
        <v>205.27</v>
      </c>
      <c r="K43" s="12">
        <f t="shared" si="11"/>
        <v>0</v>
      </c>
      <c r="L43" s="12">
        <f t="shared" si="3"/>
        <v>0</v>
      </c>
      <c r="M43" s="12">
        <v>205.27</v>
      </c>
      <c r="N43" s="12"/>
      <c r="O43" s="12"/>
      <c r="P43" s="12">
        <f t="shared" si="4"/>
        <v>0</v>
      </c>
      <c r="Q43" s="14"/>
      <c r="R43" s="14"/>
      <c r="S43" s="12"/>
      <c r="T43" s="12" t="e">
        <f t="shared" si="6"/>
        <v>#DIV/0!</v>
      </c>
      <c r="U43" s="12" t="e">
        <f t="shared" si="7"/>
        <v>#DIV/0!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 t="s">
        <v>39</v>
      </c>
      <c r="AC43" s="12">
        <f t="shared" si="8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2" t="s">
        <v>76</v>
      </c>
      <c r="B44" s="12" t="s">
        <v>38</v>
      </c>
      <c r="C44" s="12"/>
      <c r="D44" s="12"/>
      <c r="E44" s="12"/>
      <c r="F44" s="12"/>
      <c r="G44" s="13">
        <v>0</v>
      </c>
      <c r="H44" s="12">
        <v>45</v>
      </c>
      <c r="I44" s="12" t="s">
        <v>33</v>
      </c>
      <c r="J44" s="12"/>
      <c r="K44" s="12">
        <f t="shared" si="11"/>
        <v>0</v>
      </c>
      <c r="L44" s="12">
        <f t="shared" si="3"/>
        <v>0</v>
      </c>
      <c r="M44" s="12"/>
      <c r="N44" s="12"/>
      <c r="O44" s="12"/>
      <c r="P44" s="12">
        <f t="shared" si="4"/>
        <v>0</v>
      </c>
      <c r="Q44" s="14"/>
      <c r="R44" s="14"/>
      <c r="S44" s="12"/>
      <c r="T44" s="12" t="e">
        <f t="shared" si="6"/>
        <v>#DIV/0!</v>
      </c>
      <c r="U44" s="12" t="e">
        <f t="shared" si="7"/>
        <v>#DIV/0!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 t="s">
        <v>39</v>
      </c>
      <c r="AC44" s="12">
        <f t="shared" si="8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2" t="s">
        <v>77</v>
      </c>
      <c r="B45" s="12" t="s">
        <v>38</v>
      </c>
      <c r="C45" s="12"/>
      <c r="D45" s="12"/>
      <c r="E45" s="12"/>
      <c r="F45" s="12"/>
      <c r="G45" s="13">
        <v>0</v>
      </c>
      <c r="H45" s="12">
        <v>40</v>
      </c>
      <c r="I45" s="12" t="s">
        <v>33</v>
      </c>
      <c r="J45" s="12"/>
      <c r="K45" s="12">
        <f t="shared" si="11"/>
        <v>0</v>
      </c>
      <c r="L45" s="12">
        <f t="shared" si="3"/>
        <v>0</v>
      </c>
      <c r="M45" s="12"/>
      <c r="N45" s="12"/>
      <c r="O45" s="12"/>
      <c r="P45" s="12">
        <f t="shared" si="4"/>
        <v>0</v>
      </c>
      <c r="Q45" s="14"/>
      <c r="R45" s="14"/>
      <c r="S45" s="12"/>
      <c r="T45" s="12" t="e">
        <f t="shared" si="6"/>
        <v>#DIV/0!</v>
      </c>
      <c r="U45" s="12" t="e">
        <f t="shared" si="7"/>
        <v>#DIV/0!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 t="s">
        <v>39</v>
      </c>
      <c r="AC45" s="12">
        <f t="shared" si="8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78</v>
      </c>
      <c r="B46" s="1" t="s">
        <v>32</v>
      </c>
      <c r="C46" s="1">
        <v>25.498000000000001</v>
      </c>
      <c r="D46" s="1">
        <v>396.32299999999998</v>
      </c>
      <c r="E46" s="1">
        <v>137.36099999999999</v>
      </c>
      <c r="F46" s="1">
        <v>201.524</v>
      </c>
      <c r="G46" s="6">
        <v>1</v>
      </c>
      <c r="H46" s="1">
        <v>40</v>
      </c>
      <c r="I46" s="1" t="s">
        <v>33</v>
      </c>
      <c r="J46" s="1">
        <v>150.24700000000001</v>
      </c>
      <c r="K46" s="1">
        <f t="shared" si="11"/>
        <v>-12.886000000000024</v>
      </c>
      <c r="L46" s="1">
        <f t="shared" si="3"/>
        <v>103.01399999999998</v>
      </c>
      <c r="M46" s="1">
        <v>34.347000000000001</v>
      </c>
      <c r="N46" s="1">
        <v>45.164200000000051</v>
      </c>
      <c r="O46" s="1"/>
      <c r="P46" s="1">
        <f t="shared" si="4"/>
        <v>20.602799999999995</v>
      </c>
      <c r="Q46" s="5"/>
      <c r="R46" s="5"/>
      <c r="S46" s="1"/>
      <c r="T46" s="1">
        <f t="shared" si="6"/>
        <v>11.973527869998259</v>
      </c>
      <c r="U46" s="1">
        <f t="shared" si="7"/>
        <v>11.973527869998259</v>
      </c>
      <c r="V46" s="1">
        <v>19.883400000000002</v>
      </c>
      <c r="W46" s="1">
        <v>31.177</v>
      </c>
      <c r="X46" s="1">
        <v>32.4208</v>
      </c>
      <c r="Y46" s="1">
        <v>41.110799999999998</v>
      </c>
      <c r="Z46" s="1">
        <v>36.595599999999997</v>
      </c>
      <c r="AA46" s="1">
        <v>24.7806</v>
      </c>
      <c r="AB46" s="1"/>
      <c r="AC46" s="1">
        <f t="shared" si="8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38</v>
      </c>
      <c r="C47" s="1">
        <v>171</v>
      </c>
      <c r="D47" s="1">
        <v>606</v>
      </c>
      <c r="E47" s="1">
        <v>276</v>
      </c>
      <c r="F47" s="1">
        <v>264</v>
      </c>
      <c r="G47" s="6">
        <v>0.4</v>
      </c>
      <c r="H47" s="1">
        <v>40</v>
      </c>
      <c r="I47" s="1" t="s">
        <v>33</v>
      </c>
      <c r="J47" s="1">
        <v>276</v>
      </c>
      <c r="K47" s="1">
        <f t="shared" si="11"/>
        <v>0</v>
      </c>
      <c r="L47" s="1">
        <f t="shared" si="3"/>
        <v>276</v>
      </c>
      <c r="M47" s="1"/>
      <c r="N47" s="1">
        <v>62.400000000000027</v>
      </c>
      <c r="O47" s="1">
        <v>99.599999999999966</v>
      </c>
      <c r="P47" s="1">
        <f t="shared" si="4"/>
        <v>55.2</v>
      </c>
      <c r="Q47" s="5">
        <f t="shared" ref="Q47:Q48" si="12">11*P47-O47-N47-F47</f>
        <v>181.20000000000005</v>
      </c>
      <c r="R47" s="5"/>
      <c r="S47" s="1"/>
      <c r="T47" s="1">
        <f t="shared" si="6"/>
        <v>11</v>
      </c>
      <c r="U47" s="1">
        <f t="shared" si="7"/>
        <v>7.7173913043478253</v>
      </c>
      <c r="V47" s="1">
        <v>50.4</v>
      </c>
      <c r="W47" s="1">
        <v>53.6</v>
      </c>
      <c r="X47" s="1">
        <v>57</v>
      </c>
      <c r="Y47" s="1">
        <v>59</v>
      </c>
      <c r="Z47" s="1">
        <v>69.2</v>
      </c>
      <c r="AA47" s="1">
        <v>62.6</v>
      </c>
      <c r="AB47" s="1"/>
      <c r="AC47" s="1">
        <f t="shared" si="8"/>
        <v>72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80</v>
      </c>
      <c r="B48" s="1" t="s">
        <v>38</v>
      </c>
      <c r="C48" s="1">
        <v>153</v>
      </c>
      <c r="D48" s="1">
        <v>834</v>
      </c>
      <c r="E48" s="1">
        <v>318</v>
      </c>
      <c r="F48" s="1">
        <v>422</v>
      </c>
      <c r="G48" s="6">
        <v>0.4</v>
      </c>
      <c r="H48" s="1">
        <v>45</v>
      </c>
      <c r="I48" s="1" t="s">
        <v>33</v>
      </c>
      <c r="J48" s="1">
        <v>319</v>
      </c>
      <c r="K48" s="1">
        <f t="shared" si="11"/>
        <v>-1</v>
      </c>
      <c r="L48" s="1">
        <f t="shared" si="3"/>
        <v>318</v>
      </c>
      <c r="M48" s="1"/>
      <c r="N48" s="1"/>
      <c r="O48" s="1">
        <v>100</v>
      </c>
      <c r="P48" s="1">
        <f t="shared" si="4"/>
        <v>63.6</v>
      </c>
      <c r="Q48" s="5">
        <f t="shared" si="12"/>
        <v>177.60000000000002</v>
      </c>
      <c r="R48" s="5"/>
      <c r="S48" s="1"/>
      <c r="T48" s="1">
        <f t="shared" si="6"/>
        <v>11</v>
      </c>
      <c r="U48" s="1">
        <f t="shared" si="7"/>
        <v>8.2075471698113205</v>
      </c>
      <c r="V48" s="1">
        <v>58.6</v>
      </c>
      <c r="W48" s="1">
        <v>45.8</v>
      </c>
      <c r="X48" s="1">
        <v>53.2</v>
      </c>
      <c r="Y48" s="1">
        <v>79.8</v>
      </c>
      <c r="Z48" s="1">
        <v>88.2</v>
      </c>
      <c r="AA48" s="1">
        <v>66.400000000000006</v>
      </c>
      <c r="AB48" s="1"/>
      <c r="AC48" s="1">
        <f t="shared" si="8"/>
        <v>71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9" t="s">
        <v>81</v>
      </c>
      <c r="B49" s="9" t="s">
        <v>32</v>
      </c>
      <c r="C49" s="9"/>
      <c r="D49" s="9">
        <v>34.520000000000003</v>
      </c>
      <c r="E49" s="9"/>
      <c r="F49" s="9"/>
      <c r="G49" s="10">
        <v>0</v>
      </c>
      <c r="H49" s="9" t="e">
        <v>#N/A</v>
      </c>
      <c r="I49" s="9" t="s">
        <v>50</v>
      </c>
      <c r="J49" s="9"/>
      <c r="K49" s="9">
        <f t="shared" si="11"/>
        <v>0</v>
      </c>
      <c r="L49" s="9">
        <f t="shared" si="3"/>
        <v>0</v>
      </c>
      <c r="M49" s="9"/>
      <c r="N49" s="9"/>
      <c r="O49" s="9"/>
      <c r="P49" s="9">
        <f t="shared" si="4"/>
        <v>0</v>
      </c>
      <c r="Q49" s="11"/>
      <c r="R49" s="11"/>
      <c r="S49" s="9"/>
      <c r="T49" s="9" t="e">
        <f t="shared" si="6"/>
        <v>#DIV/0!</v>
      </c>
      <c r="U49" s="9" t="e">
        <f t="shared" si="7"/>
        <v>#DIV/0!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/>
      <c r="AC49" s="9">
        <f t="shared" si="8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2" t="s">
        <v>82</v>
      </c>
      <c r="B50" s="12" t="s">
        <v>32</v>
      </c>
      <c r="C50" s="12"/>
      <c r="D50" s="12">
        <v>51.506</v>
      </c>
      <c r="E50" s="12"/>
      <c r="F50" s="12"/>
      <c r="G50" s="13">
        <v>0</v>
      </c>
      <c r="H50" s="12" t="e">
        <v>#N/A</v>
      </c>
      <c r="I50" s="12" t="s">
        <v>33</v>
      </c>
      <c r="J50" s="12"/>
      <c r="K50" s="12">
        <f t="shared" si="11"/>
        <v>0</v>
      </c>
      <c r="L50" s="12">
        <f t="shared" si="3"/>
        <v>0</v>
      </c>
      <c r="M50" s="12"/>
      <c r="N50" s="12"/>
      <c r="O50" s="12"/>
      <c r="P50" s="12">
        <f t="shared" si="4"/>
        <v>0</v>
      </c>
      <c r="Q50" s="14"/>
      <c r="R50" s="14"/>
      <c r="S50" s="12"/>
      <c r="T50" s="12" t="e">
        <f t="shared" si="6"/>
        <v>#DIV/0!</v>
      </c>
      <c r="U50" s="12" t="e">
        <f t="shared" si="7"/>
        <v>#DIV/0!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 t="s">
        <v>39</v>
      </c>
      <c r="AC50" s="12">
        <f t="shared" si="8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2" t="s">
        <v>83</v>
      </c>
      <c r="B51" s="12" t="s">
        <v>38</v>
      </c>
      <c r="C51" s="12"/>
      <c r="D51" s="12">
        <v>24</v>
      </c>
      <c r="E51" s="12"/>
      <c r="F51" s="12"/>
      <c r="G51" s="13">
        <v>0</v>
      </c>
      <c r="H51" s="12">
        <v>40</v>
      </c>
      <c r="I51" s="12" t="s">
        <v>33</v>
      </c>
      <c r="J51" s="12">
        <v>12</v>
      </c>
      <c r="K51" s="12">
        <f t="shared" si="11"/>
        <v>-12</v>
      </c>
      <c r="L51" s="12">
        <f t="shared" si="3"/>
        <v>0</v>
      </c>
      <c r="M51" s="12"/>
      <c r="N51" s="12"/>
      <c r="O51" s="12"/>
      <c r="P51" s="12">
        <f t="shared" si="4"/>
        <v>0</v>
      </c>
      <c r="Q51" s="14"/>
      <c r="R51" s="14"/>
      <c r="S51" s="12"/>
      <c r="T51" s="12" t="e">
        <f t="shared" si="6"/>
        <v>#DIV/0!</v>
      </c>
      <c r="U51" s="12" t="e">
        <f t="shared" si="7"/>
        <v>#DIV/0!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 t="s">
        <v>39</v>
      </c>
      <c r="AC51" s="12">
        <f t="shared" si="8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84</v>
      </c>
      <c r="B52" s="1" t="s">
        <v>38</v>
      </c>
      <c r="C52" s="1">
        <v>196</v>
      </c>
      <c r="D52" s="1">
        <v>1850</v>
      </c>
      <c r="E52" s="1">
        <v>1146</v>
      </c>
      <c r="F52" s="1">
        <v>472</v>
      </c>
      <c r="G52" s="6">
        <v>0.4</v>
      </c>
      <c r="H52" s="1">
        <v>40</v>
      </c>
      <c r="I52" s="1" t="s">
        <v>33</v>
      </c>
      <c r="J52" s="1">
        <v>1146</v>
      </c>
      <c r="K52" s="1">
        <f t="shared" si="11"/>
        <v>0</v>
      </c>
      <c r="L52" s="1">
        <f t="shared" si="3"/>
        <v>606</v>
      </c>
      <c r="M52" s="1">
        <v>540</v>
      </c>
      <c r="N52" s="1">
        <v>253.89999999999989</v>
      </c>
      <c r="O52" s="1">
        <v>338.10000000000008</v>
      </c>
      <c r="P52" s="1">
        <f t="shared" si="4"/>
        <v>121.2</v>
      </c>
      <c r="Q52" s="5">
        <f t="shared" ref="Q52:Q57" si="13">11*P52-O52-N52-F52</f>
        <v>269.20000000000005</v>
      </c>
      <c r="R52" s="5"/>
      <c r="S52" s="1"/>
      <c r="T52" s="1">
        <f t="shared" si="6"/>
        <v>11</v>
      </c>
      <c r="U52" s="1">
        <f t="shared" si="7"/>
        <v>8.778877887788779</v>
      </c>
      <c r="V52" s="1">
        <v>119.8</v>
      </c>
      <c r="W52" s="1">
        <v>120.6</v>
      </c>
      <c r="X52" s="1">
        <v>120.2</v>
      </c>
      <c r="Y52" s="1">
        <v>115.6</v>
      </c>
      <c r="Z52" s="1">
        <v>127.4</v>
      </c>
      <c r="AA52" s="1">
        <v>114</v>
      </c>
      <c r="AB52" s="1"/>
      <c r="AC52" s="1">
        <f t="shared" si="8"/>
        <v>108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85</v>
      </c>
      <c r="B53" s="1" t="s">
        <v>32</v>
      </c>
      <c r="C53" s="1">
        <v>183.01300000000001</v>
      </c>
      <c r="D53" s="1">
        <v>10.701000000000001</v>
      </c>
      <c r="E53" s="1">
        <v>142.50700000000001</v>
      </c>
      <c r="F53" s="1">
        <v>27.062999999999999</v>
      </c>
      <c r="G53" s="6">
        <v>1</v>
      </c>
      <c r="H53" s="1">
        <v>50</v>
      </c>
      <c r="I53" s="1" t="s">
        <v>33</v>
      </c>
      <c r="J53" s="1">
        <v>141.15</v>
      </c>
      <c r="K53" s="1">
        <f t="shared" si="11"/>
        <v>1.3569999999999993</v>
      </c>
      <c r="L53" s="1">
        <f t="shared" si="3"/>
        <v>142.50700000000001</v>
      </c>
      <c r="M53" s="1"/>
      <c r="N53" s="1">
        <v>86.41100000000003</v>
      </c>
      <c r="O53" s="1">
        <v>114.91800000000001</v>
      </c>
      <c r="P53" s="1">
        <f t="shared" si="4"/>
        <v>28.5014</v>
      </c>
      <c r="Q53" s="5">
        <f t="shared" si="13"/>
        <v>85.123399999999961</v>
      </c>
      <c r="R53" s="5"/>
      <c r="S53" s="1"/>
      <c r="T53" s="1">
        <f t="shared" si="6"/>
        <v>11</v>
      </c>
      <c r="U53" s="1">
        <f t="shared" si="7"/>
        <v>8.013360747191367</v>
      </c>
      <c r="V53" s="1">
        <v>26.336200000000002</v>
      </c>
      <c r="W53" s="1">
        <v>20.440000000000001</v>
      </c>
      <c r="X53" s="1">
        <v>15.6112</v>
      </c>
      <c r="Y53" s="1">
        <v>14.2646</v>
      </c>
      <c r="Z53" s="1">
        <v>19.820799999999998</v>
      </c>
      <c r="AA53" s="1">
        <v>28.685600000000001</v>
      </c>
      <c r="AB53" s="1"/>
      <c r="AC53" s="1">
        <f t="shared" si="8"/>
        <v>85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32</v>
      </c>
      <c r="C54" s="1">
        <v>236.43</v>
      </c>
      <c r="D54" s="1"/>
      <c r="E54" s="1">
        <v>75.141000000000005</v>
      </c>
      <c r="F54" s="1">
        <v>111.218</v>
      </c>
      <c r="G54" s="6">
        <v>1</v>
      </c>
      <c r="H54" s="1">
        <v>50</v>
      </c>
      <c r="I54" s="1" t="s">
        <v>33</v>
      </c>
      <c r="J54" s="1">
        <v>79.2</v>
      </c>
      <c r="K54" s="1">
        <f t="shared" si="11"/>
        <v>-4.0589999999999975</v>
      </c>
      <c r="L54" s="1">
        <f t="shared" si="3"/>
        <v>75.141000000000005</v>
      </c>
      <c r="M54" s="1"/>
      <c r="N54" s="1">
        <v>93.697600000000023</v>
      </c>
      <c r="O54" s="1"/>
      <c r="P54" s="1">
        <f t="shared" si="4"/>
        <v>15.028200000000002</v>
      </c>
      <c r="Q54" s="5"/>
      <c r="R54" s="5"/>
      <c r="S54" s="1"/>
      <c r="T54" s="1">
        <f t="shared" si="6"/>
        <v>13.63540543777698</v>
      </c>
      <c r="U54" s="1">
        <f t="shared" si="7"/>
        <v>13.63540543777698</v>
      </c>
      <c r="V54" s="1">
        <v>19.393799999999999</v>
      </c>
      <c r="W54" s="1">
        <v>24.244800000000001</v>
      </c>
      <c r="X54" s="1">
        <v>20.731200000000001</v>
      </c>
      <c r="Y54" s="1">
        <v>21.937799999999999</v>
      </c>
      <c r="Z54" s="1">
        <v>25.946999999999999</v>
      </c>
      <c r="AA54" s="1">
        <v>34.252000000000002</v>
      </c>
      <c r="AB54" s="1"/>
      <c r="AC54" s="1">
        <f t="shared" si="8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87</v>
      </c>
      <c r="B55" s="1" t="s">
        <v>32</v>
      </c>
      <c r="C55" s="1">
        <v>11.031000000000001</v>
      </c>
      <c r="D55" s="1">
        <v>372.34</v>
      </c>
      <c r="E55" s="1">
        <v>203.56100000000001</v>
      </c>
      <c r="F55" s="1">
        <v>166.63399999999999</v>
      </c>
      <c r="G55" s="6">
        <v>1</v>
      </c>
      <c r="H55" s="1">
        <v>40</v>
      </c>
      <c r="I55" s="1" t="s">
        <v>33</v>
      </c>
      <c r="J55" s="1">
        <v>208.40299999999999</v>
      </c>
      <c r="K55" s="1">
        <f t="shared" si="11"/>
        <v>-4.8419999999999845</v>
      </c>
      <c r="L55" s="1">
        <f t="shared" si="3"/>
        <v>99.458000000000013</v>
      </c>
      <c r="M55" s="1">
        <v>104.10299999999999</v>
      </c>
      <c r="N55" s="1"/>
      <c r="O55" s="1">
        <v>27.643000000000029</v>
      </c>
      <c r="P55" s="1">
        <f t="shared" si="4"/>
        <v>19.891600000000004</v>
      </c>
      <c r="Q55" s="5">
        <f t="shared" si="13"/>
        <v>24.530600000000021</v>
      </c>
      <c r="R55" s="5"/>
      <c r="S55" s="1"/>
      <c r="T55" s="1">
        <f t="shared" si="6"/>
        <v>11</v>
      </c>
      <c r="U55" s="1">
        <f t="shared" si="7"/>
        <v>9.7667859800116616</v>
      </c>
      <c r="V55" s="1">
        <v>20.291599999999999</v>
      </c>
      <c r="W55" s="1">
        <v>22.3704</v>
      </c>
      <c r="X55" s="1">
        <v>26.7804</v>
      </c>
      <c r="Y55" s="1">
        <v>22.816600000000001</v>
      </c>
      <c r="Z55" s="1">
        <v>21.715199999999999</v>
      </c>
      <c r="AA55" s="1">
        <v>20.2408</v>
      </c>
      <c r="AB55" s="1"/>
      <c r="AC55" s="1">
        <f t="shared" si="8"/>
        <v>25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88</v>
      </c>
      <c r="B56" s="1" t="s">
        <v>32</v>
      </c>
      <c r="C56" s="1">
        <v>201.065</v>
      </c>
      <c r="D56" s="1">
        <v>5943.8990000000003</v>
      </c>
      <c r="E56" s="1">
        <v>4615.3119999999999</v>
      </c>
      <c r="F56" s="1">
        <v>456.28899999999999</v>
      </c>
      <c r="G56" s="6">
        <v>1</v>
      </c>
      <c r="H56" s="1">
        <v>40</v>
      </c>
      <c r="I56" s="1" t="s">
        <v>33</v>
      </c>
      <c r="J56" s="1">
        <v>4620.7510000000002</v>
      </c>
      <c r="K56" s="1">
        <f t="shared" si="11"/>
        <v>-5.4390000000003056</v>
      </c>
      <c r="L56" s="1">
        <f t="shared" si="3"/>
        <v>584.06099999999969</v>
      </c>
      <c r="M56" s="1">
        <v>4031.2510000000002</v>
      </c>
      <c r="N56" s="1">
        <v>172.65409999999969</v>
      </c>
      <c r="O56" s="1">
        <v>250.42290000000031</v>
      </c>
      <c r="P56" s="1">
        <f t="shared" si="4"/>
        <v>116.81219999999993</v>
      </c>
      <c r="Q56" s="5">
        <f t="shared" si="13"/>
        <v>405.56819999999925</v>
      </c>
      <c r="R56" s="5"/>
      <c r="S56" s="1"/>
      <c r="T56" s="1">
        <f t="shared" si="6"/>
        <v>11</v>
      </c>
      <c r="U56" s="1">
        <f t="shared" si="7"/>
        <v>7.5280321747214805</v>
      </c>
      <c r="V56" s="1">
        <v>101.1232</v>
      </c>
      <c r="W56" s="1">
        <v>107.95</v>
      </c>
      <c r="X56" s="1">
        <v>105.6266</v>
      </c>
      <c r="Y56" s="1">
        <v>96.8536</v>
      </c>
      <c r="Z56" s="1">
        <v>108.1233999999999</v>
      </c>
      <c r="AA56" s="1">
        <v>100.74420000000001</v>
      </c>
      <c r="AB56" s="1"/>
      <c r="AC56" s="1">
        <f t="shared" si="8"/>
        <v>406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89</v>
      </c>
      <c r="B57" s="1" t="s">
        <v>32</v>
      </c>
      <c r="C57" s="1">
        <v>13.285</v>
      </c>
      <c r="D57" s="1">
        <v>240.792</v>
      </c>
      <c r="E57" s="1">
        <v>204.81</v>
      </c>
      <c r="F57" s="1">
        <v>32.145000000000003</v>
      </c>
      <c r="G57" s="6">
        <v>1</v>
      </c>
      <c r="H57" s="1">
        <v>40</v>
      </c>
      <c r="I57" s="1" t="s">
        <v>33</v>
      </c>
      <c r="J57" s="1">
        <v>247.29400000000001</v>
      </c>
      <c r="K57" s="1">
        <f t="shared" si="11"/>
        <v>-42.484000000000009</v>
      </c>
      <c r="L57" s="1">
        <f t="shared" si="3"/>
        <v>50.316000000000003</v>
      </c>
      <c r="M57" s="1">
        <v>154.494</v>
      </c>
      <c r="N57" s="1">
        <v>28.72150000000001</v>
      </c>
      <c r="O57" s="1">
        <v>40.77249999999998</v>
      </c>
      <c r="P57" s="1">
        <f t="shared" si="4"/>
        <v>10.0632</v>
      </c>
      <c r="Q57" s="5">
        <f t="shared" si="13"/>
        <v>9.0562000000000111</v>
      </c>
      <c r="R57" s="5"/>
      <c r="S57" s="1"/>
      <c r="T57" s="1">
        <f t="shared" si="6"/>
        <v>11</v>
      </c>
      <c r="U57" s="1">
        <f t="shared" si="7"/>
        <v>10.100067572939025</v>
      </c>
      <c r="V57" s="1">
        <v>10.742599999999999</v>
      </c>
      <c r="W57" s="1">
        <v>10.2598</v>
      </c>
      <c r="X57" s="1">
        <v>14.6592</v>
      </c>
      <c r="Y57" s="1">
        <v>22.9514</v>
      </c>
      <c r="Z57" s="1">
        <v>19.749199999999998</v>
      </c>
      <c r="AA57" s="1">
        <v>14.913600000000001</v>
      </c>
      <c r="AB57" s="1"/>
      <c r="AC57" s="1">
        <f t="shared" si="8"/>
        <v>9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2" t="s">
        <v>90</v>
      </c>
      <c r="B58" s="12" t="s">
        <v>38</v>
      </c>
      <c r="C58" s="12"/>
      <c r="D58" s="12"/>
      <c r="E58" s="12"/>
      <c r="F58" s="12"/>
      <c r="G58" s="13">
        <v>0</v>
      </c>
      <c r="H58" s="12">
        <v>50</v>
      </c>
      <c r="I58" s="12" t="s">
        <v>33</v>
      </c>
      <c r="J58" s="12"/>
      <c r="K58" s="12">
        <f t="shared" si="11"/>
        <v>0</v>
      </c>
      <c r="L58" s="12">
        <f t="shared" si="3"/>
        <v>0</v>
      </c>
      <c r="M58" s="12"/>
      <c r="N58" s="12"/>
      <c r="O58" s="12"/>
      <c r="P58" s="12">
        <f t="shared" si="4"/>
        <v>0</v>
      </c>
      <c r="Q58" s="14"/>
      <c r="R58" s="14"/>
      <c r="S58" s="12"/>
      <c r="T58" s="12" t="e">
        <f t="shared" si="6"/>
        <v>#DIV/0!</v>
      </c>
      <c r="U58" s="12" t="e">
        <f t="shared" si="7"/>
        <v>#DIV/0!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 t="s">
        <v>39</v>
      </c>
      <c r="AC58" s="12">
        <f t="shared" si="8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91</v>
      </c>
      <c r="B59" s="1" t="s">
        <v>32</v>
      </c>
      <c r="C59" s="1">
        <v>139.68799999999999</v>
      </c>
      <c r="D59" s="1">
        <v>779.14499999999998</v>
      </c>
      <c r="E59" s="1">
        <v>453.69</v>
      </c>
      <c r="F59" s="1">
        <v>277.08600000000001</v>
      </c>
      <c r="G59" s="6">
        <v>1</v>
      </c>
      <c r="H59" s="1">
        <v>40</v>
      </c>
      <c r="I59" s="1" t="s">
        <v>33</v>
      </c>
      <c r="J59" s="1">
        <v>470.18299999999999</v>
      </c>
      <c r="K59" s="1">
        <f t="shared" si="11"/>
        <v>-16.492999999999995</v>
      </c>
      <c r="L59" s="1">
        <f t="shared" si="3"/>
        <v>189.90699999999998</v>
      </c>
      <c r="M59" s="1">
        <v>263.78300000000002</v>
      </c>
      <c r="N59" s="1">
        <v>67.973499999999916</v>
      </c>
      <c r="O59" s="1">
        <v>28.89850000000013</v>
      </c>
      <c r="P59" s="1">
        <f t="shared" si="4"/>
        <v>37.981399999999994</v>
      </c>
      <c r="Q59" s="5">
        <f t="shared" ref="Q59:Q61" si="14">11*P59-O59-N59-F59</f>
        <v>43.837399999999889</v>
      </c>
      <c r="R59" s="5"/>
      <c r="S59" s="1"/>
      <c r="T59" s="1">
        <f t="shared" si="6"/>
        <v>11.000000000000002</v>
      </c>
      <c r="U59" s="1">
        <f t="shared" si="7"/>
        <v>9.8458192694318836</v>
      </c>
      <c r="V59" s="1">
        <v>38.742600000000003</v>
      </c>
      <c r="W59" s="1">
        <v>47.409599999999998</v>
      </c>
      <c r="X59" s="1">
        <v>46.1036</v>
      </c>
      <c r="Y59" s="1">
        <v>37.316200000000002</v>
      </c>
      <c r="Z59" s="1">
        <v>39.712200000000003</v>
      </c>
      <c r="AA59" s="1">
        <v>46.328000000000003</v>
      </c>
      <c r="AB59" s="1"/>
      <c r="AC59" s="1">
        <f t="shared" si="8"/>
        <v>44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92</v>
      </c>
      <c r="B60" s="1" t="s">
        <v>38</v>
      </c>
      <c r="C60" s="1">
        <v>175</v>
      </c>
      <c r="D60" s="1">
        <v>774</v>
      </c>
      <c r="E60" s="1">
        <v>431</v>
      </c>
      <c r="F60" s="1">
        <v>297</v>
      </c>
      <c r="G60" s="6">
        <v>0.4</v>
      </c>
      <c r="H60" s="1">
        <v>40</v>
      </c>
      <c r="I60" s="1" t="s">
        <v>33</v>
      </c>
      <c r="J60" s="1">
        <v>442</v>
      </c>
      <c r="K60" s="1">
        <f t="shared" si="11"/>
        <v>-11</v>
      </c>
      <c r="L60" s="1">
        <f t="shared" si="3"/>
        <v>359</v>
      </c>
      <c r="M60" s="1">
        <v>72</v>
      </c>
      <c r="N60" s="1">
        <v>128.60000000000011</v>
      </c>
      <c r="O60" s="1">
        <v>158.39999999999989</v>
      </c>
      <c r="P60" s="1">
        <f t="shared" si="4"/>
        <v>71.8</v>
      </c>
      <c r="Q60" s="5">
        <f t="shared" si="14"/>
        <v>205.79999999999995</v>
      </c>
      <c r="R60" s="5"/>
      <c r="S60" s="1"/>
      <c r="T60" s="1">
        <f t="shared" si="6"/>
        <v>11</v>
      </c>
      <c r="U60" s="1">
        <f t="shared" si="7"/>
        <v>8.1337047353760443</v>
      </c>
      <c r="V60" s="1">
        <v>67.599999999999994</v>
      </c>
      <c r="W60" s="1">
        <v>71.8</v>
      </c>
      <c r="X60" s="1">
        <v>72.2</v>
      </c>
      <c r="Y60" s="1">
        <v>62</v>
      </c>
      <c r="Z60" s="1">
        <v>72.8</v>
      </c>
      <c r="AA60" s="1">
        <v>73.8</v>
      </c>
      <c r="AB60" s="1"/>
      <c r="AC60" s="1">
        <f t="shared" si="8"/>
        <v>82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93</v>
      </c>
      <c r="B61" s="1" t="s">
        <v>38</v>
      </c>
      <c r="C61" s="1">
        <v>206</v>
      </c>
      <c r="D61" s="1">
        <v>582</v>
      </c>
      <c r="E61" s="1">
        <v>396</v>
      </c>
      <c r="F61" s="1">
        <v>319</v>
      </c>
      <c r="G61" s="6">
        <v>0.4</v>
      </c>
      <c r="H61" s="1">
        <v>40</v>
      </c>
      <c r="I61" s="1" t="s">
        <v>33</v>
      </c>
      <c r="J61" s="1">
        <v>477</v>
      </c>
      <c r="K61" s="1">
        <f t="shared" si="11"/>
        <v>-81</v>
      </c>
      <c r="L61" s="1">
        <f t="shared" si="3"/>
        <v>264</v>
      </c>
      <c r="M61" s="1">
        <v>132</v>
      </c>
      <c r="N61" s="1">
        <v>248.39999999999989</v>
      </c>
      <c r="O61" s="1"/>
      <c r="P61" s="1">
        <f t="shared" si="4"/>
        <v>52.8</v>
      </c>
      <c r="Q61" s="5">
        <f t="shared" si="14"/>
        <v>13.400000000000091</v>
      </c>
      <c r="R61" s="5"/>
      <c r="S61" s="1"/>
      <c r="T61" s="1">
        <f t="shared" si="6"/>
        <v>11</v>
      </c>
      <c r="U61" s="1">
        <f t="shared" si="7"/>
        <v>10.746212121212119</v>
      </c>
      <c r="V61" s="1">
        <v>50.2</v>
      </c>
      <c r="W61" s="1">
        <v>75.599999999999994</v>
      </c>
      <c r="X61" s="1">
        <v>80.599999999999994</v>
      </c>
      <c r="Y61" s="1">
        <v>70</v>
      </c>
      <c r="Z61" s="1">
        <v>76.8</v>
      </c>
      <c r="AA61" s="1">
        <v>78.8</v>
      </c>
      <c r="AB61" s="1"/>
      <c r="AC61" s="1">
        <f t="shared" si="8"/>
        <v>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2" t="s">
        <v>94</v>
      </c>
      <c r="B62" s="12" t="s">
        <v>32</v>
      </c>
      <c r="C62" s="12"/>
      <c r="D62" s="12"/>
      <c r="E62" s="12"/>
      <c r="F62" s="12"/>
      <c r="G62" s="13">
        <v>0</v>
      </c>
      <c r="H62" s="12">
        <v>55</v>
      </c>
      <c r="I62" s="12" t="s">
        <v>33</v>
      </c>
      <c r="J62" s="12"/>
      <c r="K62" s="12">
        <f t="shared" si="11"/>
        <v>0</v>
      </c>
      <c r="L62" s="12">
        <f t="shared" si="3"/>
        <v>0</v>
      </c>
      <c r="M62" s="12"/>
      <c r="N62" s="12"/>
      <c r="O62" s="12"/>
      <c r="P62" s="12">
        <f t="shared" si="4"/>
        <v>0</v>
      </c>
      <c r="Q62" s="14"/>
      <c r="R62" s="14"/>
      <c r="S62" s="12"/>
      <c r="T62" s="12" t="e">
        <f t="shared" si="6"/>
        <v>#DIV/0!</v>
      </c>
      <c r="U62" s="12" t="e">
        <f t="shared" si="7"/>
        <v>#DIV/0!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 t="s">
        <v>39</v>
      </c>
      <c r="AC62" s="12">
        <f t="shared" si="8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95</v>
      </c>
      <c r="B63" s="1" t="s">
        <v>32</v>
      </c>
      <c r="C63" s="1">
        <v>299.60399999999998</v>
      </c>
      <c r="D63" s="1"/>
      <c r="E63" s="1">
        <v>158.66300000000001</v>
      </c>
      <c r="F63" s="1">
        <v>76.364000000000004</v>
      </c>
      <c r="G63" s="6">
        <v>1</v>
      </c>
      <c r="H63" s="1">
        <v>50</v>
      </c>
      <c r="I63" s="1" t="s">
        <v>33</v>
      </c>
      <c r="J63" s="1">
        <v>149.80000000000001</v>
      </c>
      <c r="K63" s="1">
        <f t="shared" si="11"/>
        <v>8.8629999999999995</v>
      </c>
      <c r="L63" s="1">
        <f t="shared" si="3"/>
        <v>158.66300000000001</v>
      </c>
      <c r="M63" s="1"/>
      <c r="N63" s="1">
        <v>94.952000000000027</v>
      </c>
      <c r="O63" s="1">
        <v>110.395</v>
      </c>
      <c r="P63" s="1">
        <f t="shared" si="4"/>
        <v>31.732600000000001</v>
      </c>
      <c r="Q63" s="5">
        <f>11*P63-O63-N63-F63</f>
        <v>67.3476</v>
      </c>
      <c r="R63" s="5"/>
      <c r="S63" s="1"/>
      <c r="T63" s="1">
        <f t="shared" si="6"/>
        <v>11</v>
      </c>
      <c r="U63" s="1">
        <f t="shared" si="7"/>
        <v>8.8776526348297971</v>
      </c>
      <c r="V63" s="1">
        <v>31.738199999999999</v>
      </c>
      <c r="W63" s="1">
        <v>27.407</v>
      </c>
      <c r="X63" s="1">
        <v>19.986799999999999</v>
      </c>
      <c r="Y63" s="1">
        <v>22.723600000000001</v>
      </c>
      <c r="Z63" s="1">
        <v>35.701999999999998</v>
      </c>
      <c r="AA63" s="1">
        <v>41.514200000000002</v>
      </c>
      <c r="AB63" s="1"/>
      <c r="AC63" s="1">
        <f t="shared" si="8"/>
        <v>67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2" t="s">
        <v>96</v>
      </c>
      <c r="B64" s="12" t="s">
        <v>32</v>
      </c>
      <c r="C64" s="12"/>
      <c r="D64" s="12"/>
      <c r="E64" s="12"/>
      <c r="F64" s="12"/>
      <c r="G64" s="13">
        <v>0</v>
      </c>
      <c r="H64" s="12">
        <v>50</v>
      </c>
      <c r="I64" s="12" t="s">
        <v>33</v>
      </c>
      <c r="J64" s="12"/>
      <c r="K64" s="12">
        <f t="shared" si="11"/>
        <v>0</v>
      </c>
      <c r="L64" s="12">
        <f t="shared" si="3"/>
        <v>0</v>
      </c>
      <c r="M64" s="12"/>
      <c r="N64" s="12"/>
      <c r="O64" s="12"/>
      <c r="P64" s="12">
        <f t="shared" si="4"/>
        <v>0</v>
      </c>
      <c r="Q64" s="14"/>
      <c r="R64" s="14"/>
      <c r="S64" s="12"/>
      <c r="T64" s="12" t="e">
        <f t="shared" si="6"/>
        <v>#DIV/0!</v>
      </c>
      <c r="U64" s="12" t="e">
        <f t="shared" si="7"/>
        <v>#DIV/0!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 t="s">
        <v>39</v>
      </c>
      <c r="AC64" s="12">
        <f t="shared" si="8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2" t="s">
        <v>97</v>
      </c>
      <c r="B65" s="12" t="s">
        <v>38</v>
      </c>
      <c r="C65" s="12"/>
      <c r="D65" s="12"/>
      <c r="E65" s="12"/>
      <c r="F65" s="12"/>
      <c r="G65" s="13">
        <v>0</v>
      </c>
      <c r="H65" s="12">
        <v>50</v>
      </c>
      <c r="I65" s="12" t="s">
        <v>33</v>
      </c>
      <c r="J65" s="12"/>
      <c r="K65" s="12">
        <f t="shared" si="11"/>
        <v>0</v>
      </c>
      <c r="L65" s="12">
        <f t="shared" si="3"/>
        <v>0</v>
      </c>
      <c r="M65" s="12"/>
      <c r="N65" s="12"/>
      <c r="O65" s="12"/>
      <c r="P65" s="12">
        <f t="shared" si="4"/>
        <v>0</v>
      </c>
      <c r="Q65" s="14"/>
      <c r="R65" s="14"/>
      <c r="S65" s="12"/>
      <c r="T65" s="12" t="e">
        <f t="shared" si="6"/>
        <v>#DIV/0!</v>
      </c>
      <c r="U65" s="12" t="e">
        <f t="shared" si="7"/>
        <v>#DIV/0!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 t="s">
        <v>39</v>
      </c>
      <c r="AC65" s="12">
        <f t="shared" si="8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9" t="s">
        <v>98</v>
      </c>
      <c r="B66" s="9" t="s">
        <v>32</v>
      </c>
      <c r="C66" s="9"/>
      <c r="D66" s="9">
        <v>202.67</v>
      </c>
      <c r="E66" s="9">
        <v>202.67</v>
      </c>
      <c r="F66" s="9"/>
      <c r="G66" s="10">
        <v>0</v>
      </c>
      <c r="H66" s="9" t="e">
        <v>#N/A</v>
      </c>
      <c r="I66" s="9" t="s">
        <v>50</v>
      </c>
      <c r="J66" s="9">
        <v>202.67</v>
      </c>
      <c r="K66" s="9">
        <f t="shared" si="11"/>
        <v>0</v>
      </c>
      <c r="L66" s="9">
        <f t="shared" si="3"/>
        <v>0</v>
      </c>
      <c r="M66" s="9">
        <v>202.67</v>
      </c>
      <c r="N66" s="9"/>
      <c r="O66" s="9"/>
      <c r="P66" s="9">
        <f t="shared" si="4"/>
        <v>0</v>
      </c>
      <c r="Q66" s="11"/>
      <c r="R66" s="11"/>
      <c r="S66" s="9"/>
      <c r="T66" s="9" t="e">
        <f t="shared" si="6"/>
        <v>#DIV/0!</v>
      </c>
      <c r="U66" s="9" t="e">
        <f t="shared" si="7"/>
        <v>#DIV/0!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/>
      <c r="AC66" s="9">
        <f t="shared" si="8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99</v>
      </c>
      <c r="B67" s="1" t="s">
        <v>38</v>
      </c>
      <c r="C67" s="1">
        <v>265</v>
      </c>
      <c r="D67" s="1">
        <v>2046</v>
      </c>
      <c r="E67" s="1">
        <v>919</v>
      </c>
      <c r="F67" s="1">
        <v>501</v>
      </c>
      <c r="G67" s="6">
        <v>0.4</v>
      </c>
      <c r="H67" s="1">
        <v>40</v>
      </c>
      <c r="I67" s="1" t="s">
        <v>33</v>
      </c>
      <c r="J67" s="1">
        <v>927</v>
      </c>
      <c r="K67" s="1">
        <f t="shared" si="11"/>
        <v>-8</v>
      </c>
      <c r="L67" s="1">
        <f t="shared" si="3"/>
        <v>679</v>
      </c>
      <c r="M67" s="1">
        <v>240</v>
      </c>
      <c r="N67" s="1">
        <v>259.89999999999992</v>
      </c>
      <c r="O67" s="1">
        <v>331.10000000000008</v>
      </c>
      <c r="P67" s="1">
        <f t="shared" si="4"/>
        <v>135.80000000000001</v>
      </c>
      <c r="Q67" s="5">
        <f t="shared" ref="Q67:Q70" si="15">11*P67-O67-N67-F67</f>
        <v>401.80000000000018</v>
      </c>
      <c r="R67" s="5"/>
      <c r="S67" s="1"/>
      <c r="T67" s="1">
        <f t="shared" si="6"/>
        <v>11</v>
      </c>
      <c r="U67" s="1">
        <f t="shared" si="7"/>
        <v>8.0412371134020617</v>
      </c>
      <c r="V67" s="1">
        <v>126.6</v>
      </c>
      <c r="W67" s="1">
        <v>133</v>
      </c>
      <c r="X67" s="1">
        <v>132.19999999999999</v>
      </c>
      <c r="Y67" s="1">
        <v>148.80000000000001</v>
      </c>
      <c r="Z67" s="1">
        <v>158.6</v>
      </c>
      <c r="AA67" s="1">
        <v>137.80000000000001</v>
      </c>
      <c r="AB67" s="1"/>
      <c r="AC67" s="1">
        <f t="shared" si="8"/>
        <v>161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100</v>
      </c>
      <c r="B68" s="1" t="s">
        <v>38</v>
      </c>
      <c r="C68" s="1">
        <v>195</v>
      </c>
      <c r="D68" s="1">
        <v>1488</v>
      </c>
      <c r="E68" s="1">
        <v>1204</v>
      </c>
      <c r="F68" s="1">
        <v>164</v>
      </c>
      <c r="G68" s="6">
        <v>0.4</v>
      </c>
      <c r="H68" s="1">
        <v>40</v>
      </c>
      <c r="I68" s="1" t="s">
        <v>33</v>
      </c>
      <c r="J68" s="1">
        <v>1275</v>
      </c>
      <c r="K68" s="1">
        <f t="shared" si="11"/>
        <v>-71</v>
      </c>
      <c r="L68" s="1">
        <f t="shared" si="3"/>
        <v>544</v>
      </c>
      <c r="M68" s="1">
        <v>660</v>
      </c>
      <c r="N68" s="1">
        <v>458.99999999999977</v>
      </c>
      <c r="O68" s="1">
        <v>269.00000000000023</v>
      </c>
      <c r="P68" s="1">
        <f t="shared" si="4"/>
        <v>108.8</v>
      </c>
      <c r="Q68" s="5">
        <f t="shared" si="15"/>
        <v>304.79999999999995</v>
      </c>
      <c r="R68" s="5"/>
      <c r="S68" s="1"/>
      <c r="T68" s="1">
        <f t="shared" si="6"/>
        <v>11</v>
      </c>
      <c r="U68" s="1">
        <f t="shared" si="7"/>
        <v>8.1985294117647065</v>
      </c>
      <c r="V68" s="1">
        <v>102.4</v>
      </c>
      <c r="W68" s="1">
        <v>108.6</v>
      </c>
      <c r="X68" s="1">
        <v>110.6</v>
      </c>
      <c r="Y68" s="1">
        <v>112.6</v>
      </c>
      <c r="Z68" s="1">
        <v>120.4</v>
      </c>
      <c r="AA68" s="1">
        <v>110.4</v>
      </c>
      <c r="AB68" s="1"/>
      <c r="AC68" s="1">
        <f t="shared" si="8"/>
        <v>122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101</v>
      </c>
      <c r="B69" s="1" t="s">
        <v>32</v>
      </c>
      <c r="C69" s="1">
        <v>131.82300000000001</v>
      </c>
      <c r="D69" s="1">
        <v>742.98199999999997</v>
      </c>
      <c r="E69" s="1">
        <v>455.00099999999998</v>
      </c>
      <c r="F69" s="1">
        <v>180.47399999999999</v>
      </c>
      <c r="G69" s="6">
        <v>1</v>
      </c>
      <c r="H69" s="1">
        <v>40</v>
      </c>
      <c r="I69" s="1" t="s">
        <v>33</v>
      </c>
      <c r="J69" s="1">
        <v>452.63600000000002</v>
      </c>
      <c r="K69" s="1">
        <f t="shared" si="11"/>
        <v>2.3649999999999523</v>
      </c>
      <c r="L69" s="1">
        <f t="shared" si="3"/>
        <v>180.76499999999999</v>
      </c>
      <c r="M69" s="1">
        <v>274.23599999999999</v>
      </c>
      <c r="N69" s="1">
        <v>55.66029999999995</v>
      </c>
      <c r="O69" s="1">
        <v>101.5496999999999</v>
      </c>
      <c r="P69" s="1">
        <f t="shared" si="4"/>
        <v>36.152999999999999</v>
      </c>
      <c r="Q69" s="5">
        <f t="shared" si="15"/>
        <v>59.999000000000137</v>
      </c>
      <c r="R69" s="5"/>
      <c r="S69" s="1"/>
      <c r="T69" s="1">
        <f t="shared" si="6"/>
        <v>11</v>
      </c>
      <c r="U69" s="1">
        <f t="shared" si="7"/>
        <v>9.3404143501230852</v>
      </c>
      <c r="V69" s="1">
        <v>36.157799999999988</v>
      </c>
      <c r="W69" s="1">
        <v>37.070399999999999</v>
      </c>
      <c r="X69" s="1">
        <v>36.664999999999999</v>
      </c>
      <c r="Y69" s="1">
        <v>38.027199999999993</v>
      </c>
      <c r="Z69" s="1">
        <v>42.476200000000013</v>
      </c>
      <c r="AA69" s="1">
        <v>41.71</v>
      </c>
      <c r="AB69" s="1"/>
      <c r="AC69" s="1">
        <f t="shared" si="8"/>
        <v>60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102</v>
      </c>
      <c r="B70" s="1" t="s">
        <v>32</v>
      </c>
      <c r="C70" s="1">
        <v>138.489</v>
      </c>
      <c r="D70" s="1">
        <v>354.65300000000002</v>
      </c>
      <c r="E70" s="1">
        <v>183.827</v>
      </c>
      <c r="F70" s="1">
        <v>93.566000000000003</v>
      </c>
      <c r="G70" s="6">
        <v>1</v>
      </c>
      <c r="H70" s="1">
        <v>40</v>
      </c>
      <c r="I70" s="1" t="s">
        <v>33</v>
      </c>
      <c r="J70" s="1">
        <v>199.91800000000001</v>
      </c>
      <c r="K70" s="1">
        <f t="shared" ref="K70:K99" si="16">E70-J70</f>
        <v>-16.091000000000008</v>
      </c>
      <c r="L70" s="1">
        <f t="shared" si="3"/>
        <v>125.709</v>
      </c>
      <c r="M70" s="1">
        <v>58.118000000000002</v>
      </c>
      <c r="N70" s="1">
        <v>86.54700000000004</v>
      </c>
      <c r="O70" s="1">
        <v>62.34499999999997</v>
      </c>
      <c r="P70" s="1">
        <f t="shared" si="4"/>
        <v>25.1418</v>
      </c>
      <c r="Q70" s="5">
        <f t="shared" si="15"/>
        <v>34.101799999999983</v>
      </c>
      <c r="R70" s="5"/>
      <c r="S70" s="1"/>
      <c r="T70" s="1">
        <f t="shared" si="6"/>
        <v>11</v>
      </c>
      <c r="U70" s="1">
        <f t="shared" si="7"/>
        <v>9.6436213795352774</v>
      </c>
      <c r="V70" s="1">
        <v>25.954599999999999</v>
      </c>
      <c r="W70" s="1">
        <v>27.853000000000002</v>
      </c>
      <c r="X70" s="1">
        <v>23.9344</v>
      </c>
      <c r="Y70" s="1">
        <v>19.409800000000001</v>
      </c>
      <c r="Z70" s="1">
        <v>25.395600000000002</v>
      </c>
      <c r="AA70" s="1">
        <v>31.556799999999999</v>
      </c>
      <c r="AB70" s="1"/>
      <c r="AC70" s="1">
        <f t="shared" si="8"/>
        <v>34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9" t="s">
        <v>103</v>
      </c>
      <c r="B71" s="9" t="s">
        <v>32</v>
      </c>
      <c r="C71" s="9"/>
      <c r="D71" s="9">
        <v>353.101</v>
      </c>
      <c r="E71" s="9">
        <v>270.45400000000001</v>
      </c>
      <c r="F71" s="9"/>
      <c r="G71" s="10">
        <v>0</v>
      </c>
      <c r="H71" s="9" t="e">
        <v>#N/A</v>
      </c>
      <c r="I71" s="9" t="s">
        <v>50</v>
      </c>
      <c r="J71" s="9">
        <v>270.45400000000001</v>
      </c>
      <c r="K71" s="9">
        <f t="shared" si="16"/>
        <v>0</v>
      </c>
      <c r="L71" s="9">
        <f t="shared" ref="L71:L99" si="17">E71-M71</f>
        <v>0</v>
      </c>
      <c r="M71" s="9">
        <v>270.45400000000001</v>
      </c>
      <c r="N71" s="9"/>
      <c r="O71" s="9"/>
      <c r="P71" s="9">
        <f t="shared" ref="P71:P99" si="18">L71/5</f>
        <v>0</v>
      </c>
      <c r="Q71" s="11"/>
      <c r="R71" s="11"/>
      <c r="S71" s="9"/>
      <c r="T71" s="9" t="e">
        <f t="shared" ref="T71:T99" si="19">(F71+N71+O71+Q71)/P71</f>
        <v>#DIV/0!</v>
      </c>
      <c r="U71" s="9" t="e">
        <f t="shared" ref="U71:U99" si="20">(F71+N71+O71)/P71</f>
        <v>#DIV/0!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/>
      <c r="AC71" s="9">
        <f t="shared" ref="AC71:AC99" si="21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2" t="s">
        <v>104</v>
      </c>
      <c r="B72" s="12" t="s">
        <v>32</v>
      </c>
      <c r="C72" s="12"/>
      <c r="D72" s="12">
        <v>385.07400000000001</v>
      </c>
      <c r="E72" s="12">
        <v>257.89</v>
      </c>
      <c r="F72" s="12"/>
      <c r="G72" s="13">
        <v>0</v>
      </c>
      <c r="H72" s="12">
        <v>40</v>
      </c>
      <c r="I72" s="12" t="s">
        <v>33</v>
      </c>
      <c r="J72" s="12">
        <v>257.89</v>
      </c>
      <c r="K72" s="12">
        <f t="shared" si="16"/>
        <v>0</v>
      </c>
      <c r="L72" s="12">
        <f t="shared" si="17"/>
        <v>0</v>
      </c>
      <c r="M72" s="12">
        <v>257.89</v>
      </c>
      <c r="N72" s="12"/>
      <c r="O72" s="12"/>
      <c r="P72" s="12">
        <f t="shared" si="18"/>
        <v>0</v>
      </c>
      <c r="Q72" s="14"/>
      <c r="R72" s="14"/>
      <c r="S72" s="12"/>
      <c r="T72" s="12" t="e">
        <f t="shared" si="19"/>
        <v>#DIV/0!</v>
      </c>
      <c r="U72" s="12" t="e">
        <f t="shared" si="20"/>
        <v>#DIV/0!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 t="s">
        <v>39</v>
      </c>
      <c r="AC72" s="12">
        <f t="shared" si="21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9" t="s">
        <v>105</v>
      </c>
      <c r="B73" s="9" t="s">
        <v>38</v>
      </c>
      <c r="C73" s="9"/>
      <c r="D73" s="9">
        <v>24</v>
      </c>
      <c r="E73" s="9">
        <v>24</v>
      </c>
      <c r="F73" s="9"/>
      <c r="G73" s="10">
        <v>0</v>
      </c>
      <c r="H73" s="9" t="e">
        <v>#N/A</v>
      </c>
      <c r="I73" s="9" t="s">
        <v>50</v>
      </c>
      <c r="J73" s="9">
        <v>24</v>
      </c>
      <c r="K73" s="9">
        <f t="shared" si="16"/>
        <v>0</v>
      </c>
      <c r="L73" s="9">
        <f t="shared" si="17"/>
        <v>0</v>
      </c>
      <c r="M73" s="9">
        <v>24</v>
      </c>
      <c r="N73" s="9"/>
      <c r="O73" s="9"/>
      <c r="P73" s="9">
        <f t="shared" si="18"/>
        <v>0</v>
      </c>
      <c r="Q73" s="11"/>
      <c r="R73" s="11"/>
      <c r="S73" s="9"/>
      <c r="T73" s="9" t="e">
        <f t="shared" si="19"/>
        <v>#DIV/0!</v>
      </c>
      <c r="U73" s="9" t="e">
        <f t="shared" si="20"/>
        <v>#DIV/0!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/>
      <c r="AC73" s="9">
        <f t="shared" si="21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106</v>
      </c>
      <c r="B74" s="1" t="s">
        <v>32</v>
      </c>
      <c r="C74" s="1">
        <v>104.408</v>
      </c>
      <c r="D74" s="1">
        <v>117.14400000000001</v>
      </c>
      <c r="E74" s="1">
        <v>92.165000000000006</v>
      </c>
      <c r="F74" s="1">
        <v>113.03700000000001</v>
      </c>
      <c r="G74" s="6">
        <v>1</v>
      </c>
      <c r="H74" s="1">
        <v>30</v>
      </c>
      <c r="I74" s="1" t="s">
        <v>33</v>
      </c>
      <c r="J74" s="1">
        <v>99.4</v>
      </c>
      <c r="K74" s="1">
        <f t="shared" si="16"/>
        <v>-7.2349999999999994</v>
      </c>
      <c r="L74" s="1">
        <f t="shared" si="17"/>
        <v>92.165000000000006</v>
      </c>
      <c r="M74" s="1"/>
      <c r="N74" s="1"/>
      <c r="O74" s="1"/>
      <c r="P74" s="1">
        <f t="shared" si="18"/>
        <v>18.433</v>
      </c>
      <c r="Q74" s="5">
        <f>11*P74-O74-N74-F74</f>
        <v>89.725999999999999</v>
      </c>
      <c r="R74" s="5"/>
      <c r="S74" s="1"/>
      <c r="T74" s="1">
        <f t="shared" si="19"/>
        <v>11</v>
      </c>
      <c r="U74" s="1">
        <f t="shared" si="20"/>
        <v>6.1323170400911415</v>
      </c>
      <c r="V74" s="1">
        <v>14.154999999999999</v>
      </c>
      <c r="W74" s="1">
        <v>18.895199999999999</v>
      </c>
      <c r="X74" s="1">
        <v>22.3658</v>
      </c>
      <c r="Y74" s="1">
        <v>17.118200000000002</v>
      </c>
      <c r="Z74" s="1">
        <v>16.569199999999999</v>
      </c>
      <c r="AA74" s="1">
        <v>24.151199999999999</v>
      </c>
      <c r="AB74" s="1"/>
      <c r="AC74" s="1">
        <f t="shared" si="21"/>
        <v>90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2" t="s">
        <v>107</v>
      </c>
      <c r="B75" s="12" t="s">
        <v>38</v>
      </c>
      <c r="C75" s="12"/>
      <c r="D75" s="12"/>
      <c r="E75" s="12"/>
      <c r="F75" s="12"/>
      <c r="G75" s="13">
        <v>0</v>
      </c>
      <c r="H75" s="12">
        <v>55</v>
      </c>
      <c r="I75" s="12" t="s">
        <v>33</v>
      </c>
      <c r="J75" s="12"/>
      <c r="K75" s="12">
        <f t="shared" si="16"/>
        <v>0</v>
      </c>
      <c r="L75" s="12">
        <f t="shared" si="17"/>
        <v>0</v>
      </c>
      <c r="M75" s="12"/>
      <c r="N75" s="12"/>
      <c r="O75" s="12"/>
      <c r="P75" s="12">
        <f t="shared" si="18"/>
        <v>0</v>
      </c>
      <c r="Q75" s="14"/>
      <c r="R75" s="14"/>
      <c r="S75" s="12"/>
      <c r="T75" s="12" t="e">
        <f t="shared" si="19"/>
        <v>#DIV/0!</v>
      </c>
      <c r="U75" s="12" t="e">
        <f t="shared" si="20"/>
        <v>#DIV/0!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 t="s">
        <v>39</v>
      </c>
      <c r="AC75" s="12">
        <f t="shared" si="21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2" t="s">
        <v>108</v>
      </c>
      <c r="B76" s="12" t="s">
        <v>38</v>
      </c>
      <c r="C76" s="12"/>
      <c r="D76" s="12"/>
      <c r="E76" s="12"/>
      <c r="F76" s="12"/>
      <c r="G76" s="13">
        <v>0</v>
      </c>
      <c r="H76" s="12" t="e">
        <v>#N/A</v>
      </c>
      <c r="I76" s="12" t="s">
        <v>33</v>
      </c>
      <c r="J76" s="12"/>
      <c r="K76" s="12">
        <f t="shared" si="16"/>
        <v>0</v>
      </c>
      <c r="L76" s="12">
        <f t="shared" si="17"/>
        <v>0</v>
      </c>
      <c r="M76" s="12"/>
      <c r="N76" s="12"/>
      <c r="O76" s="12"/>
      <c r="P76" s="12">
        <f t="shared" si="18"/>
        <v>0</v>
      </c>
      <c r="Q76" s="14"/>
      <c r="R76" s="14"/>
      <c r="S76" s="12"/>
      <c r="T76" s="12" t="e">
        <f t="shared" si="19"/>
        <v>#DIV/0!</v>
      </c>
      <c r="U76" s="12" t="e">
        <f t="shared" si="20"/>
        <v>#DIV/0!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 t="s">
        <v>39</v>
      </c>
      <c r="AC76" s="12">
        <f t="shared" si="21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2" t="s">
        <v>109</v>
      </c>
      <c r="B77" s="12" t="s">
        <v>38</v>
      </c>
      <c r="C77" s="12"/>
      <c r="D77" s="12"/>
      <c r="E77" s="12"/>
      <c r="F77" s="12"/>
      <c r="G77" s="13">
        <v>0</v>
      </c>
      <c r="H77" s="12">
        <v>50</v>
      </c>
      <c r="I77" s="12" t="s">
        <v>33</v>
      </c>
      <c r="J77" s="12"/>
      <c r="K77" s="12">
        <f t="shared" si="16"/>
        <v>0</v>
      </c>
      <c r="L77" s="12">
        <f t="shared" si="17"/>
        <v>0</v>
      </c>
      <c r="M77" s="12"/>
      <c r="N77" s="12"/>
      <c r="O77" s="12"/>
      <c r="P77" s="12">
        <f t="shared" si="18"/>
        <v>0</v>
      </c>
      <c r="Q77" s="14"/>
      <c r="R77" s="14"/>
      <c r="S77" s="12"/>
      <c r="T77" s="12" t="e">
        <f t="shared" si="19"/>
        <v>#DIV/0!</v>
      </c>
      <c r="U77" s="12" t="e">
        <f t="shared" si="20"/>
        <v>#DIV/0!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 t="s">
        <v>39</v>
      </c>
      <c r="AC77" s="12">
        <f t="shared" si="21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2" t="s">
        <v>110</v>
      </c>
      <c r="B78" s="12" t="s">
        <v>38</v>
      </c>
      <c r="C78" s="12"/>
      <c r="D78" s="12"/>
      <c r="E78" s="12"/>
      <c r="F78" s="12"/>
      <c r="G78" s="13">
        <v>0</v>
      </c>
      <c r="H78" s="12">
        <v>30</v>
      </c>
      <c r="I78" s="12" t="s">
        <v>33</v>
      </c>
      <c r="J78" s="12"/>
      <c r="K78" s="12">
        <f t="shared" si="16"/>
        <v>0</v>
      </c>
      <c r="L78" s="12">
        <f t="shared" si="17"/>
        <v>0</v>
      </c>
      <c r="M78" s="12"/>
      <c r="N78" s="12"/>
      <c r="O78" s="12"/>
      <c r="P78" s="12">
        <f t="shared" si="18"/>
        <v>0</v>
      </c>
      <c r="Q78" s="14"/>
      <c r="R78" s="14"/>
      <c r="S78" s="12"/>
      <c r="T78" s="12" t="e">
        <f t="shared" si="19"/>
        <v>#DIV/0!</v>
      </c>
      <c r="U78" s="12" t="e">
        <f t="shared" si="20"/>
        <v>#DIV/0!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 t="s">
        <v>39</v>
      </c>
      <c r="AC78" s="12">
        <f t="shared" si="21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2" t="s">
        <v>111</v>
      </c>
      <c r="B79" s="12" t="s">
        <v>38</v>
      </c>
      <c r="C79" s="12"/>
      <c r="D79" s="12"/>
      <c r="E79" s="12"/>
      <c r="F79" s="12"/>
      <c r="G79" s="13">
        <v>0</v>
      </c>
      <c r="H79" s="12">
        <v>55</v>
      </c>
      <c r="I79" s="12" t="s">
        <v>33</v>
      </c>
      <c r="J79" s="12"/>
      <c r="K79" s="12">
        <f t="shared" si="16"/>
        <v>0</v>
      </c>
      <c r="L79" s="12">
        <f t="shared" si="17"/>
        <v>0</v>
      </c>
      <c r="M79" s="12"/>
      <c r="N79" s="12"/>
      <c r="O79" s="12"/>
      <c r="P79" s="12">
        <f t="shared" si="18"/>
        <v>0</v>
      </c>
      <c r="Q79" s="14"/>
      <c r="R79" s="14"/>
      <c r="S79" s="12"/>
      <c r="T79" s="12" t="e">
        <f t="shared" si="19"/>
        <v>#DIV/0!</v>
      </c>
      <c r="U79" s="12" t="e">
        <f t="shared" si="20"/>
        <v>#DIV/0!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 t="s">
        <v>39</v>
      </c>
      <c r="AC79" s="12">
        <f t="shared" si="21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2" t="s">
        <v>112</v>
      </c>
      <c r="B80" s="12" t="s">
        <v>38</v>
      </c>
      <c r="C80" s="12"/>
      <c r="D80" s="12"/>
      <c r="E80" s="12"/>
      <c r="F80" s="12"/>
      <c r="G80" s="13">
        <v>0</v>
      </c>
      <c r="H80" s="12">
        <v>40</v>
      </c>
      <c r="I80" s="12" t="s">
        <v>33</v>
      </c>
      <c r="J80" s="12"/>
      <c r="K80" s="12">
        <f t="shared" si="16"/>
        <v>0</v>
      </c>
      <c r="L80" s="12">
        <f t="shared" si="17"/>
        <v>0</v>
      </c>
      <c r="M80" s="12"/>
      <c r="N80" s="12"/>
      <c r="O80" s="12"/>
      <c r="P80" s="12">
        <f t="shared" si="18"/>
        <v>0</v>
      </c>
      <c r="Q80" s="14"/>
      <c r="R80" s="14"/>
      <c r="S80" s="12"/>
      <c r="T80" s="12" t="e">
        <f t="shared" si="19"/>
        <v>#DIV/0!</v>
      </c>
      <c r="U80" s="12" t="e">
        <f t="shared" si="20"/>
        <v>#DIV/0!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 t="s">
        <v>39</v>
      </c>
      <c r="AC80" s="12">
        <f t="shared" si="21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2" t="s">
        <v>113</v>
      </c>
      <c r="B81" s="12" t="s">
        <v>38</v>
      </c>
      <c r="C81" s="12"/>
      <c r="D81" s="12"/>
      <c r="E81" s="12"/>
      <c r="F81" s="12"/>
      <c r="G81" s="13">
        <v>0</v>
      </c>
      <c r="H81" s="12">
        <v>50</v>
      </c>
      <c r="I81" s="12" t="s">
        <v>33</v>
      </c>
      <c r="J81" s="12"/>
      <c r="K81" s="12">
        <f t="shared" si="16"/>
        <v>0</v>
      </c>
      <c r="L81" s="12">
        <f t="shared" si="17"/>
        <v>0</v>
      </c>
      <c r="M81" s="12"/>
      <c r="N81" s="12"/>
      <c r="O81" s="12"/>
      <c r="P81" s="12">
        <f t="shared" si="18"/>
        <v>0</v>
      </c>
      <c r="Q81" s="14"/>
      <c r="R81" s="14"/>
      <c r="S81" s="12"/>
      <c r="T81" s="12" t="e">
        <f t="shared" si="19"/>
        <v>#DIV/0!</v>
      </c>
      <c r="U81" s="12" t="e">
        <f t="shared" si="20"/>
        <v>#DIV/0!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 t="s">
        <v>39</v>
      </c>
      <c r="AC81" s="12">
        <f t="shared" si="21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2" t="s">
        <v>114</v>
      </c>
      <c r="B82" s="12" t="s">
        <v>38</v>
      </c>
      <c r="C82" s="12"/>
      <c r="D82" s="12"/>
      <c r="E82" s="12"/>
      <c r="F82" s="12"/>
      <c r="G82" s="13">
        <v>0</v>
      </c>
      <c r="H82" s="12" t="e">
        <v>#N/A</v>
      </c>
      <c r="I82" s="12" t="s">
        <v>33</v>
      </c>
      <c r="J82" s="12"/>
      <c r="K82" s="12">
        <f t="shared" si="16"/>
        <v>0</v>
      </c>
      <c r="L82" s="12">
        <f t="shared" si="17"/>
        <v>0</v>
      </c>
      <c r="M82" s="12"/>
      <c r="N82" s="12"/>
      <c r="O82" s="12"/>
      <c r="P82" s="12">
        <f t="shared" si="18"/>
        <v>0</v>
      </c>
      <c r="Q82" s="14"/>
      <c r="R82" s="14"/>
      <c r="S82" s="12"/>
      <c r="T82" s="12" t="e">
        <f t="shared" si="19"/>
        <v>#DIV/0!</v>
      </c>
      <c r="U82" s="12" t="e">
        <f t="shared" si="20"/>
        <v>#DIV/0!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 t="s">
        <v>39</v>
      </c>
      <c r="AC82" s="12">
        <f t="shared" si="21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115</v>
      </c>
      <c r="B83" s="1" t="s">
        <v>38</v>
      </c>
      <c r="C83" s="1">
        <v>33</v>
      </c>
      <c r="D83" s="1">
        <v>80</v>
      </c>
      <c r="E83" s="1">
        <v>12</v>
      </c>
      <c r="F83" s="1">
        <v>84</v>
      </c>
      <c r="G83" s="6">
        <v>0.06</v>
      </c>
      <c r="H83" s="1">
        <v>60</v>
      </c>
      <c r="I83" s="1" t="s">
        <v>33</v>
      </c>
      <c r="J83" s="1">
        <v>12</v>
      </c>
      <c r="K83" s="1">
        <f t="shared" si="16"/>
        <v>0</v>
      </c>
      <c r="L83" s="1">
        <f t="shared" si="17"/>
        <v>12</v>
      </c>
      <c r="M83" s="1"/>
      <c r="N83" s="1"/>
      <c r="O83" s="1"/>
      <c r="P83" s="1">
        <f t="shared" si="18"/>
        <v>2.4</v>
      </c>
      <c r="Q83" s="5"/>
      <c r="R83" s="5"/>
      <c r="S83" s="1"/>
      <c r="T83" s="1">
        <f t="shared" si="19"/>
        <v>35</v>
      </c>
      <c r="U83" s="1">
        <f t="shared" si="20"/>
        <v>35</v>
      </c>
      <c r="V83" s="1">
        <v>4.4000000000000004</v>
      </c>
      <c r="W83" s="1">
        <v>6.4</v>
      </c>
      <c r="X83" s="1">
        <v>5.4</v>
      </c>
      <c r="Y83" s="1">
        <v>9</v>
      </c>
      <c r="Z83" s="1">
        <v>10.6</v>
      </c>
      <c r="AA83" s="1">
        <v>8.4</v>
      </c>
      <c r="AB83" s="1"/>
      <c r="AC83" s="1">
        <f t="shared" si="21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116</v>
      </c>
      <c r="B84" s="1" t="s">
        <v>38</v>
      </c>
      <c r="C84" s="1">
        <v>17</v>
      </c>
      <c r="D84" s="1">
        <v>81</v>
      </c>
      <c r="E84" s="1">
        <v>13</v>
      </c>
      <c r="F84" s="1">
        <v>70</v>
      </c>
      <c r="G84" s="6">
        <v>0.15</v>
      </c>
      <c r="H84" s="1">
        <v>60</v>
      </c>
      <c r="I84" s="1" t="s">
        <v>33</v>
      </c>
      <c r="J84" s="1">
        <v>13</v>
      </c>
      <c r="K84" s="1">
        <f t="shared" si="16"/>
        <v>0</v>
      </c>
      <c r="L84" s="1">
        <f t="shared" si="17"/>
        <v>13</v>
      </c>
      <c r="M84" s="1"/>
      <c r="N84" s="1">
        <v>32.599999999999987</v>
      </c>
      <c r="O84" s="1"/>
      <c r="P84" s="1">
        <f t="shared" si="18"/>
        <v>2.6</v>
      </c>
      <c r="Q84" s="5"/>
      <c r="R84" s="5"/>
      <c r="S84" s="1"/>
      <c r="T84" s="1">
        <f t="shared" si="19"/>
        <v>39.46153846153846</v>
      </c>
      <c r="U84" s="1">
        <f t="shared" si="20"/>
        <v>39.46153846153846</v>
      </c>
      <c r="V84" s="1">
        <v>4</v>
      </c>
      <c r="W84" s="1">
        <v>9.6</v>
      </c>
      <c r="X84" s="1">
        <v>7.8</v>
      </c>
      <c r="Y84" s="1">
        <v>5.8</v>
      </c>
      <c r="Z84" s="1">
        <v>6.6</v>
      </c>
      <c r="AA84" s="1">
        <v>7.8</v>
      </c>
      <c r="AB84" s="1"/>
      <c r="AC84" s="1">
        <f t="shared" si="21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117</v>
      </c>
      <c r="B85" s="1" t="s">
        <v>32</v>
      </c>
      <c r="C85" s="1">
        <v>67.088999999999999</v>
      </c>
      <c r="D85" s="1">
        <v>65.218000000000004</v>
      </c>
      <c r="E85" s="1">
        <v>67.63</v>
      </c>
      <c r="F85" s="1">
        <v>55.509</v>
      </c>
      <c r="G85" s="6">
        <v>1</v>
      </c>
      <c r="H85" s="1">
        <v>55</v>
      </c>
      <c r="I85" s="1" t="s">
        <v>33</v>
      </c>
      <c r="J85" s="1">
        <v>68.099999999999994</v>
      </c>
      <c r="K85" s="1">
        <f t="shared" si="16"/>
        <v>-0.46999999999999886</v>
      </c>
      <c r="L85" s="1">
        <f t="shared" si="17"/>
        <v>67.63</v>
      </c>
      <c r="M85" s="1"/>
      <c r="N85" s="1"/>
      <c r="O85" s="1">
        <v>62.255000000000003</v>
      </c>
      <c r="P85" s="1">
        <f t="shared" si="18"/>
        <v>13.526</v>
      </c>
      <c r="Q85" s="5">
        <f t="shared" ref="Q85:Q87" si="22">11*P85-O85-N85-F85</f>
        <v>31.022000000000006</v>
      </c>
      <c r="R85" s="5"/>
      <c r="S85" s="1"/>
      <c r="T85" s="1">
        <f t="shared" si="19"/>
        <v>11</v>
      </c>
      <c r="U85" s="1">
        <f t="shared" si="20"/>
        <v>8.706491202129234</v>
      </c>
      <c r="V85" s="1">
        <v>12.970800000000001</v>
      </c>
      <c r="W85" s="1">
        <v>6.2859999999999996</v>
      </c>
      <c r="X85" s="1">
        <v>6.4795999999999996</v>
      </c>
      <c r="Y85" s="1">
        <v>11.1412</v>
      </c>
      <c r="Z85" s="1">
        <v>11.1256</v>
      </c>
      <c r="AA85" s="1">
        <v>10.950799999999999</v>
      </c>
      <c r="AB85" s="1"/>
      <c r="AC85" s="1">
        <f t="shared" si="21"/>
        <v>31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118</v>
      </c>
      <c r="B86" s="1" t="s">
        <v>38</v>
      </c>
      <c r="C86" s="1">
        <v>10</v>
      </c>
      <c r="D86" s="1">
        <v>90</v>
      </c>
      <c r="E86" s="1">
        <v>53</v>
      </c>
      <c r="F86" s="1">
        <v>37</v>
      </c>
      <c r="G86" s="6">
        <v>0.4</v>
      </c>
      <c r="H86" s="1">
        <v>55</v>
      </c>
      <c r="I86" s="1" t="s">
        <v>33</v>
      </c>
      <c r="J86" s="1">
        <v>53</v>
      </c>
      <c r="K86" s="1">
        <f t="shared" si="16"/>
        <v>0</v>
      </c>
      <c r="L86" s="1">
        <f t="shared" si="17"/>
        <v>53</v>
      </c>
      <c r="M86" s="1"/>
      <c r="N86" s="1">
        <v>20.900000000000009</v>
      </c>
      <c r="O86" s="1">
        <v>21.099999999999991</v>
      </c>
      <c r="P86" s="1">
        <f t="shared" si="18"/>
        <v>10.6</v>
      </c>
      <c r="Q86" s="5">
        <f t="shared" si="22"/>
        <v>37.599999999999994</v>
      </c>
      <c r="R86" s="5"/>
      <c r="S86" s="1"/>
      <c r="T86" s="1">
        <f t="shared" si="19"/>
        <v>11</v>
      </c>
      <c r="U86" s="1">
        <f t="shared" si="20"/>
        <v>7.4528301886792452</v>
      </c>
      <c r="V86" s="1">
        <v>9.4</v>
      </c>
      <c r="W86" s="1">
        <v>9.4</v>
      </c>
      <c r="X86" s="1">
        <v>9.1999999999999993</v>
      </c>
      <c r="Y86" s="1">
        <v>10.6</v>
      </c>
      <c r="Z86" s="1">
        <v>11</v>
      </c>
      <c r="AA86" s="1">
        <v>8.8000000000000007</v>
      </c>
      <c r="AB86" s="1"/>
      <c r="AC86" s="1">
        <f t="shared" si="21"/>
        <v>15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119</v>
      </c>
      <c r="B87" s="1" t="s">
        <v>32</v>
      </c>
      <c r="C87" s="1">
        <v>118.309</v>
      </c>
      <c r="D87" s="1">
        <v>35.642000000000003</v>
      </c>
      <c r="E87" s="1">
        <v>82.12</v>
      </c>
      <c r="F87" s="1">
        <v>60.853000000000002</v>
      </c>
      <c r="G87" s="6">
        <v>1</v>
      </c>
      <c r="H87" s="1">
        <v>55</v>
      </c>
      <c r="I87" s="1" t="s">
        <v>33</v>
      </c>
      <c r="J87" s="1">
        <v>80.400000000000006</v>
      </c>
      <c r="K87" s="1">
        <f t="shared" si="16"/>
        <v>1.7199999999999989</v>
      </c>
      <c r="L87" s="1">
        <f t="shared" si="17"/>
        <v>82.12</v>
      </c>
      <c r="M87" s="1"/>
      <c r="N87" s="1">
        <v>41.407200000000032</v>
      </c>
      <c r="O87" s="1">
        <v>44.221799999999973</v>
      </c>
      <c r="P87" s="1">
        <f t="shared" si="18"/>
        <v>16.423999999999999</v>
      </c>
      <c r="Q87" s="5">
        <f t="shared" si="22"/>
        <v>34.181999999999981</v>
      </c>
      <c r="R87" s="5"/>
      <c r="S87" s="1"/>
      <c r="T87" s="1">
        <f t="shared" si="19"/>
        <v>11</v>
      </c>
      <c r="U87" s="1">
        <f t="shared" si="20"/>
        <v>8.9187773989283983</v>
      </c>
      <c r="V87" s="1">
        <v>15.972</v>
      </c>
      <c r="W87" s="1">
        <v>14.2906</v>
      </c>
      <c r="X87" s="1">
        <v>14.1058</v>
      </c>
      <c r="Y87" s="1">
        <v>14.053599999999999</v>
      </c>
      <c r="Z87" s="1">
        <v>14.061199999999999</v>
      </c>
      <c r="AA87" s="1">
        <v>19.912800000000001</v>
      </c>
      <c r="AB87" s="1"/>
      <c r="AC87" s="1">
        <f t="shared" si="21"/>
        <v>34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2" t="s">
        <v>120</v>
      </c>
      <c r="B88" s="12" t="s">
        <v>38</v>
      </c>
      <c r="C88" s="12"/>
      <c r="D88" s="12"/>
      <c r="E88" s="12"/>
      <c r="F88" s="12"/>
      <c r="G88" s="13">
        <v>0</v>
      </c>
      <c r="H88" s="12" t="e">
        <v>#N/A</v>
      </c>
      <c r="I88" s="12" t="s">
        <v>33</v>
      </c>
      <c r="J88" s="12"/>
      <c r="K88" s="12">
        <f t="shared" si="16"/>
        <v>0</v>
      </c>
      <c r="L88" s="12">
        <f t="shared" si="17"/>
        <v>0</v>
      </c>
      <c r="M88" s="12"/>
      <c r="N88" s="12"/>
      <c r="O88" s="12"/>
      <c r="P88" s="12">
        <f t="shared" si="18"/>
        <v>0</v>
      </c>
      <c r="Q88" s="14"/>
      <c r="R88" s="14"/>
      <c r="S88" s="12"/>
      <c r="T88" s="12" t="e">
        <f t="shared" si="19"/>
        <v>#DIV/0!</v>
      </c>
      <c r="U88" s="12" t="e">
        <f t="shared" si="20"/>
        <v>#DIV/0!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 t="s">
        <v>39</v>
      </c>
      <c r="AC88" s="12">
        <f t="shared" si="21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121</v>
      </c>
      <c r="B89" s="1" t="s">
        <v>38</v>
      </c>
      <c r="C89" s="1">
        <v>50</v>
      </c>
      <c r="D89" s="1">
        <v>110</v>
      </c>
      <c r="E89" s="1">
        <v>68</v>
      </c>
      <c r="F89" s="1">
        <v>86</v>
      </c>
      <c r="G89" s="6">
        <v>0.4</v>
      </c>
      <c r="H89" s="1">
        <v>55</v>
      </c>
      <c r="I89" s="1" t="s">
        <v>33</v>
      </c>
      <c r="J89" s="1">
        <v>71</v>
      </c>
      <c r="K89" s="1">
        <f t="shared" si="16"/>
        <v>-3</v>
      </c>
      <c r="L89" s="1">
        <f t="shared" si="17"/>
        <v>68</v>
      </c>
      <c r="M89" s="1"/>
      <c r="N89" s="1"/>
      <c r="O89" s="1">
        <v>10</v>
      </c>
      <c r="P89" s="1">
        <f t="shared" si="18"/>
        <v>13.6</v>
      </c>
      <c r="Q89" s="5">
        <f>11*P89-O89-N89-F89</f>
        <v>53.599999999999994</v>
      </c>
      <c r="R89" s="5"/>
      <c r="S89" s="1"/>
      <c r="T89" s="1">
        <f t="shared" si="19"/>
        <v>11</v>
      </c>
      <c r="U89" s="1">
        <f t="shared" si="20"/>
        <v>7.0588235294117645</v>
      </c>
      <c r="V89" s="1">
        <v>10.8</v>
      </c>
      <c r="W89" s="1">
        <v>2</v>
      </c>
      <c r="X89" s="1">
        <v>3.4</v>
      </c>
      <c r="Y89" s="1">
        <v>14.4</v>
      </c>
      <c r="Z89" s="1">
        <v>16.399999999999999</v>
      </c>
      <c r="AA89" s="1">
        <v>11.2</v>
      </c>
      <c r="AB89" s="1"/>
      <c r="AC89" s="1">
        <f t="shared" si="21"/>
        <v>21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2" t="s">
        <v>122</v>
      </c>
      <c r="B90" s="12" t="s">
        <v>32</v>
      </c>
      <c r="C90" s="12"/>
      <c r="D90" s="12"/>
      <c r="E90" s="12"/>
      <c r="F90" s="12"/>
      <c r="G90" s="13">
        <v>0</v>
      </c>
      <c r="H90" s="12">
        <v>50</v>
      </c>
      <c r="I90" s="12" t="s">
        <v>33</v>
      </c>
      <c r="J90" s="12"/>
      <c r="K90" s="12">
        <f t="shared" si="16"/>
        <v>0</v>
      </c>
      <c r="L90" s="12">
        <f t="shared" si="17"/>
        <v>0</v>
      </c>
      <c r="M90" s="12"/>
      <c r="N90" s="12"/>
      <c r="O90" s="12"/>
      <c r="P90" s="12">
        <f t="shared" si="18"/>
        <v>0</v>
      </c>
      <c r="Q90" s="14"/>
      <c r="R90" s="14"/>
      <c r="S90" s="12"/>
      <c r="T90" s="12" t="e">
        <f t="shared" si="19"/>
        <v>#DIV/0!</v>
      </c>
      <c r="U90" s="12" t="e">
        <f t="shared" si="20"/>
        <v>#DIV/0!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 t="s">
        <v>39</v>
      </c>
      <c r="AC90" s="12">
        <f t="shared" si="21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123</v>
      </c>
      <c r="B91" s="1" t="s">
        <v>32</v>
      </c>
      <c r="C91" s="1">
        <v>594.78200000000004</v>
      </c>
      <c r="D91" s="1">
        <v>0.95599999999999996</v>
      </c>
      <c r="E91" s="1">
        <v>389.03699999999998</v>
      </c>
      <c r="F91" s="1">
        <v>199.85499999999999</v>
      </c>
      <c r="G91" s="6">
        <v>1</v>
      </c>
      <c r="H91" s="1" t="e">
        <v>#N/A</v>
      </c>
      <c r="I91" s="1" t="s">
        <v>33</v>
      </c>
      <c r="J91" s="1">
        <v>383.51</v>
      </c>
      <c r="K91" s="1">
        <f t="shared" si="16"/>
        <v>5.5269999999999868</v>
      </c>
      <c r="L91" s="1">
        <f t="shared" si="17"/>
        <v>389.03699999999998</v>
      </c>
      <c r="M91" s="1"/>
      <c r="N91" s="1"/>
      <c r="O91" s="1">
        <v>409.36399999999998</v>
      </c>
      <c r="P91" s="1">
        <f t="shared" si="18"/>
        <v>77.807400000000001</v>
      </c>
      <c r="Q91" s="5">
        <f t="shared" ref="Q91:Q93" si="23">11*P91-O91-N91-F91</f>
        <v>246.66240000000002</v>
      </c>
      <c r="R91" s="5"/>
      <c r="S91" s="1"/>
      <c r="T91" s="1">
        <f t="shared" si="19"/>
        <v>11</v>
      </c>
      <c r="U91" s="1">
        <f t="shared" si="20"/>
        <v>7.8298336662065555</v>
      </c>
      <c r="V91" s="1">
        <v>67.006799999999998</v>
      </c>
      <c r="W91" s="1">
        <v>11.726800000000001</v>
      </c>
      <c r="X91" s="1">
        <v>10.3576</v>
      </c>
      <c r="Y91" s="1">
        <v>0</v>
      </c>
      <c r="Z91" s="1">
        <v>0</v>
      </c>
      <c r="AA91" s="1">
        <v>0</v>
      </c>
      <c r="AB91" s="15" t="s">
        <v>132</v>
      </c>
      <c r="AC91" s="1">
        <f t="shared" si="21"/>
        <v>247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124</v>
      </c>
      <c r="B92" s="1" t="s">
        <v>38</v>
      </c>
      <c r="C92" s="1"/>
      <c r="D92" s="1">
        <v>201</v>
      </c>
      <c r="E92" s="1">
        <v>72</v>
      </c>
      <c r="F92" s="1">
        <v>116</v>
      </c>
      <c r="G92" s="6">
        <v>0.3</v>
      </c>
      <c r="H92" s="1">
        <v>30</v>
      </c>
      <c r="I92" s="1" t="s">
        <v>33</v>
      </c>
      <c r="J92" s="1">
        <v>73</v>
      </c>
      <c r="K92" s="1">
        <f t="shared" si="16"/>
        <v>-1</v>
      </c>
      <c r="L92" s="1">
        <f t="shared" si="17"/>
        <v>72</v>
      </c>
      <c r="M92" s="1"/>
      <c r="N92" s="1">
        <v>10</v>
      </c>
      <c r="O92" s="1"/>
      <c r="P92" s="1">
        <f t="shared" si="18"/>
        <v>14.4</v>
      </c>
      <c r="Q92" s="5">
        <f t="shared" si="23"/>
        <v>32.400000000000006</v>
      </c>
      <c r="R92" s="5"/>
      <c r="S92" s="1"/>
      <c r="T92" s="1">
        <f t="shared" si="19"/>
        <v>11</v>
      </c>
      <c r="U92" s="1">
        <f t="shared" si="20"/>
        <v>8.75</v>
      </c>
      <c r="V92" s="1">
        <v>13.2</v>
      </c>
      <c r="W92" s="1">
        <v>17.2</v>
      </c>
      <c r="X92" s="1">
        <v>18</v>
      </c>
      <c r="Y92" s="1">
        <v>19.399999999999999</v>
      </c>
      <c r="Z92" s="1">
        <v>17.600000000000001</v>
      </c>
      <c r="AA92" s="1">
        <v>11</v>
      </c>
      <c r="AB92" s="1"/>
      <c r="AC92" s="1">
        <f t="shared" si="21"/>
        <v>10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125</v>
      </c>
      <c r="B93" s="1" t="s">
        <v>38</v>
      </c>
      <c r="C93" s="1">
        <v>24</v>
      </c>
      <c r="D93" s="1">
        <v>150</v>
      </c>
      <c r="E93" s="1">
        <v>61</v>
      </c>
      <c r="F93" s="1">
        <v>87</v>
      </c>
      <c r="G93" s="6">
        <v>0.3</v>
      </c>
      <c r="H93" s="1">
        <v>30</v>
      </c>
      <c r="I93" s="1" t="s">
        <v>33</v>
      </c>
      <c r="J93" s="1">
        <v>61</v>
      </c>
      <c r="K93" s="1">
        <f t="shared" si="16"/>
        <v>0</v>
      </c>
      <c r="L93" s="1">
        <f t="shared" si="17"/>
        <v>61</v>
      </c>
      <c r="M93" s="1"/>
      <c r="N93" s="1"/>
      <c r="O93" s="1">
        <v>11.8</v>
      </c>
      <c r="P93" s="1">
        <f t="shared" si="18"/>
        <v>12.2</v>
      </c>
      <c r="Q93" s="5">
        <f t="shared" si="23"/>
        <v>35.399999999999991</v>
      </c>
      <c r="R93" s="5"/>
      <c r="S93" s="1"/>
      <c r="T93" s="1">
        <f t="shared" si="19"/>
        <v>11</v>
      </c>
      <c r="U93" s="1">
        <f t="shared" si="20"/>
        <v>8.0983606557377055</v>
      </c>
      <c r="V93" s="1">
        <v>12.4</v>
      </c>
      <c r="W93" s="1">
        <v>6.2</v>
      </c>
      <c r="X93" s="1">
        <v>6.8</v>
      </c>
      <c r="Y93" s="1">
        <v>16.399999999999999</v>
      </c>
      <c r="Z93" s="1">
        <v>20</v>
      </c>
      <c r="AA93" s="1">
        <v>10</v>
      </c>
      <c r="AB93" s="1"/>
      <c r="AC93" s="1">
        <f t="shared" si="21"/>
        <v>11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126</v>
      </c>
      <c r="B94" s="1" t="s">
        <v>32</v>
      </c>
      <c r="C94" s="1">
        <v>638.10400000000004</v>
      </c>
      <c r="D94" s="1">
        <v>8532.4449999999997</v>
      </c>
      <c r="E94" s="1">
        <v>7290.3980000000001</v>
      </c>
      <c r="F94" s="1">
        <v>1471.884</v>
      </c>
      <c r="G94" s="6">
        <v>1</v>
      </c>
      <c r="H94" s="1">
        <v>60</v>
      </c>
      <c r="I94" s="1" t="s">
        <v>33</v>
      </c>
      <c r="J94" s="1">
        <v>7256.585</v>
      </c>
      <c r="K94" s="1">
        <f t="shared" si="16"/>
        <v>33.813000000000102</v>
      </c>
      <c r="L94" s="1">
        <f t="shared" si="17"/>
        <v>1498.3130000000001</v>
      </c>
      <c r="M94" s="1">
        <v>5792.085</v>
      </c>
      <c r="N94" s="1">
        <v>1008.523819999999</v>
      </c>
      <c r="O94" s="1">
        <v>378.10398000000049</v>
      </c>
      <c r="P94" s="1">
        <f t="shared" si="18"/>
        <v>299.6626</v>
      </c>
      <c r="Q94" s="5">
        <f>12.4*P94-O94-N94-F94</f>
        <v>857.3044400000008</v>
      </c>
      <c r="R94" s="5"/>
      <c r="S94" s="1"/>
      <c r="T94" s="1">
        <f t="shared" si="19"/>
        <v>12.4</v>
      </c>
      <c r="U94" s="1">
        <f t="shared" si="20"/>
        <v>9.5391009755638478</v>
      </c>
      <c r="V94" s="1">
        <v>292.75080000000003</v>
      </c>
      <c r="W94" s="1">
        <v>321.45780000000002</v>
      </c>
      <c r="X94" s="1">
        <v>312.57060000000001</v>
      </c>
      <c r="Y94" s="1">
        <v>304.92520000000002</v>
      </c>
      <c r="Z94" s="1">
        <v>307.40440000000001</v>
      </c>
      <c r="AA94" s="1">
        <v>300.12439999999998</v>
      </c>
      <c r="AB94" s="1"/>
      <c r="AC94" s="1">
        <f t="shared" si="21"/>
        <v>857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127</v>
      </c>
      <c r="B95" s="1" t="s">
        <v>38</v>
      </c>
      <c r="C95" s="1">
        <v>2</v>
      </c>
      <c r="D95" s="1">
        <v>40</v>
      </c>
      <c r="E95" s="1">
        <v>-2</v>
      </c>
      <c r="F95" s="1">
        <v>37</v>
      </c>
      <c r="G95" s="6">
        <v>0.1</v>
      </c>
      <c r="H95" s="1">
        <v>60</v>
      </c>
      <c r="I95" s="1" t="s">
        <v>33</v>
      </c>
      <c r="J95" s="1">
        <v>3</v>
      </c>
      <c r="K95" s="1">
        <f t="shared" si="16"/>
        <v>-5</v>
      </c>
      <c r="L95" s="1">
        <f t="shared" si="17"/>
        <v>-2</v>
      </c>
      <c r="M95" s="1"/>
      <c r="N95" s="1"/>
      <c r="O95" s="1"/>
      <c r="P95" s="1">
        <f t="shared" si="18"/>
        <v>-0.4</v>
      </c>
      <c r="Q95" s="5"/>
      <c r="R95" s="5"/>
      <c r="S95" s="1"/>
      <c r="T95" s="1">
        <f t="shared" si="19"/>
        <v>-92.5</v>
      </c>
      <c r="U95" s="1">
        <f t="shared" si="20"/>
        <v>-92.5</v>
      </c>
      <c r="V95" s="1">
        <v>-0.6</v>
      </c>
      <c r="W95" s="1">
        <v>3.6</v>
      </c>
      <c r="X95" s="1">
        <v>4.4000000000000004</v>
      </c>
      <c r="Y95" s="1">
        <v>4</v>
      </c>
      <c r="Z95" s="1">
        <v>3.8</v>
      </c>
      <c r="AA95" s="1">
        <v>4.8</v>
      </c>
      <c r="AB95" s="1"/>
      <c r="AC95" s="1">
        <f t="shared" si="21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128</v>
      </c>
      <c r="B96" s="1" t="s">
        <v>32</v>
      </c>
      <c r="C96" s="1">
        <v>1395.5170000000001</v>
      </c>
      <c r="D96" s="1">
        <v>14610.924999999999</v>
      </c>
      <c r="E96" s="1">
        <v>12884.816000000001</v>
      </c>
      <c r="F96" s="1">
        <v>2386.04</v>
      </c>
      <c r="G96" s="6">
        <v>1</v>
      </c>
      <c r="H96" s="1">
        <v>60</v>
      </c>
      <c r="I96" s="1" t="s">
        <v>33</v>
      </c>
      <c r="J96" s="1">
        <v>12800.31</v>
      </c>
      <c r="K96" s="1">
        <f t="shared" si="16"/>
        <v>84.506000000001222</v>
      </c>
      <c r="L96" s="1">
        <f t="shared" si="17"/>
        <v>2389.0060000000012</v>
      </c>
      <c r="M96" s="1">
        <v>10495.81</v>
      </c>
      <c r="N96" s="1">
        <v>1291.4738800000009</v>
      </c>
      <c r="O96" s="1">
        <v>741.5413199999989</v>
      </c>
      <c r="P96" s="1">
        <f t="shared" si="18"/>
        <v>477.80120000000022</v>
      </c>
      <c r="Q96" s="5">
        <f t="shared" ref="Q96:Q97" si="24">12.4*P96-O96-N96-F96</f>
        <v>1505.6796800000025</v>
      </c>
      <c r="R96" s="5"/>
      <c r="S96" s="1"/>
      <c r="T96" s="1">
        <f t="shared" si="19"/>
        <v>12.399999999999999</v>
      </c>
      <c r="U96" s="1">
        <f t="shared" si="20"/>
        <v>9.2487318993757182</v>
      </c>
      <c r="V96" s="1">
        <v>446.57319999999999</v>
      </c>
      <c r="W96" s="1">
        <v>490.5652</v>
      </c>
      <c r="X96" s="1">
        <v>487.70519999999999</v>
      </c>
      <c r="Y96" s="1">
        <v>479.24679999999989</v>
      </c>
      <c r="Z96" s="1">
        <v>502.04160000000002</v>
      </c>
      <c r="AA96" s="1">
        <v>490.65699999999998</v>
      </c>
      <c r="AB96" s="1"/>
      <c r="AC96" s="1">
        <f t="shared" si="21"/>
        <v>1506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129</v>
      </c>
      <c r="B97" s="1" t="s">
        <v>32</v>
      </c>
      <c r="C97" s="1">
        <v>1202.3209999999999</v>
      </c>
      <c r="D97" s="1">
        <v>16948.214</v>
      </c>
      <c r="E97" s="1">
        <v>14341.294</v>
      </c>
      <c r="F97" s="1">
        <v>2389.355</v>
      </c>
      <c r="G97" s="6">
        <v>1</v>
      </c>
      <c r="H97" s="1">
        <v>60</v>
      </c>
      <c r="I97" s="1" t="s">
        <v>33</v>
      </c>
      <c r="J97" s="1">
        <v>14279.434999999999</v>
      </c>
      <c r="K97" s="1">
        <f t="shared" si="16"/>
        <v>61.859000000000378</v>
      </c>
      <c r="L97" s="1">
        <f t="shared" si="17"/>
        <v>2313.3590000000004</v>
      </c>
      <c r="M97" s="1">
        <v>12027.934999999999</v>
      </c>
      <c r="N97" s="1">
        <v>1472.821040000003</v>
      </c>
      <c r="O97" s="1">
        <v>244.24635999999651</v>
      </c>
      <c r="P97" s="1">
        <f t="shared" si="18"/>
        <v>462.67180000000008</v>
      </c>
      <c r="Q97" s="5">
        <f t="shared" si="24"/>
        <v>1630.7079200000016</v>
      </c>
      <c r="R97" s="5"/>
      <c r="S97" s="1"/>
      <c r="T97" s="1">
        <f t="shared" si="19"/>
        <v>12.4</v>
      </c>
      <c r="U97" s="1">
        <f t="shared" si="20"/>
        <v>8.8754542636918838</v>
      </c>
      <c r="V97" s="1">
        <v>426.17639999999989</v>
      </c>
      <c r="W97" s="1">
        <v>505.52960000000002</v>
      </c>
      <c r="X97" s="1">
        <v>495.06720000000001</v>
      </c>
      <c r="Y97" s="1">
        <v>471.4380000000001</v>
      </c>
      <c r="Z97" s="1">
        <v>507.34680000000009</v>
      </c>
      <c r="AA97" s="1">
        <v>513.07000000000005</v>
      </c>
      <c r="AB97" s="1"/>
      <c r="AC97" s="1">
        <f t="shared" si="21"/>
        <v>1631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130</v>
      </c>
      <c r="B98" s="1" t="s">
        <v>38</v>
      </c>
      <c r="C98" s="1">
        <v>66</v>
      </c>
      <c r="D98" s="1"/>
      <c r="E98" s="1">
        <v>15.484</v>
      </c>
      <c r="F98" s="1">
        <v>13</v>
      </c>
      <c r="G98" s="6">
        <v>0.2</v>
      </c>
      <c r="H98" s="1">
        <v>30</v>
      </c>
      <c r="I98" s="1" t="s">
        <v>33</v>
      </c>
      <c r="J98" s="1">
        <v>15</v>
      </c>
      <c r="K98" s="1">
        <f t="shared" si="16"/>
        <v>0.48399999999999999</v>
      </c>
      <c r="L98" s="1">
        <f t="shared" si="17"/>
        <v>15.484</v>
      </c>
      <c r="M98" s="1"/>
      <c r="N98" s="1">
        <v>10</v>
      </c>
      <c r="O98" s="1">
        <v>50.119600000000013</v>
      </c>
      <c r="P98" s="1">
        <f t="shared" si="18"/>
        <v>3.0968</v>
      </c>
      <c r="Q98" s="5"/>
      <c r="R98" s="5"/>
      <c r="S98" s="1"/>
      <c r="T98" s="1">
        <f t="shared" si="19"/>
        <v>23.611340738827185</v>
      </c>
      <c r="U98" s="1">
        <f t="shared" si="20"/>
        <v>23.611340738827185</v>
      </c>
      <c r="V98" s="1">
        <v>7.6968000000000014</v>
      </c>
      <c r="W98" s="1">
        <v>4.5999999999999996</v>
      </c>
      <c r="X98" s="1">
        <v>0</v>
      </c>
      <c r="Y98" s="1">
        <v>0.6</v>
      </c>
      <c r="Z98" s="1">
        <v>2.4</v>
      </c>
      <c r="AA98" s="1">
        <v>6.6</v>
      </c>
      <c r="AB98" s="16" t="s">
        <v>59</v>
      </c>
      <c r="AC98" s="1">
        <f t="shared" si="21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2" t="s">
        <v>131</v>
      </c>
      <c r="B99" s="12" t="s">
        <v>32</v>
      </c>
      <c r="C99" s="12"/>
      <c r="D99" s="12"/>
      <c r="E99" s="12"/>
      <c r="F99" s="12"/>
      <c r="G99" s="13">
        <v>0</v>
      </c>
      <c r="H99" s="12" t="e">
        <v>#N/A</v>
      </c>
      <c r="I99" s="12" t="s">
        <v>33</v>
      </c>
      <c r="J99" s="12"/>
      <c r="K99" s="12">
        <f t="shared" si="16"/>
        <v>0</v>
      </c>
      <c r="L99" s="12">
        <f t="shared" si="17"/>
        <v>0</v>
      </c>
      <c r="M99" s="12"/>
      <c r="N99" s="12"/>
      <c r="O99" s="12"/>
      <c r="P99" s="12">
        <f t="shared" si="18"/>
        <v>0</v>
      </c>
      <c r="Q99" s="14"/>
      <c r="R99" s="14"/>
      <c r="S99" s="12"/>
      <c r="T99" s="12" t="e">
        <f t="shared" si="19"/>
        <v>#DIV/0!</v>
      </c>
      <c r="U99" s="12" t="e">
        <f t="shared" si="20"/>
        <v>#DIV/0!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 t="s">
        <v>39</v>
      </c>
      <c r="AC99" s="12">
        <f t="shared" si="21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C99" xr:uid="{465155C6-C55E-4A27-9FB9-538401BCB10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2024-08-08T13:57:41Z</dcterms:created>
  <dcterms:modified xsi:type="dcterms:W3CDTF">2024-08-09T08:04:19Z</dcterms:modified>
</cp:coreProperties>
</file>