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8,24 ПОКОМ КИ филиалы\"/>
    </mc:Choice>
  </mc:AlternateContent>
  <xr:revisionPtr revIDLastSave="0" documentId="13_ncr:1_{9E7BCDEF-B506-4461-9905-CB603EC730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AC10" i="1" l="1"/>
  <c r="AC13" i="1"/>
  <c r="AC16" i="1"/>
  <c r="AC18" i="1"/>
  <c r="AC19" i="1"/>
  <c r="AC20" i="1"/>
  <c r="AC21" i="1"/>
  <c r="AC22" i="1"/>
  <c r="AC25" i="1"/>
  <c r="AC27" i="1"/>
  <c r="AC32" i="1"/>
  <c r="AC33" i="1"/>
  <c r="AC35" i="1"/>
  <c r="AC36" i="1"/>
  <c r="AC38" i="1"/>
  <c r="AC40" i="1"/>
  <c r="AC41" i="1"/>
  <c r="AC45" i="1"/>
  <c r="AC47" i="1"/>
  <c r="AC49" i="1"/>
  <c r="AC50" i="1"/>
  <c r="AC57" i="1"/>
  <c r="AC61" i="1"/>
  <c r="AC62" i="1"/>
  <c r="AC63" i="1"/>
  <c r="AC65" i="1"/>
  <c r="AC66" i="1"/>
  <c r="AC70" i="1"/>
  <c r="AC72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101" i="1"/>
  <c r="AC112" i="1"/>
  <c r="AC113" i="1"/>
  <c r="L7" i="1"/>
  <c r="P7" i="1" s="1"/>
  <c r="Q7" i="1" s="1"/>
  <c r="AC7" i="1" s="1"/>
  <c r="L8" i="1"/>
  <c r="P8" i="1" s="1"/>
  <c r="Q8" i="1" s="1"/>
  <c r="AC8" i="1" s="1"/>
  <c r="L9" i="1"/>
  <c r="P9" i="1" s="1"/>
  <c r="AC9" i="1" s="1"/>
  <c r="L10" i="1"/>
  <c r="P10" i="1" s="1"/>
  <c r="L11" i="1"/>
  <c r="P11" i="1" s="1"/>
  <c r="Q11" i="1" s="1"/>
  <c r="AC11" i="1" s="1"/>
  <c r="L12" i="1"/>
  <c r="P12" i="1" s="1"/>
  <c r="Q12" i="1" s="1"/>
  <c r="AC12" i="1" s="1"/>
  <c r="L13" i="1"/>
  <c r="P13" i="1" s="1"/>
  <c r="L14" i="1"/>
  <c r="P14" i="1" s="1"/>
  <c r="AC14" i="1" s="1"/>
  <c r="L15" i="1"/>
  <c r="P15" i="1" s="1"/>
  <c r="Q15" i="1" s="1"/>
  <c r="AC15" i="1" s="1"/>
  <c r="L16" i="1"/>
  <c r="P16" i="1" s="1"/>
  <c r="L17" i="1"/>
  <c r="P17" i="1" s="1"/>
  <c r="AC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Q28" i="1" s="1"/>
  <c r="AC28" i="1" s="1"/>
  <c r="L29" i="1"/>
  <c r="P29" i="1" s="1"/>
  <c r="Q29" i="1" s="1"/>
  <c r="AC29" i="1" s="1"/>
  <c r="L30" i="1"/>
  <c r="P30" i="1" s="1"/>
  <c r="Q30" i="1" s="1"/>
  <c r="AC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Q37" i="1" s="1"/>
  <c r="AC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AC42" i="1" s="1"/>
  <c r="L43" i="1"/>
  <c r="P43" i="1" s="1"/>
  <c r="AC43" i="1" s="1"/>
  <c r="L44" i="1"/>
  <c r="P44" i="1" s="1"/>
  <c r="Q44" i="1" s="1"/>
  <c r="AC44" i="1" s="1"/>
  <c r="L45" i="1"/>
  <c r="P45" i="1" s="1"/>
  <c r="L46" i="1"/>
  <c r="P46" i="1" s="1"/>
  <c r="Q46" i="1" s="1"/>
  <c r="AC46" i="1" s="1"/>
  <c r="L47" i="1"/>
  <c r="P47" i="1" s="1"/>
  <c r="L48" i="1"/>
  <c r="P48" i="1" s="1"/>
  <c r="AC48" i="1" s="1"/>
  <c r="L49" i="1"/>
  <c r="P49" i="1" s="1"/>
  <c r="L50" i="1"/>
  <c r="P50" i="1" s="1"/>
  <c r="L51" i="1"/>
  <c r="P51" i="1" s="1"/>
  <c r="Q51" i="1" s="1"/>
  <c r="AC51" i="1" s="1"/>
  <c r="L52" i="1"/>
  <c r="P52" i="1" s="1"/>
  <c r="AC52" i="1" s="1"/>
  <c r="L53" i="1"/>
  <c r="P53" i="1" s="1"/>
  <c r="Q53" i="1" s="1"/>
  <c r="AC53" i="1" s="1"/>
  <c r="L54" i="1"/>
  <c r="P54" i="1" s="1"/>
  <c r="Q54" i="1" s="1"/>
  <c r="AC54" i="1" s="1"/>
  <c r="L55" i="1"/>
  <c r="P55" i="1" s="1"/>
  <c r="AC55" i="1" s="1"/>
  <c r="L56" i="1"/>
  <c r="P56" i="1" s="1"/>
  <c r="Q56" i="1" s="1"/>
  <c r="AC56" i="1" s="1"/>
  <c r="L57" i="1"/>
  <c r="P57" i="1" s="1"/>
  <c r="L58" i="1"/>
  <c r="P58" i="1" s="1"/>
  <c r="Q58" i="1" s="1"/>
  <c r="AC58" i="1" s="1"/>
  <c r="L59" i="1"/>
  <c r="P59" i="1" s="1"/>
  <c r="Q59" i="1" s="1"/>
  <c r="AC59" i="1" s="1"/>
  <c r="L60" i="1"/>
  <c r="P60" i="1" s="1"/>
  <c r="Q60" i="1" s="1"/>
  <c r="AC60" i="1" s="1"/>
  <c r="L61" i="1"/>
  <c r="P61" i="1" s="1"/>
  <c r="L62" i="1"/>
  <c r="P62" i="1" s="1"/>
  <c r="L63" i="1"/>
  <c r="P63" i="1" s="1"/>
  <c r="L64" i="1"/>
  <c r="P64" i="1" s="1"/>
  <c r="Q64" i="1" s="1"/>
  <c r="AC64" i="1" s="1"/>
  <c r="L65" i="1"/>
  <c r="P65" i="1" s="1"/>
  <c r="L66" i="1"/>
  <c r="P66" i="1" s="1"/>
  <c r="L67" i="1"/>
  <c r="P67" i="1" s="1"/>
  <c r="AC67" i="1" s="1"/>
  <c r="L68" i="1"/>
  <c r="P68" i="1" s="1"/>
  <c r="AC68" i="1" s="1"/>
  <c r="L69" i="1"/>
  <c r="P69" i="1" s="1"/>
  <c r="Q69" i="1" s="1"/>
  <c r="AC69" i="1" s="1"/>
  <c r="L70" i="1"/>
  <c r="P70" i="1" s="1"/>
  <c r="L71" i="1"/>
  <c r="P71" i="1" s="1"/>
  <c r="Q71" i="1" s="1"/>
  <c r="AC71" i="1" s="1"/>
  <c r="L72" i="1"/>
  <c r="P72" i="1" s="1"/>
  <c r="L73" i="1"/>
  <c r="P73" i="1" s="1"/>
  <c r="AC73" i="1" s="1"/>
  <c r="L74" i="1"/>
  <c r="P74" i="1" s="1"/>
  <c r="Q74" i="1" s="1"/>
  <c r="AC74" i="1" s="1"/>
  <c r="L75" i="1"/>
  <c r="P75" i="1" s="1"/>
  <c r="Q75" i="1" s="1"/>
  <c r="AC75" i="1" s="1"/>
  <c r="L76" i="1"/>
  <c r="P76" i="1" s="1"/>
  <c r="Q76" i="1" s="1"/>
  <c r="AC76" i="1" s="1"/>
  <c r="L77" i="1"/>
  <c r="P77" i="1" s="1"/>
  <c r="Q77" i="1" s="1"/>
  <c r="AC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AC94" i="1" s="1"/>
  <c r="L95" i="1"/>
  <c r="P95" i="1" s="1"/>
  <c r="L96" i="1"/>
  <c r="P96" i="1" s="1"/>
  <c r="AC96" i="1" s="1"/>
  <c r="L97" i="1"/>
  <c r="P97" i="1" s="1"/>
  <c r="AC97" i="1" s="1"/>
  <c r="L98" i="1"/>
  <c r="P98" i="1" s="1"/>
  <c r="AC98" i="1" s="1"/>
  <c r="L99" i="1"/>
  <c r="P99" i="1" s="1"/>
  <c r="AC99" i="1" s="1"/>
  <c r="L100" i="1"/>
  <c r="P100" i="1" s="1"/>
  <c r="AC100" i="1" s="1"/>
  <c r="L101" i="1"/>
  <c r="P101" i="1" s="1"/>
  <c r="L102" i="1"/>
  <c r="P102" i="1" s="1"/>
  <c r="AC102" i="1" s="1"/>
  <c r="L103" i="1"/>
  <c r="P103" i="1" s="1"/>
  <c r="AC103" i="1" s="1"/>
  <c r="L104" i="1"/>
  <c r="P104" i="1" s="1"/>
  <c r="Q104" i="1" s="1"/>
  <c r="AC104" i="1" s="1"/>
  <c r="L105" i="1"/>
  <c r="P105" i="1" s="1"/>
  <c r="AC105" i="1" s="1"/>
  <c r="L106" i="1"/>
  <c r="P106" i="1" s="1"/>
  <c r="L107" i="1"/>
  <c r="P107" i="1" s="1"/>
  <c r="L108" i="1"/>
  <c r="P108" i="1" s="1"/>
  <c r="AC108" i="1" s="1"/>
  <c r="L109" i="1"/>
  <c r="P109" i="1" s="1"/>
  <c r="AC109" i="1" s="1"/>
  <c r="L110" i="1"/>
  <c r="P110" i="1" s="1"/>
  <c r="L111" i="1"/>
  <c r="P111" i="1" s="1"/>
  <c r="AC111" i="1" s="1"/>
  <c r="L112" i="1"/>
  <c r="P112" i="1" s="1"/>
  <c r="L113" i="1"/>
  <c r="P113" i="1" s="1"/>
  <c r="L6" i="1"/>
  <c r="P6" i="1" s="1"/>
  <c r="AC6" i="1" s="1"/>
  <c r="Q107" i="1" l="1"/>
  <c r="AC107" i="1" s="1"/>
  <c r="Q23" i="1"/>
  <c r="AC23" i="1" s="1"/>
  <c r="Q110" i="1"/>
  <c r="AC110" i="1" s="1"/>
  <c r="Q26" i="1"/>
  <c r="AC26" i="1" s="1"/>
  <c r="Q24" i="1"/>
  <c r="AC24" i="1" s="1"/>
  <c r="Q106" i="1"/>
  <c r="AC106" i="1" s="1"/>
  <c r="Q82" i="1"/>
  <c r="AC82" i="1" s="1"/>
  <c r="Q34" i="1"/>
  <c r="AC34" i="1" s="1"/>
  <c r="Q39" i="1"/>
  <c r="AC39" i="1" s="1"/>
  <c r="Q31" i="1"/>
  <c r="AC31" i="1" s="1"/>
  <c r="U113" i="1"/>
  <c r="T113" i="1"/>
  <c r="U111" i="1"/>
  <c r="T111" i="1"/>
  <c r="U109" i="1"/>
  <c r="T109" i="1"/>
  <c r="U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U34" i="1"/>
  <c r="T32" i="1"/>
  <c r="U32" i="1"/>
  <c r="T30" i="1"/>
  <c r="U30" i="1"/>
  <c r="T28" i="1"/>
  <c r="U28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112" i="1"/>
  <c r="T112" i="1"/>
  <c r="U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U90" i="1"/>
  <c r="T90" i="1"/>
  <c r="T88" i="1"/>
  <c r="U88" i="1"/>
  <c r="T86" i="1"/>
  <c r="U86" i="1"/>
  <c r="T84" i="1"/>
  <c r="U84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U39" i="1"/>
  <c r="T37" i="1"/>
  <c r="U37" i="1"/>
  <c r="T35" i="1"/>
  <c r="U35" i="1"/>
  <c r="T33" i="1"/>
  <c r="U33" i="1"/>
  <c r="U31" i="1"/>
  <c r="T29" i="1"/>
  <c r="U29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10" i="1" l="1"/>
  <c r="T107" i="1"/>
  <c r="T34" i="1"/>
  <c r="T82" i="1"/>
  <c r="AC5" i="1"/>
  <c r="Q5" i="1"/>
  <c r="T31" i="1"/>
  <c r="T39" i="1"/>
  <c r="K5" i="1"/>
</calcChain>
</file>

<file path=xl/sharedStrings.xml><?xml version="1.0" encoding="utf-8"?>
<sst xmlns="http://schemas.openxmlformats.org/spreadsheetml/2006/main" count="408" uniqueCount="154">
  <si>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</si>
  <si>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</si>
  <si>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</si>
  <si>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</si>
  <si>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</si>
  <si>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</si>
  <si>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</si>
  <si>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</si>
  <si>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</si>
  <si>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</si>
  <si>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</si>
  <si>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</si>
  <si>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</si>
  <si>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</si>
  <si>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</si>
  <si>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</si>
  <si>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</si>
  <si>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</si>
  <si>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</si>
  <si>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</si>
  <si>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</si>
  <si>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</si>
  <si>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12,08,(1)</t>
  </si>
  <si>
    <t>12,08(2)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</si>
  <si>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</si>
  <si>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</si>
  <si>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</si>
  <si>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</si>
  <si>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</si>
  <si>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</si>
  <si>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</si>
  <si>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</si>
  <si>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</si>
  <si>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</si>
  <si>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</si>
  <si>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</si>
  <si>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</si>
  <si>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</si>
  <si>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</si>
  <si>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</si>
  <si>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</si>
  <si>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</si>
  <si>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</si>
  <si>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</si>
  <si>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</si>
  <si>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</si>
  <si>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</si>
  <si>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</si>
  <si>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</si>
  <si>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</si>
  <si>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</si>
  <si>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</si>
  <si>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</si>
  <si>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</si>
  <si>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</si>
  <si>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</si>
  <si>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</si>
  <si>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</si>
  <si>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</si>
  <si>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</si>
  <si>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</si>
  <si>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</si>
  <si>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</si>
  <si>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</si>
  <si>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</si>
  <si>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</si>
  <si>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</si>
  <si>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</si>
  <si>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</si>
  <si>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</si>
  <si>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</si>
  <si>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</si>
  <si>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</si>
  <si>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</si>
  <si>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</si>
  <si>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</si>
  <si>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</si>
  <si>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</si>
  <si>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</si>
  <si>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</si>
  <si>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</si>
  <si>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</si>
  <si>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</si>
  <si>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</si>
  <si>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</si>
  <si>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</si>
  <si>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</si>
  <si>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</si>
  <si>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</si>
  <si>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</si>
  <si>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</si>
  <si>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</si>
  <si>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</si>
  <si>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</si>
  <si>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</si>
  <si>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</si>
  <si>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</si>
  <si>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</si>
  <si>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</si>
  <si>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</si>
  <si>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</si>
  <si>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</si>
  <si>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</si>
  <si>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</si>
  <si>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</si>
  <si>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</si>
  <si>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</si>
  <si>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</si>
  <si>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</si>
  <si>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</si>
  <si>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</si>
  <si>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</si>
  <si>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</si>
  <si>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</si>
  <si>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</si>
  <si>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</si>
  <si>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</si>
  <si>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</si>
  <si>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</si>
  <si>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</si>
  <si>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</si>
  <si>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</si>
  <si>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</si>
  <si>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</si>
  <si>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</si>
  <si>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</si>
  <si>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</si>
  <si>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</si>
  <si>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</si>
  <si>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</si>
  <si>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</si>
  <si>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</si>
  <si>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</si>
  <si>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</si>
  <si>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</si>
  <si>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</si>
  <si>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</si>
  <si>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</si>
  <si>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</si>
  <si>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</si>
  <si>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</si>
  <si>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</si>
  <si>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</si>
  <si>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</si>
  <si>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</si>
  <si>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</si>
  <si>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</si>
  <si>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</si>
  <si>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</si>
  <si>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</si>
  <si>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</si>
  <si>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Колбаса вареная Филейбургская с филе сочного окорока ТМ Баварушка ТС Бавар  вектор 0,4кг ПОКОМ</t>
  </si>
  <si>
    <t>заказ</t>
  </si>
  <si>
    <t>17,08,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</si>
</sst>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6.5703125" customWidth="1"/>
    <col min="10" max="10" width="6.85546875" customWidth="1"/>
    <col min="11" max="11" width="5.28515625" customWidth="1"/>
    <col min="12" max="12" width="6.85546875" customWidth="1"/>
    <col min="13" max="13" width="5.5703125" customWidth="1"/>
    <col min="14" max="14" width="6" customWidth="1"/>
    <col min="15" max="18" width="6.85546875" customWidth="1"/>
    <col min="19" max="19" width="21.5703125" customWidth="1"/>
    <col min="20" max="21" width="5.28515625" customWidth="1"/>
    <col min="22" max="27" width="6.140625" customWidth="1"/>
    <col min="28" max="28" width="27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45676.831000000013</v>
      </c>
      <c r="F5" s="4">
        <f>SUM(F6:F498)</f>
        <v>37218.784999999996</v>
      </c>
      <c r="G5" s="6"/>
      <c r="H5" s="1"/>
      <c r="I5" s="1"/>
      <c r="J5" s="4">
        <f t="shared" ref="J5:R5" si="0">SUM(J6:J498)</f>
        <v>43805.049999999988</v>
      </c>
      <c r="K5" s="4">
        <f t="shared" si="0"/>
        <v>1871.7810000000004</v>
      </c>
      <c r="L5" s="4">
        <f t="shared" si="0"/>
        <v>37329.460999999996</v>
      </c>
      <c r="M5" s="4">
        <f t="shared" si="0"/>
        <v>8347.369999999999</v>
      </c>
      <c r="N5" s="4">
        <f t="shared" si="0"/>
        <v>2900</v>
      </c>
      <c r="O5" s="4">
        <f t="shared" si="0"/>
        <v>18967.11742000001</v>
      </c>
      <c r="P5" s="4">
        <f t="shared" si="0"/>
        <v>7465.8921999999993</v>
      </c>
      <c r="Q5" s="4">
        <f t="shared" si="0"/>
        <v>15169.055219999998</v>
      </c>
      <c r="R5" s="4">
        <f t="shared" si="0"/>
        <v>0</v>
      </c>
      <c r="S5" s="1"/>
      <c r="T5" s="1"/>
      <c r="U5" s="1"/>
      <c r="V5" s="4">
        <f t="shared" ref="V5:AA5" si="1">SUM(V6:V498)</f>
        <v>7588.1214</v>
      </c>
      <c r="W5" s="4">
        <f t="shared" si="1"/>
        <v>7337.2237999999979</v>
      </c>
      <c r="X5" s="4">
        <f t="shared" si="1"/>
        <v>6847.8267999999998</v>
      </c>
      <c r="Y5" s="4">
        <f t="shared" si="1"/>
        <v>7308.0645999999988</v>
      </c>
      <c r="Z5" s="4">
        <f t="shared" si="1"/>
        <v>7328.1369999999997</v>
      </c>
      <c r="AA5" s="4">
        <f t="shared" si="1"/>
        <v>7243.99</v>
      </c>
      <c r="AB5" s="1"/>
      <c r="AC5" s="4">
        <f>SUM(AC6:AC498)</f>
        <v>12929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840.64400000000001</v>
      </c>
      <c r="D6" s="1"/>
      <c r="E6" s="1">
        <v>216.32900000000001</v>
      </c>
      <c r="F6" s="1">
        <v>592.89300000000003</v>
      </c>
      <c r="G6" s="6">
        <v>1</v>
      </c>
      <c r="H6" s="1">
        <v>50</v>
      </c>
      <c r="I6" s="1" t="s">
        <v>33</v>
      </c>
      <c r="J6" s="1">
        <v>201.85</v>
      </c>
      <c r="K6" s="1">
        <f t="shared" ref="K6:K36" si="2">E6-J6</f>
        <v>14.479000000000013</v>
      </c>
      <c r="L6" s="1">
        <f>E6-M6</f>
        <v>216.32900000000001</v>
      </c>
      <c r="M6" s="1"/>
      <c r="N6" s="1"/>
      <c r="O6" s="1">
        <v>0</v>
      </c>
      <c r="P6" s="1">
        <f>L6/5</f>
        <v>43.265799999999999</v>
      </c>
      <c r="Q6" s="5"/>
      <c r="R6" s="5"/>
      <c r="S6" s="1"/>
      <c r="T6" s="1">
        <f>(F6+N6+O6+Q6)/P6</f>
        <v>13.703502535489926</v>
      </c>
      <c r="U6" s="1">
        <f>(F6+N6+O6)/P6</f>
        <v>13.703502535489926</v>
      </c>
      <c r="V6" s="1">
        <v>42.090200000000003</v>
      </c>
      <c r="W6" s="1">
        <v>47.889400000000002</v>
      </c>
      <c r="X6" s="1">
        <v>45.218400000000003</v>
      </c>
      <c r="Y6" s="1">
        <v>50.678400000000003</v>
      </c>
      <c r="Z6" s="1">
        <v>63.644199999999998</v>
      </c>
      <c r="AA6" s="1">
        <v>64.798400000000001</v>
      </c>
      <c r="AB6" s="13" t="s">
        <v>34</v>
      </c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398.697</v>
      </c>
      <c r="D7" s="1">
        <v>145.357</v>
      </c>
      <c r="E7" s="1">
        <v>273.916</v>
      </c>
      <c r="F7" s="1">
        <v>229.517</v>
      </c>
      <c r="G7" s="6">
        <v>1</v>
      </c>
      <c r="H7" s="1">
        <v>45</v>
      </c>
      <c r="I7" s="1" t="s">
        <v>33</v>
      </c>
      <c r="J7" s="1">
        <v>260.75</v>
      </c>
      <c r="K7" s="1">
        <f t="shared" si="2"/>
        <v>13.165999999999997</v>
      </c>
      <c r="L7" s="1">
        <f t="shared" ref="L7:L69" si="4">E7-M7</f>
        <v>273.916</v>
      </c>
      <c r="M7" s="1"/>
      <c r="N7" s="1"/>
      <c r="O7" s="1">
        <v>285.31305999999978</v>
      </c>
      <c r="P7" s="1">
        <f t="shared" ref="P7:P69" si="5">L7/5</f>
        <v>54.783200000000001</v>
      </c>
      <c r="Q7" s="5">
        <f t="shared" ref="Q7:Q8" si="6">10*P7-O7-N7-F7</f>
        <v>33.001940000000218</v>
      </c>
      <c r="R7" s="5"/>
      <c r="S7" s="1"/>
      <c r="T7" s="1">
        <f t="shared" ref="T7:T69" si="7">(F7+N7+O7+Q7)/P7</f>
        <v>10</v>
      </c>
      <c r="U7" s="1">
        <f t="shared" ref="U7:U69" si="8">(F7+N7+O7)/P7</f>
        <v>9.3975901371223252</v>
      </c>
      <c r="V7" s="1">
        <v>60.019399999999997</v>
      </c>
      <c r="W7" s="1">
        <v>49.674599999999998</v>
      </c>
      <c r="X7" s="1">
        <v>50.355200000000004</v>
      </c>
      <c r="Y7" s="1">
        <v>57.894000000000013</v>
      </c>
      <c r="Z7" s="1">
        <v>55.828200000000002</v>
      </c>
      <c r="AA7" s="1">
        <v>51.383799999999987</v>
      </c>
      <c r="AB7" s="1"/>
      <c r="AC7" s="1">
        <f t="shared" si="3"/>
        <v>33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875.01599999999996</v>
      </c>
      <c r="D8" s="1">
        <v>239.33199999999999</v>
      </c>
      <c r="E8" s="1">
        <v>406.33300000000003</v>
      </c>
      <c r="F8" s="1">
        <v>622.81100000000004</v>
      </c>
      <c r="G8" s="6">
        <v>1</v>
      </c>
      <c r="H8" s="1">
        <v>45</v>
      </c>
      <c r="I8" s="1" t="s">
        <v>33</v>
      </c>
      <c r="J8" s="1">
        <v>390.35</v>
      </c>
      <c r="K8" s="1">
        <f t="shared" si="2"/>
        <v>15.983000000000004</v>
      </c>
      <c r="L8" s="1">
        <f t="shared" si="4"/>
        <v>406.33300000000003</v>
      </c>
      <c r="M8" s="1"/>
      <c r="N8" s="1"/>
      <c r="O8" s="1">
        <v>120.1016000000001</v>
      </c>
      <c r="P8" s="1">
        <f t="shared" si="5"/>
        <v>81.266600000000011</v>
      </c>
      <c r="Q8" s="5">
        <f t="shared" si="6"/>
        <v>69.753400000000056</v>
      </c>
      <c r="R8" s="5"/>
      <c r="S8" s="1"/>
      <c r="T8" s="1">
        <f t="shared" si="7"/>
        <v>10</v>
      </c>
      <c r="U8" s="1">
        <f t="shared" si="8"/>
        <v>9.141671978401952</v>
      </c>
      <c r="V8" s="1">
        <v>95.364599999999996</v>
      </c>
      <c r="W8" s="1">
        <v>107.4258</v>
      </c>
      <c r="X8" s="1">
        <v>114.54259999999999</v>
      </c>
      <c r="Y8" s="1">
        <v>117.319</v>
      </c>
      <c r="Z8" s="1">
        <v>105.1296</v>
      </c>
      <c r="AA8" s="1">
        <v>102.2928</v>
      </c>
      <c r="AB8" s="1"/>
      <c r="AC8" s="1">
        <f t="shared" si="3"/>
        <v>70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92.882000000000005</v>
      </c>
      <c r="D9" s="1"/>
      <c r="E9" s="1">
        <v>7.2779999999999996</v>
      </c>
      <c r="F9" s="1">
        <v>81.438999999999993</v>
      </c>
      <c r="G9" s="6">
        <v>1</v>
      </c>
      <c r="H9" s="1">
        <v>40</v>
      </c>
      <c r="I9" s="1" t="s">
        <v>33</v>
      </c>
      <c r="J9" s="1">
        <v>10.55</v>
      </c>
      <c r="K9" s="1">
        <f t="shared" si="2"/>
        <v>-3.2720000000000011</v>
      </c>
      <c r="L9" s="1">
        <f t="shared" si="4"/>
        <v>7.2779999999999996</v>
      </c>
      <c r="M9" s="1"/>
      <c r="N9" s="1"/>
      <c r="O9" s="1">
        <v>0</v>
      </c>
      <c r="P9" s="1">
        <f t="shared" si="5"/>
        <v>1.4556</v>
      </c>
      <c r="Q9" s="5"/>
      <c r="R9" s="5"/>
      <c r="S9" s="1"/>
      <c r="T9" s="1">
        <f t="shared" si="7"/>
        <v>55.948749656499032</v>
      </c>
      <c r="U9" s="1">
        <f t="shared" si="8"/>
        <v>55.948749656499032</v>
      </c>
      <c r="V9" s="1">
        <v>3.9683999999999999</v>
      </c>
      <c r="W9" s="1">
        <v>4.6375999999999999</v>
      </c>
      <c r="X9" s="1">
        <v>4.7921999999999993</v>
      </c>
      <c r="Y9" s="1">
        <v>4.5590000000000002</v>
      </c>
      <c r="Z9" s="1">
        <v>3.6132</v>
      </c>
      <c r="AA9" s="1">
        <v>5.7135999999999996</v>
      </c>
      <c r="AB9" s="15" t="s">
        <v>137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38</v>
      </c>
      <c r="B10" s="10" t="s">
        <v>39</v>
      </c>
      <c r="C10" s="10"/>
      <c r="D10" s="10">
        <v>90</v>
      </c>
      <c r="E10" s="10">
        <v>90</v>
      </c>
      <c r="F10" s="10"/>
      <c r="G10" s="11">
        <v>0</v>
      </c>
      <c r="H10" s="10" t="e">
        <v>#N/A</v>
      </c>
      <c r="I10" s="10" t="s">
        <v>60</v>
      </c>
      <c r="J10" s="10">
        <v>90</v>
      </c>
      <c r="K10" s="10">
        <f t="shared" si="2"/>
        <v>0</v>
      </c>
      <c r="L10" s="10">
        <f t="shared" si="4"/>
        <v>0</v>
      </c>
      <c r="M10" s="10">
        <v>90</v>
      </c>
      <c r="N10" s="10"/>
      <c r="O10" s="10"/>
      <c r="P10" s="10">
        <f t="shared" si="5"/>
        <v>0</v>
      </c>
      <c r="Q10" s="12"/>
      <c r="R10" s="12"/>
      <c r="S10" s="10"/>
      <c r="T10" s="10" t="e">
        <f t="shared" si="7"/>
        <v>#DIV/0!</v>
      </c>
      <c r="U10" s="10" t="e">
        <f t="shared" si="8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/>
      <c r="AC10" s="10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654</v>
      </c>
      <c r="D11" s="1">
        <v>696</v>
      </c>
      <c r="E11" s="1">
        <v>683</v>
      </c>
      <c r="F11" s="1">
        <v>538</v>
      </c>
      <c r="G11" s="6">
        <v>0.45</v>
      </c>
      <c r="H11" s="1">
        <v>45</v>
      </c>
      <c r="I11" s="1" t="s">
        <v>33</v>
      </c>
      <c r="J11" s="1">
        <v>695</v>
      </c>
      <c r="K11" s="1">
        <f t="shared" si="2"/>
        <v>-12</v>
      </c>
      <c r="L11" s="1">
        <f t="shared" si="4"/>
        <v>683</v>
      </c>
      <c r="M11" s="1"/>
      <c r="N11" s="1"/>
      <c r="O11" s="1">
        <v>498.61520000000019</v>
      </c>
      <c r="P11" s="1">
        <f t="shared" si="5"/>
        <v>136.6</v>
      </c>
      <c r="Q11" s="5">
        <f t="shared" ref="Q11:Q12" si="9">10*P11-O11-N11-F11</f>
        <v>329.38479999999981</v>
      </c>
      <c r="R11" s="5"/>
      <c r="S11" s="1"/>
      <c r="T11" s="1">
        <f t="shared" si="7"/>
        <v>10</v>
      </c>
      <c r="U11" s="1">
        <f t="shared" si="8"/>
        <v>7.5886910688140574</v>
      </c>
      <c r="V11" s="1">
        <v>143.80000000000001</v>
      </c>
      <c r="W11" s="1">
        <v>128.80000000000001</v>
      </c>
      <c r="X11" s="1">
        <v>106.6</v>
      </c>
      <c r="Y11" s="1">
        <v>122</v>
      </c>
      <c r="Z11" s="1">
        <v>129.4</v>
      </c>
      <c r="AA11" s="1">
        <v>130.19999999999999</v>
      </c>
      <c r="AB11" s="1"/>
      <c r="AC11" s="1">
        <f t="shared" si="3"/>
        <v>148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917</v>
      </c>
      <c r="D12" s="1">
        <v>1206</v>
      </c>
      <c r="E12" s="1">
        <v>936</v>
      </c>
      <c r="F12" s="1">
        <v>973</v>
      </c>
      <c r="G12" s="6">
        <v>0.45</v>
      </c>
      <c r="H12" s="1">
        <v>45</v>
      </c>
      <c r="I12" s="1" t="s">
        <v>33</v>
      </c>
      <c r="J12" s="1">
        <v>982</v>
      </c>
      <c r="K12" s="1">
        <f t="shared" si="2"/>
        <v>-46</v>
      </c>
      <c r="L12" s="1">
        <f t="shared" si="4"/>
        <v>936</v>
      </c>
      <c r="M12" s="1"/>
      <c r="N12" s="1"/>
      <c r="O12" s="1">
        <v>372.90860000000009</v>
      </c>
      <c r="P12" s="1">
        <f t="shared" si="5"/>
        <v>187.2</v>
      </c>
      <c r="Q12" s="5">
        <f t="shared" si="9"/>
        <v>526.09139999999979</v>
      </c>
      <c r="R12" s="5"/>
      <c r="S12" s="1"/>
      <c r="T12" s="1">
        <f t="shared" si="7"/>
        <v>10</v>
      </c>
      <c r="U12" s="1">
        <f t="shared" si="8"/>
        <v>7.1896826923076942</v>
      </c>
      <c r="V12" s="1">
        <v>198.47239999999999</v>
      </c>
      <c r="W12" s="1">
        <v>202.07239999999999</v>
      </c>
      <c r="X12" s="1">
        <v>159.4</v>
      </c>
      <c r="Y12" s="1">
        <v>158.4</v>
      </c>
      <c r="Z12" s="1">
        <v>172.6</v>
      </c>
      <c r="AA12" s="1">
        <v>177.4</v>
      </c>
      <c r="AB12" s="1"/>
      <c r="AC12" s="1">
        <f t="shared" si="3"/>
        <v>237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42</v>
      </c>
      <c r="B13" s="10" t="s">
        <v>39</v>
      </c>
      <c r="C13" s="10"/>
      <c r="D13" s="10">
        <v>320</v>
      </c>
      <c r="E13" s="10">
        <v>320</v>
      </c>
      <c r="F13" s="10"/>
      <c r="G13" s="11">
        <v>0</v>
      </c>
      <c r="H13" s="10" t="e">
        <v>#N/A</v>
      </c>
      <c r="I13" s="10" t="s">
        <v>60</v>
      </c>
      <c r="J13" s="10">
        <v>320</v>
      </c>
      <c r="K13" s="10">
        <f t="shared" si="2"/>
        <v>0</v>
      </c>
      <c r="L13" s="10">
        <f t="shared" si="4"/>
        <v>0</v>
      </c>
      <c r="M13" s="10">
        <v>320</v>
      </c>
      <c r="N13" s="10"/>
      <c r="O13" s="10"/>
      <c r="P13" s="10">
        <f t="shared" si="5"/>
        <v>0</v>
      </c>
      <c r="Q13" s="12"/>
      <c r="R13" s="12"/>
      <c r="S13" s="10"/>
      <c r="T13" s="10" t="e">
        <f t="shared" si="7"/>
        <v>#DIV/0!</v>
      </c>
      <c r="U13" s="10" t="e">
        <f t="shared" si="8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210</v>
      </c>
      <c r="D14" s="1">
        <v>135</v>
      </c>
      <c r="E14" s="1">
        <v>161</v>
      </c>
      <c r="F14" s="1">
        <v>176</v>
      </c>
      <c r="G14" s="6">
        <v>0.17</v>
      </c>
      <c r="H14" s="1">
        <v>180</v>
      </c>
      <c r="I14" s="1" t="s">
        <v>33</v>
      </c>
      <c r="J14" s="1">
        <v>162</v>
      </c>
      <c r="K14" s="1">
        <f t="shared" si="2"/>
        <v>-1</v>
      </c>
      <c r="L14" s="1">
        <f t="shared" si="4"/>
        <v>26</v>
      </c>
      <c r="M14" s="1">
        <v>135</v>
      </c>
      <c r="N14" s="1"/>
      <c r="O14" s="1">
        <v>0</v>
      </c>
      <c r="P14" s="1">
        <f t="shared" si="5"/>
        <v>5.2</v>
      </c>
      <c r="Q14" s="5"/>
      <c r="R14" s="5"/>
      <c r="S14" s="1"/>
      <c r="T14" s="1">
        <f t="shared" si="7"/>
        <v>33.846153846153847</v>
      </c>
      <c r="U14" s="1">
        <f t="shared" si="8"/>
        <v>33.846153846153847</v>
      </c>
      <c r="V14" s="1">
        <v>6.4</v>
      </c>
      <c r="W14" s="1">
        <v>7.2</v>
      </c>
      <c r="X14" s="1">
        <v>7.4</v>
      </c>
      <c r="Y14" s="1">
        <v>6.6</v>
      </c>
      <c r="Z14" s="1">
        <v>4.2</v>
      </c>
      <c r="AA14" s="1">
        <v>6</v>
      </c>
      <c r="AB14" s="13" t="s">
        <v>34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122</v>
      </c>
      <c r="D15" s="1">
        <v>156</v>
      </c>
      <c r="E15" s="1">
        <v>196</v>
      </c>
      <c r="F15" s="1">
        <v>67</v>
      </c>
      <c r="G15" s="6">
        <v>0.3</v>
      </c>
      <c r="H15" s="1">
        <v>40</v>
      </c>
      <c r="I15" s="1" t="s">
        <v>33</v>
      </c>
      <c r="J15" s="1">
        <v>198</v>
      </c>
      <c r="K15" s="1">
        <f t="shared" si="2"/>
        <v>-2</v>
      </c>
      <c r="L15" s="1">
        <f t="shared" si="4"/>
        <v>40</v>
      </c>
      <c r="M15" s="1">
        <v>156</v>
      </c>
      <c r="N15" s="1"/>
      <c r="O15" s="1">
        <v>0</v>
      </c>
      <c r="P15" s="1">
        <f t="shared" si="5"/>
        <v>8</v>
      </c>
      <c r="Q15" s="5">
        <f t="shared" ref="Q15" si="10">10*P15-O15-N15-F15</f>
        <v>13</v>
      </c>
      <c r="R15" s="5"/>
      <c r="S15" s="1"/>
      <c r="T15" s="1">
        <f t="shared" si="7"/>
        <v>10</v>
      </c>
      <c r="U15" s="1">
        <f t="shared" si="8"/>
        <v>8.375</v>
      </c>
      <c r="V15" s="1">
        <v>5.6</v>
      </c>
      <c r="W15" s="1">
        <v>5.4</v>
      </c>
      <c r="X15" s="1">
        <v>1.8</v>
      </c>
      <c r="Y15" s="1">
        <v>4.2</v>
      </c>
      <c r="Z15" s="1">
        <v>9</v>
      </c>
      <c r="AA15" s="1">
        <v>6.6</v>
      </c>
      <c r="AB15" s="1"/>
      <c r="AC15" s="1">
        <f t="shared" si="3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45</v>
      </c>
      <c r="B16" s="16" t="s">
        <v>39</v>
      </c>
      <c r="C16" s="16"/>
      <c r="D16" s="16">
        <v>402</v>
      </c>
      <c r="E16" s="16">
        <v>402</v>
      </c>
      <c r="F16" s="16"/>
      <c r="G16" s="17">
        <v>0</v>
      </c>
      <c r="H16" s="16" t="e">
        <v>#N/A</v>
      </c>
      <c r="I16" s="16" t="s">
        <v>33</v>
      </c>
      <c r="J16" s="16">
        <v>402</v>
      </c>
      <c r="K16" s="16">
        <f t="shared" si="2"/>
        <v>0</v>
      </c>
      <c r="L16" s="16">
        <f t="shared" si="4"/>
        <v>0</v>
      </c>
      <c r="M16" s="16">
        <v>402</v>
      </c>
      <c r="N16" s="16"/>
      <c r="O16" s="16"/>
      <c r="P16" s="16">
        <f t="shared" si="5"/>
        <v>0</v>
      </c>
      <c r="Q16" s="18"/>
      <c r="R16" s="18"/>
      <c r="S16" s="16"/>
      <c r="T16" s="16" t="e">
        <f t="shared" si="7"/>
        <v>#DIV/0!</v>
      </c>
      <c r="U16" s="16" t="e">
        <f t="shared" si="8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 t="s">
        <v>46</v>
      </c>
      <c r="AC16" s="16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272</v>
      </c>
      <c r="D17" s="1"/>
      <c r="E17" s="1">
        <v>58</v>
      </c>
      <c r="F17" s="1">
        <v>191</v>
      </c>
      <c r="G17" s="6">
        <v>0.17</v>
      </c>
      <c r="H17" s="1">
        <v>180</v>
      </c>
      <c r="I17" s="1" t="s">
        <v>33</v>
      </c>
      <c r="J17" s="1">
        <v>59</v>
      </c>
      <c r="K17" s="1">
        <f t="shared" si="2"/>
        <v>-1</v>
      </c>
      <c r="L17" s="1">
        <f t="shared" si="4"/>
        <v>58</v>
      </c>
      <c r="M17" s="1"/>
      <c r="N17" s="1"/>
      <c r="O17" s="1">
        <v>0</v>
      </c>
      <c r="P17" s="1">
        <f t="shared" si="5"/>
        <v>11.6</v>
      </c>
      <c r="Q17" s="5"/>
      <c r="R17" s="5"/>
      <c r="S17" s="1"/>
      <c r="T17" s="1">
        <f t="shared" si="7"/>
        <v>16.46551724137931</v>
      </c>
      <c r="U17" s="1">
        <f t="shared" si="8"/>
        <v>16.46551724137931</v>
      </c>
      <c r="V17" s="1">
        <v>20.6</v>
      </c>
      <c r="W17" s="1">
        <v>22.2</v>
      </c>
      <c r="X17" s="1">
        <v>18.8</v>
      </c>
      <c r="Y17" s="1">
        <v>17.8</v>
      </c>
      <c r="Z17" s="1">
        <v>19.8</v>
      </c>
      <c r="AA17" s="1">
        <v>20.2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48</v>
      </c>
      <c r="B18" s="10" t="s">
        <v>39</v>
      </c>
      <c r="C18" s="10"/>
      <c r="D18" s="10">
        <v>232</v>
      </c>
      <c r="E18" s="10">
        <v>232</v>
      </c>
      <c r="F18" s="10"/>
      <c r="G18" s="11">
        <v>0</v>
      </c>
      <c r="H18" s="10" t="e">
        <v>#N/A</v>
      </c>
      <c r="I18" s="10" t="s">
        <v>60</v>
      </c>
      <c r="J18" s="10">
        <v>232</v>
      </c>
      <c r="K18" s="10">
        <f t="shared" si="2"/>
        <v>0</v>
      </c>
      <c r="L18" s="10">
        <f t="shared" si="4"/>
        <v>0</v>
      </c>
      <c r="M18" s="10">
        <v>232</v>
      </c>
      <c r="N18" s="10"/>
      <c r="O18" s="10"/>
      <c r="P18" s="10">
        <f t="shared" si="5"/>
        <v>0</v>
      </c>
      <c r="Q18" s="12"/>
      <c r="R18" s="12"/>
      <c r="S18" s="10"/>
      <c r="T18" s="10" t="e">
        <f t="shared" si="7"/>
        <v>#DIV/0!</v>
      </c>
      <c r="U18" s="10" t="e">
        <f t="shared" si="8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/>
      <c r="AC18" s="10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49</v>
      </c>
      <c r="B19" s="10" t="s">
        <v>39</v>
      </c>
      <c r="C19" s="10"/>
      <c r="D19" s="10">
        <v>120</v>
      </c>
      <c r="E19" s="10">
        <v>120</v>
      </c>
      <c r="F19" s="10"/>
      <c r="G19" s="11">
        <v>0</v>
      </c>
      <c r="H19" s="10" t="e">
        <v>#N/A</v>
      </c>
      <c r="I19" s="10" t="s">
        <v>60</v>
      </c>
      <c r="J19" s="10">
        <v>120</v>
      </c>
      <c r="K19" s="10">
        <f t="shared" si="2"/>
        <v>0</v>
      </c>
      <c r="L19" s="10">
        <f t="shared" si="4"/>
        <v>0</v>
      </c>
      <c r="M19" s="10">
        <v>120</v>
      </c>
      <c r="N19" s="10"/>
      <c r="O19" s="10"/>
      <c r="P19" s="10">
        <f t="shared" si="5"/>
        <v>0</v>
      </c>
      <c r="Q19" s="12"/>
      <c r="R19" s="12"/>
      <c r="S19" s="10"/>
      <c r="T19" s="10" t="e">
        <f t="shared" si="7"/>
        <v>#DIV/0!</v>
      </c>
      <c r="U19" s="10" t="e">
        <f t="shared" si="8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39</v>
      </c>
      <c r="C20" s="10"/>
      <c r="D20" s="10">
        <v>90</v>
      </c>
      <c r="E20" s="10">
        <v>90</v>
      </c>
      <c r="F20" s="10"/>
      <c r="G20" s="11">
        <v>0</v>
      </c>
      <c r="H20" s="10" t="e">
        <v>#N/A</v>
      </c>
      <c r="I20" s="10" t="s">
        <v>60</v>
      </c>
      <c r="J20" s="10">
        <v>90</v>
      </c>
      <c r="K20" s="10">
        <f t="shared" si="2"/>
        <v>0</v>
      </c>
      <c r="L20" s="10">
        <f t="shared" si="4"/>
        <v>0</v>
      </c>
      <c r="M20" s="10">
        <v>90</v>
      </c>
      <c r="N20" s="10"/>
      <c r="O20" s="10"/>
      <c r="P20" s="10">
        <f t="shared" si="5"/>
        <v>0</v>
      </c>
      <c r="Q20" s="12"/>
      <c r="R20" s="12"/>
      <c r="S20" s="10"/>
      <c r="T20" s="10" t="e">
        <f t="shared" si="7"/>
        <v>#DIV/0!</v>
      </c>
      <c r="U20" s="10" t="e">
        <f t="shared" si="8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51</v>
      </c>
      <c r="B21" s="16" t="s">
        <v>39</v>
      </c>
      <c r="C21" s="16"/>
      <c r="D21" s="16">
        <v>54</v>
      </c>
      <c r="E21" s="16">
        <v>54</v>
      </c>
      <c r="F21" s="16"/>
      <c r="G21" s="17">
        <v>0</v>
      </c>
      <c r="H21" s="16" t="e">
        <v>#N/A</v>
      </c>
      <c r="I21" s="16" t="s">
        <v>33</v>
      </c>
      <c r="J21" s="16">
        <v>54</v>
      </c>
      <c r="K21" s="16">
        <f t="shared" si="2"/>
        <v>0</v>
      </c>
      <c r="L21" s="16">
        <f t="shared" si="4"/>
        <v>0</v>
      </c>
      <c r="M21" s="16">
        <v>54</v>
      </c>
      <c r="N21" s="16"/>
      <c r="O21" s="16"/>
      <c r="P21" s="16">
        <f t="shared" si="5"/>
        <v>0</v>
      </c>
      <c r="Q21" s="18"/>
      <c r="R21" s="18"/>
      <c r="S21" s="16"/>
      <c r="T21" s="16" t="e">
        <f t="shared" si="7"/>
        <v>#DIV/0!</v>
      </c>
      <c r="U21" s="16" t="e">
        <f t="shared" si="8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 t="s">
        <v>46</v>
      </c>
      <c r="AC21" s="16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39</v>
      </c>
      <c r="C22" s="16"/>
      <c r="D22" s="16">
        <v>90</v>
      </c>
      <c r="E22" s="16">
        <v>90</v>
      </c>
      <c r="F22" s="16"/>
      <c r="G22" s="17">
        <v>0</v>
      </c>
      <c r="H22" s="16" t="e">
        <v>#N/A</v>
      </c>
      <c r="I22" s="16" t="s">
        <v>33</v>
      </c>
      <c r="J22" s="16">
        <v>90</v>
      </c>
      <c r="K22" s="16">
        <f t="shared" si="2"/>
        <v>0</v>
      </c>
      <c r="L22" s="16">
        <f t="shared" si="4"/>
        <v>0</v>
      </c>
      <c r="M22" s="16">
        <v>90</v>
      </c>
      <c r="N22" s="16"/>
      <c r="O22" s="16"/>
      <c r="P22" s="16">
        <f t="shared" si="5"/>
        <v>0</v>
      </c>
      <c r="Q22" s="18"/>
      <c r="R22" s="18"/>
      <c r="S22" s="16"/>
      <c r="T22" s="16" t="e">
        <f t="shared" si="7"/>
        <v>#DIV/0!</v>
      </c>
      <c r="U22" s="16" t="e">
        <f t="shared" si="8"/>
        <v>#DIV/0!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 t="s">
        <v>46</v>
      </c>
      <c r="AC22" s="16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2651.8330000000001</v>
      </c>
      <c r="D23" s="1">
        <v>1646.85</v>
      </c>
      <c r="E23" s="1">
        <v>2197.509</v>
      </c>
      <c r="F23" s="1">
        <v>1713.251</v>
      </c>
      <c r="G23" s="6">
        <v>1</v>
      </c>
      <c r="H23" s="1">
        <v>55</v>
      </c>
      <c r="I23" s="1" t="s">
        <v>33</v>
      </c>
      <c r="J23" s="1">
        <v>2062.58</v>
      </c>
      <c r="K23" s="1">
        <f t="shared" si="2"/>
        <v>134.92900000000009</v>
      </c>
      <c r="L23" s="1">
        <f t="shared" si="4"/>
        <v>2197.509</v>
      </c>
      <c r="M23" s="1"/>
      <c r="N23" s="1"/>
      <c r="O23" s="1">
        <v>1478.914960000001</v>
      </c>
      <c r="P23" s="1">
        <f t="shared" si="5"/>
        <v>439.5018</v>
      </c>
      <c r="Q23" s="5">
        <f>10.3*P23-O23-N23-F23</f>
        <v>1334.7025799999994</v>
      </c>
      <c r="R23" s="5"/>
      <c r="S23" s="1"/>
      <c r="T23" s="1">
        <f t="shared" si="7"/>
        <v>10.3</v>
      </c>
      <c r="U23" s="1">
        <f t="shared" si="8"/>
        <v>7.2631464990587098</v>
      </c>
      <c r="V23" s="1">
        <v>423.29559999999998</v>
      </c>
      <c r="W23" s="1">
        <v>419.85919999999999</v>
      </c>
      <c r="X23" s="1">
        <v>390.42739999999998</v>
      </c>
      <c r="Y23" s="1">
        <v>431.9348</v>
      </c>
      <c r="Z23" s="1">
        <v>482.24959999999999</v>
      </c>
      <c r="AA23" s="1">
        <v>479.06700000000001</v>
      </c>
      <c r="AB23" s="1"/>
      <c r="AC23" s="1">
        <f t="shared" si="3"/>
        <v>1335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3735.79</v>
      </c>
      <c r="D24" s="1">
        <v>1553.94</v>
      </c>
      <c r="E24" s="1">
        <v>2616.2150000000001</v>
      </c>
      <c r="F24" s="1">
        <v>2411.6480000000001</v>
      </c>
      <c r="G24" s="6">
        <v>1</v>
      </c>
      <c r="H24" s="1">
        <v>50</v>
      </c>
      <c r="I24" s="1" t="s">
        <v>33</v>
      </c>
      <c r="J24" s="1">
        <v>2664.5</v>
      </c>
      <c r="K24" s="1">
        <f t="shared" si="2"/>
        <v>-48.284999999999854</v>
      </c>
      <c r="L24" s="1">
        <f t="shared" si="4"/>
        <v>2616.2150000000001</v>
      </c>
      <c r="M24" s="1"/>
      <c r="N24" s="1"/>
      <c r="O24" s="1">
        <v>1378.88706</v>
      </c>
      <c r="P24" s="1">
        <f t="shared" si="5"/>
        <v>523.24300000000005</v>
      </c>
      <c r="Q24" s="5">
        <f>10.4*P24-O24-N24-F24</f>
        <v>1651.192140000001</v>
      </c>
      <c r="R24" s="5"/>
      <c r="S24" s="1"/>
      <c r="T24" s="1">
        <f t="shared" si="7"/>
        <v>10.4</v>
      </c>
      <c r="U24" s="1">
        <f t="shared" si="8"/>
        <v>7.2443110753512228</v>
      </c>
      <c r="V24" s="1">
        <v>500.09080000000012</v>
      </c>
      <c r="W24" s="1">
        <v>533.05379999999991</v>
      </c>
      <c r="X24" s="1">
        <v>517.99219999999991</v>
      </c>
      <c r="Y24" s="1">
        <v>570.43320000000006</v>
      </c>
      <c r="Z24" s="1">
        <v>530.66020000000003</v>
      </c>
      <c r="AA24" s="1">
        <v>501.73919999999998</v>
      </c>
      <c r="AB24" s="1"/>
      <c r="AC24" s="1">
        <f t="shared" si="3"/>
        <v>1651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55</v>
      </c>
      <c r="B25" s="16" t="s">
        <v>32</v>
      </c>
      <c r="C25" s="16"/>
      <c r="D25" s="16"/>
      <c r="E25" s="16"/>
      <c r="F25" s="16"/>
      <c r="G25" s="17">
        <v>0</v>
      </c>
      <c r="H25" s="16">
        <v>50</v>
      </c>
      <c r="I25" s="16" t="s">
        <v>33</v>
      </c>
      <c r="J25" s="16">
        <v>5</v>
      </c>
      <c r="K25" s="16">
        <f t="shared" si="2"/>
        <v>-5</v>
      </c>
      <c r="L25" s="16">
        <f t="shared" si="4"/>
        <v>0</v>
      </c>
      <c r="M25" s="16"/>
      <c r="N25" s="16"/>
      <c r="O25" s="16"/>
      <c r="P25" s="16">
        <f t="shared" si="5"/>
        <v>0</v>
      </c>
      <c r="Q25" s="18"/>
      <c r="R25" s="18"/>
      <c r="S25" s="16"/>
      <c r="T25" s="16" t="e">
        <f t="shared" si="7"/>
        <v>#DIV/0!</v>
      </c>
      <c r="U25" s="16" t="e">
        <f t="shared" si="8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 t="s">
        <v>46</v>
      </c>
      <c r="AC25" s="16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4626.3429999999998</v>
      </c>
      <c r="D26" s="1">
        <v>1573.26</v>
      </c>
      <c r="E26" s="1">
        <v>2900.944</v>
      </c>
      <c r="F26" s="1">
        <v>2785.2849999999999</v>
      </c>
      <c r="G26" s="6">
        <v>1</v>
      </c>
      <c r="H26" s="1">
        <v>55</v>
      </c>
      <c r="I26" s="1" t="s">
        <v>33</v>
      </c>
      <c r="J26" s="1">
        <v>2731.7</v>
      </c>
      <c r="K26" s="1">
        <f t="shared" si="2"/>
        <v>169.24400000000014</v>
      </c>
      <c r="L26" s="1">
        <f t="shared" si="4"/>
        <v>2900.944</v>
      </c>
      <c r="M26" s="1"/>
      <c r="N26" s="1">
        <v>900</v>
      </c>
      <c r="O26" s="1">
        <v>1175.905099999999</v>
      </c>
      <c r="P26" s="1">
        <f t="shared" si="5"/>
        <v>580.18880000000001</v>
      </c>
      <c r="Q26" s="5">
        <f>10.3*P26-O26-N26-F26</f>
        <v>1114.7545400000017</v>
      </c>
      <c r="R26" s="5"/>
      <c r="S26" s="1"/>
      <c r="T26" s="1">
        <f t="shared" si="7"/>
        <v>10.3</v>
      </c>
      <c r="U26" s="1">
        <f t="shared" si="8"/>
        <v>8.3786348512759972</v>
      </c>
      <c r="V26" s="1">
        <v>608.43439999999998</v>
      </c>
      <c r="W26" s="1">
        <v>592.58360000000005</v>
      </c>
      <c r="X26" s="1">
        <v>629.44260000000008</v>
      </c>
      <c r="Y26" s="1">
        <v>701.31540000000007</v>
      </c>
      <c r="Z26" s="1">
        <v>682.96640000000002</v>
      </c>
      <c r="AA26" s="1">
        <v>665.68280000000004</v>
      </c>
      <c r="AB26" s="1"/>
      <c r="AC26" s="1">
        <f t="shared" si="3"/>
        <v>1115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57</v>
      </c>
      <c r="B27" s="10" t="s">
        <v>32</v>
      </c>
      <c r="C27" s="10">
        <v>2104.0230000000001</v>
      </c>
      <c r="D27" s="10"/>
      <c r="E27" s="14">
        <v>1516.9760000000001</v>
      </c>
      <c r="F27" s="14">
        <v>440.54500000000002</v>
      </c>
      <c r="G27" s="11">
        <v>0</v>
      </c>
      <c r="H27" s="10">
        <v>60</v>
      </c>
      <c r="I27" s="10" t="s">
        <v>58</v>
      </c>
      <c r="J27" s="10">
        <v>1486.1</v>
      </c>
      <c r="K27" s="10">
        <f t="shared" si="2"/>
        <v>30.876000000000204</v>
      </c>
      <c r="L27" s="10">
        <f t="shared" si="4"/>
        <v>1516.9760000000001</v>
      </c>
      <c r="M27" s="10"/>
      <c r="N27" s="10"/>
      <c r="O27" s="10"/>
      <c r="P27" s="10">
        <f t="shared" si="5"/>
        <v>303.39520000000005</v>
      </c>
      <c r="Q27" s="12"/>
      <c r="R27" s="12"/>
      <c r="S27" s="10"/>
      <c r="T27" s="10">
        <f t="shared" si="7"/>
        <v>1.4520499994726348</v>
      </c>
      <c r="U27" s="10">
        <f t="shared" si="8"/>
        <v>1.4520499994726348</v>
      </c>
      <c r="V27" s="10">
        <v>92.351799999999997</v>
      </c>
      <c r="W27" s="10">
        <v>75.698999999999998</v>
      </c>
      <c r="X27" s="10">
        <v>247.63040000000001</v>
      </c>
      <c r="Y27" s="10">
        <v>272.50740000000002</v>
      </c>
      <c r="Z27" s="10">
        <v>189.6566</v>
      </c>
      <c r="AA27" s="10">
        <v>136.31360000000001</v>
      </c>
      <c r="AB27" s="10" t="s">
        <v>59</v>
      </c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450.25799999999998</v>
      </c>
      <c r="D28" s="1">
        <v>702.54</v>
      </c>
      <c r="E28" s="1">
        <v>480.91500000000002</v>
      </c>
      <c r="F28" s="1">
        <v>556.90899999999999</v>
      </c>
      <c r="G28" s="6">
        <v>1</v>
      </c>
      <c r="H28" s="1">
        <v>60</v>
      </c>
      <c r="I28" s="1" t="s">
        <v>33</v>
      </c>
      <c r="J28" s="1">
        <v>458.5</v>
      </c>
      <c r="K28" s="1">
        <f t="shared" si="2"/>
        <v>22.41500000000002</v>
      </c>
      <c r="L28" s="1">
        <f t="shared" si="4"/>
        <v>480.91500000000002</v>
      </c>
      <c r="M28" s="1"/>
      <c r="N28" s="1"/>
      <c r="O28" s="1">
        <v>293.85340000000019</v>
      </c>
      <c r="P28" s="1">
        <f t="shared" si="5"/>
        <v>96.183000000000007</v>
      </c>
      <c r="Q28" s="5">
        <f t="shared" ref="Q28:Q30" si="11">10*P28-O28-N28-F28</f>
        <v>111.06759999999986</v>
      </c>
      <c r="R28" s="5"/>
      <c r="S28" s="1"/>
      <c r="T28" s="1">
        <f t="shared" si="7"/>
        <v>10</v>
      </c>
      <c r="U28" s="1">
        <f t="shared" si="8"/>
        <v>8.8452470810850166</v>
      </c>
      <c r="V28" s="1">
        <v>108.53619999999999</v>
      </c>
      <c r="W28" s="1">
        <v>109.1956</v>
      </c>
      <c r="X28" s="1">
        <v>83.388199999999998</v>
      </c>
      <c r="Y28" s="1">
        <v>83.964799999999997</v>
      </c>
      <c r="Z28" s="1">
        <v>111.94240000000001</v>
      </c>
      <c r="AA28" s="1">
        <v>111.27800000000001</v>
      </c>
      <c r="AB28" s="1"/>
      <c r="AC28" s="1">
        <f t="shared" si="3"/>
        <v>111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1033.4639999999999</v>
      </c>
      <c r="D29" s="1">
        <v>1147.798</v>
      </c>
      <c r="E29" s="1">
        <v>1088.2049999999999</v>
      </c>
      <c r="F29" s="1">
        <v>924.86199999999997</v>
      </c>
      <c r="G29" s="6">
        <v>1</v>
      </c>
      <c r="H29" s="1">
        <v>60</v>
      </c>
      <c r="I29" s="1" t="s">
        <v>33</v>
      </c>
      <c r="J29" s="1">
        <v>1023.1</v>
      </c>
      <c r="K29" s="1">
        <f t="shared" si="2"/>
        <v>65.104999999999905</v>
      </c>
      <c r="L29" s="1">
        <f t="shared" si="4"/>
        <v>1088.2049999999999</v>
      </c>
      <c r="M29" s="1"/>
      <c r="N29" s="1"/>
      <c r="O29" s="1">
        <v>646.00600000000065</v>
      </c>
      <c r="P29" s="1">
        <f t="shared" si="5"/>
        <v>217.64099999999999</v>
      </c>
      <c r="Q29" s="5">
        <f t="shared" si="11"/>
        <v>605.54199999999912</v>
      </c>
      <c r="R29" s="5"/>
      <c r="S29" s="1"/>
      <c r="T29" s="1">
        <f t="shared" si="7"/>
        <v>10</v>
      </c>
      <c r="U29" s="1">
        <f t="shared" si="8"/>
        <v>7.217702546854686</v>
      </c>
      <c r="V29" s="1">
        <v>220.95599999999999</v>
      </c>
      <c r="W29" s="1">
        <v>210.53200000000001</v>
      </c>
      <c r="X29" s="1">
        <v>173.9864</v>
      </c>
      <c r="Y29" s="1">
        <v>185.52520000000001</v>
      </c>
      <c r="Z29" s="1">
        <v>215.89779999999999</v>
      </c>
      <c r="AA29" s="1">
        <v>215.9838</v>
      </c>
      <c r="AB29" s="1"/>
      <c r="AC29" s="1">
        <f t="shared" si="3"/>
        <v>606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1835.5170000000001</v>
      </c>
      <c r="D30" s="1">
        <v>1526.0809999999999</v>
      </c>
      <c r="E30" s="1">
        <v>1683.739</v>
      </c>
      <c r="F30" s="1">
        <v>1382.502</v>
      </c>
      <c r="G30" s="6">
        <v>1</v>
      </c>
      <c r="H30" s="1">
        <v>60</v>
      </c>
      <c r="I30" s="1" t="s">
        <v>33</v>
      </c>
      <c r="J30" s="1">
        <v>1578.75</v>
      </c>
      <c r="K30" s="1">
        <f t="shared" si="2"/>
        <v>104.98900000000003</v>
      </c>
      <c r="L30" s="1">
        <f t="shared" si="4"/>
        <v>1683.739</v>
      </c>
      <c r="M30" s="1"/>
      <c r="N30" s="1"/>
      <c r="O30" s="1">
        <v>857.84860000000094</v>
      </c>
      <c r="P30" s="1">
        <f t="shared" si="5"/>
        <v>336.74779999999998</v>
      </c>
      <c r="Q30" s="5">
        <f t="shared" si="11"/>
        <v>1127.1273999999989</v>
      </c>
      <c r="R30" s="5"/>
      <c r="S30" s="1"/>
      <c r="T30" s="1">
        <f t="shared" si="7"/>
        <v>10</v>
      </c>
      <c r="U30" s="1">
        <f t="shared" si="8"/>
        <v>6.6529034488124372</v>
      </c>
      <c r="V30" s="1">
        <v>330.81560000000002</v>
      </c>
      <c r="W30" s="1">
        <v>320.76339999999999</v>
      </c>
      <c r="X30" s="1">
        <v>290.18400000000003</v>
      </c>
      <c r="Y30" s="1">
        <v>316.8852</v>
      </c>
      <c r="Z30" s="1">
        <v>347.60680000000002</v>
      </c>
      <c r="AA30" s="1">
        <v>342.79300000000001</v>
      </c>
      <c r="AB30" s="1"/>
      <c r="AC30" s="1">
        <f t="shared" si="3"/>
        <v>1127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20.672000000000001</v>
      </c>
      <c r="D31" s="1">
        <v>24.931000000000001</v>
      </c>
      <c r="E31" s="1">
        <v>34.656999999999996</v>
      </c>
      <c r="F31" s="1">
        <v>2.3410000000000002</v>
      </c>
      <c r="G31" s="6">
        <v>1</v>
      </c>
      <c r="H31" s="1">
        <v>35</v>
      </c>
      <c r="I31" s="1" t="s">
        <v>33</v>
      </c>
      <c r="J31" s="1">
        <v>51.3</v>
      </c>
      <c r="K31" s="1">
        <f t="shared" si="2"/>
        <v>-16.643000000000001</v>
      </c>
      <c r="L31" s="1">
        <f t="shared" si="4"/>
        <v>34.656999999999996</v>
      </c>
      <c r="M31" s="1"/>
      <c r="N31" s="1"/>
      <c r="O31" s="1">
        <v>10</v>
      </c>
      <c r="P31" s="1">
        <f t="shared" si="5"/>
        <v>6.9313999999999991</v>
      </c>
      <c r="Q31" s="5">
        <f>9*P31-O31-N31-F31</f>
        <v>50.041599999999988</v>
      </c>
      <c r="R31" s="5"/>
      <c r="S31" s="1"/>
      <c r="T31" s="1">
        <f t="shared" si="7"/>
        <v>9</v>
      </c>
      <c r="U31" s="1">
        <f t="shared" si="8"/>
        <v>1.7804483942637854</v>
      </c>
      <c r="V31" s="1">
        <v>2.3462000000000001</v>
      </c>
      <c r="W31" s="1">
        <v>0.82200000000000006</v>
      </c>
      <c r="X31" s="1">
        <v>1.7867999999999999</v>
      </c>
      <c r="Y31" s="1">
        <v>3.4154</v>
      </c>
      <c r="Z31" s="1">
        <v>6.5495999999999999</v>
      </c>
      <c r="AA31" s="1">
        <v>6.2866</v>
      </c>
      <c r="AB31" s="1"/>
      <c r="AC31" s="1">
        <f t="shared" si="3"/>
        <v>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65</v>
      </c>
      <c r="B32" s="16" t="s">
        <v>32</v>
      </c>
      <c r="C32" s="16"/>
      <c r="D32" s="16"/>
      <c r="E32" s="16"/>
      <c r="F32" s="16"/>
      <c r="G32" s="17">
        <v>0</v>
      </c>
      <c r="H32" s="16" t="e">
        <v>#N/A</v>
      </c>
      <c r="I32" s="16" t="s">
        <v>33</v>
      </c>
      <c r="J32" s="16"/>
      <c r="K32" s="16">
        <f t="shared" si="2"/>
        <v>0</v>
      </c>
      <c r="L32" s="16">
        <f t="shared" si="4"/>
        <v>0</v>
      </c>
      <c r="M32" s="16"/>
      <c r="N32" s="16"/>
      <c r="O32" s="16"/>
      <c r="P32" s="16">
        <f t="shared" si="5"/>
        <v>0</v>
      </c>
      <c r="Q32" s="18"/>
      <c r="R32" s="18"/>
      <c r="S32" s="16"/>
      <c r="T32" s="16" t="e">
        <f t="shared" si="7"/>
        <v>#DIV/0!</v>
      </c>
      <c r="U32" s="16" t="e">
        <f t="shared" si="8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 t="s">
        <v>46</v>
      </c>
      <c r="AC32" s="16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66</v>
      </c>
      <c r="B33" s="16" t="s">
        <v>32</v>
      </c>
      <c r="C33" s="16"/>
      <c r="D33" s="16">
        <v>600.37</v>
      </c>
      <c r="E33" s="16">
        <v>600.37</v>
      </c>
      <c r="F33" s="16"/>
      <c r="G33" s="17">
        <v>0</v>
      </c>
      <c r="H33" s="16">
        <v>30</v>
      </c>
      <c r="I33" s="16" t="s">
        <v>33</v>
      </c>
      <c r="J33" s="16">
        <v>600.37</v>
      </c>
      <c r="K33" s="16">
        <f t="shared" si="2"/>
        <v>0</v>
      </c>
      <c r="L33" s="16">
        <f t="shared" si="4"/>
        <v>0</v>
      </c>
      <c r="M33" s="16">
        <v>600.37</v>
      </c>
      <c r="N33" s="16"/>
      <c r="O33" s="16"/>
      <c r="P33" s="16">
        <f t="shared" si="5"/>
        <v>0</v>
      </c>
      <c r="Q33" s="18"/>
      <c r="R33" s="18"/>
      <c r="S33" s="16"/>
      <c r="T33" s="16" t="e">
        <f t="shared" si="7"/>
        <v>#DIV/0!</v>
      </c>
      <c r="U33" s="16" t="e">
        <f t="shared" si="8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46</v>
      </c>
      <c r="AC33" s="16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326.82100000000003</v>
      </c>
      <c r="D34" s="1">
        <v>968.36800000000005</v>
      </c>
      <c r="E34" s="1">
        <v>546.52</v>
      </c>
      <c r="F34" s="1">
        <v>633.18700000000001</v>
      </c>
      <c r="G34" s="6">
        <v>1</v>
      </c>
      <c r="H34" s="1">
        <v>30</v>
      </c>
      <c r="I34" s="1" t="s">
        <v>33</v>
      </c>
      <c r="J34" s="1">
        <v>579.35</v>
      </c>
      <c r="K34" s="1">
        <f t="shared" si="2"/>
        <v>-32.830000000000041</v>
      </c>
      <c r="L34" s="1">
        <f t="shared" si="4"/>
        <v>546.52</v>
      </c>
      <c r="M34" s="1"/>
      <c r="N34" s="1"/>
      <c r="O34" s="1">
        <v>216.6834000000002</v>
      </c>
      <c r="P34" s="1">
        <f t="shared" si="5"/>
        <v>109.304</v>
      </c>
      <c r="Q34" s="5">
        <f>9.5*P34-O34-N34-F34</f>
        <v>188.51759999999967</v>
      </c>
      <c r="R34" s="5"/>
      <c r="S34" s="1"/>
      <c r="T34" s="1">
        <f t="shared" si="7"/>
        <v>9.4999999999999982</v>
      </c>
      <c r="U34" s="1">
        <f t="shared" si="8"/>
        <v>7.7752909317133883</v>
      </c>
      <c r="V34" s="1">
        <v>122.0264</v>
      </c>
      <c r="W34" s="1">
        <v>125.9744</v>
      </c>
      <c r="X34" s="1">
        <v>95.728999999999999</v>
      </c>
      <c r="Y34" s="1">
        <v>100.9958</v>
      </c>
      <c r="Z34" s="1">
        <v>121.0788</v>
      </c>
      <c r="AA34" s="1">
        <v>120.4838</v>
      </c>
      <c r="AB34" s="1"/>
      <c r="AC34" s="1">
        <f t="shared" si="3"/>
        <v>189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68</v>
      </c>
      <c r="B35" s="16" t="s">
        <v>32</v>
      </c>
      <c r="C35" s="16"/>
      <c r="D35" s="16"/>
      <c r="E35" s="16"/>
      <c r="F35" s="16"/>
      <c r="G35" s="17">
        <v>0</v>
      </c>
      <c r="H35" s="16" t="e">
        <v>#N/A</v>
      </c>
      <c r="I35" s="16" t="s">
        <v>33</v>
      </c>
      <c r="J35" s="16"/>
      <c r="K35" s="16">
        <f t="shared" si="2"/>
        <v>0</v>
      </c>
      <c r="L35" s="16">
        <f t="shared" si="4"/>
        <v>0</v>
      </c>
      <c r="M35" s="16"/>
      <c r="N35" s="16"/>
      <c r="O35" s="16"/>
      <c r="P35" s="16">
        <f t="shared" si="5"/>
        <v>0</v>
      </c>
      <c r="Q35" s="18"/>
      <c r="R35" s="18"/>
      <c r="S35" s="16"/>
      <c r="T35" s="16" t="e">
        <f t="shared" si="7"/>
        <v>#DIV/0!</v>
      </c>
      <c r="U35" s="16" t="e">
        <f t="shared" si="8"/>
        <v>#DIV/0!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 t="s">
        <v>46</v>
      </c>
      <c r="AC35" s="16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69</v>
      </c>
      <c r="B36" s="16" t="s">
        <v>32</v>
      </c>
      <c r="C36" s="16"/>
      <c r="D36" s="16"/>
      <c r="E36" s="16"/>
      <c r="F36" s="16"/>
      <c r="G36" s="17">
        <v>0</v>
      </c>
      <c r="H36" s="16">
        <v>40</v>
      </c>
      <c r="I36" s="16" t="s">
        <v>33</v>
      </c>
      <c r="J36" s="16"/>
      <c r="K36" s="16">
        <f t="shared" si="2"/>
        <v>0</v>
      </c>
      <c r="L36" s="16">
        <f t="shared" si="4"/>
        <v>0</v>
      </c>
      <c r="M36" s="16"/>
      <c r="N36" s="16"/>
      <c r="O36" s="16"/>
      <c r="P36" s="16">
        <f t="shared" si="5"/>
        <v>0</v>
      </c>
      <c r="Q36" s="18"/>
      <c r="R36" s="18"/>
      <c r="S36" s="16"/>
      <c r="T36" s="16" t="e">
        <f t="shared" si="7"/>
        <v>#DIV/0!</v>
      </c>
      <c r="U36" s="16" t="e">
        <f t="shared" si="8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46</v>
      </c>
      <c r="AC36" s="16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3963.2629999999999</v>
      </c>
      <c r="D37" s="1">
        <v>5590.8180000000002</v>
      </c>
      <c r="E37" s="1">
        <v>4473.0169999999998</v>
      </c>
      <c r="F37" s="1">
        <v>4383.6610000000001</v>
      </c>
      <c r="G37" s="6">
        <v>1</v>
      </c>
      <c r="H37" s="1">
        <v>40</v>
      </c>
      <c r="I37" s="1" t="s">
        <v>33</v>
      </c>
      <c r="J37" s="1">
        <v>4442.33</v>
      </c>
      <c r="K37" s="1">
        <f t="shared" ref="K37:K68" si="12">E37-J37</f>
        <v>30.686999999999898</v>
      </c>
      <c r="L37" s="1">
        <f t="shared" si="4"/>
        <v>4473.0169999999998</v>
      </c>
      <c r="M37" s="1"/>
      <c r="N37" s="1">
        <v>1000</v>
      </c>
      <c r="O37" s="1">
        <v>1664.574960000002</v>
      </c>
      <c r="P37" s="1">
        <f t="shared" si="5"/>
        <v>894.60339999999997</v>
      </c>
      <c r="Q37" s="5">
        <f>10*P37-O37-N37-F37</f>
        <v>1897.7980399999979</v>
      </c>
      <c r="R37" s="5"/>
      <c r="S37" s="1"/>
      <c r="T37" s="1">
        <f t="shared" si="7"/>
        <v>10</v>
      </c>
      <c r="U37" s="1">
        <f t="shared" si="8"/>
        <v>7.8786152165305898</v>
      </c>
      <c r="V37" s="1">
        <v>988.38780000000008</v>
      </c>
      <c r="W37" s="1">
        <v>940.66759999999999</v>
      </c>
      <c r="X37" s="1">
        <v>759.17660000000001</v>
      </c>
      <c r="Y37" s="1">
        <v>823.33220000000006</v>
      </c>
      <c r="Z37" s="1">
        <v>1014.4349999999999</v>
      </c>
      <c r="AA37" s="1">
        <v>1036.6828</v>
      </c>
      <c r="AB37" s="1"/>
      <c r="AC37" s="1">
        <f t="shared" si="3"/>
        <v>1898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71</v>
      </c>
      <c r="B38" s="16" t="s">
        <v>32</v>
      </c>
      <c r="C38" s="16"/>
      <c r="D38" s="16"/>
      <c r="E38" s="16"/>
      <c r="F38" s="16"/>
      <c r="G38" s="17">
        <v>0</v>
      </c>
      <c r="H38" s="16">
        <v>35</v>
      </c>
      <c r="I38" s="16" t="s">
        <v>33</v>
      </c>
      <c r="J38" s="16"/>
      <c r="K38" s="16">
        <f t="shared" si="12"/>
        <v>0</v>
      </c>
      <c r="L38" s="16">
        <f t="shared" si="4"/>
        <v>0</v>
      </c>
      <c r="M38" s="16"/>
      <c r="N38" s="16"/>
      <c r="O38" s="16"/>
      <c r="P38" s="16">
        <f t="shared" si="5"/>
        <v>0</v>
      </c>
      <c r="Q38" s="18"/>
      <c r="R38" s="18"/>
      <c r="S38" s="16"/>
      <c r="T38" s="16" t="e">
        <f t="shared" si="7"/>
        <v>#DIV/0!</v>
      </c>
      <c r="U38" s="16" t="e">
        <f t="shared" si="8"/>
        <v>#DIV/0!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 t="s">
        <v>46</v>
      </c>
      <c r="AC38" s="16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10.462</v>
      </c>
      <c r="D39" s="1">
        <v>31.98</v>
      </c>
      <c r="E39" s="1">
        <v>28.253</v>
      </c>
      <c r="F39" s="1">
        <v>10.196999999999999</v>
      </c>
      <c r="G39" s="6">
        <v>1</v>
      </c>
      <c r="H39" s="1">
        <v>45</v>
      </c>
      <c r="I39" s="1" t="s">
        <v>33</v>
      </c>
      <c r="J39" s="1">
        <v>34.4</v>
      </c>
      <c r="K39" s="1">
        <f t="shared" si="12"/>
        <v>-6.1469999999999985</v>
      </c>
      <c r="L39" s="1">
        <f t="shared" si="4"/>
        <v>28.253</v>
      </c>
      <c r="M39" s="1"/>
      <c r="N39" s="1"/>
      <c r="O39" s="1">
        <v>0</v>
      </c>
      <c r="P39" s="1">
        <f t="shared" si="5"/>
        <v>5.6505999999999998</v>
      </c>
      <c r="Q39" s="5">
        <f>9.5*P39-O39-N39-F39</f>
        <v>43.483699999999999</v>
      </c>
      <c r="R39" s="5"/>
      <c r="S39" s="1"/>
      <c r="T39" s="1">
        <f t="shared" si="7"/>
        <v>9.5</v>
      </c>
      <c r="U39" s="1">
        <f t="shared" si="8"/>
        <v>1.8045871234913105</v>
      </c>
      <c r="V39" s="1">
        <v>2.5914000000000001</v>
      </c>
      <c r="W39" s="1">
        <v>2.5792000000000002</v>
      </c>
      <c r="X39" s="1">
        <v>1.831</v>
      </c>
      <c r="Y39" s="1">
        <v>1.8360000000000001</v>
      </c>
      <c r="Z39" s="1">
        <v>1.3484</v>
      </c>
      <c r="AA39" s="1">
        <v>1.3506</v>
      </c>
      <c r="AB39" s="1"/>
      <c r="AC39" s="1">
        <f t="shared" si="13"/>
        <v>43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73</v>
      </c>
      <c r="B40" s="16" t="s">
        <v>32</v>
      </c>
      <c r="C40" s="16"/>
      <c r="D40" s="16"/>
      <c r="E40" s="16"/>
      <c r="F40" s="16"/>
      <c r="G40" s="17">
        <v>0</v>
      </c>
      <c r="H40" s="16" t="e">
        <v>#N/A</v>
      </c>
      <c r="I40" s="16" t="s">
        <v>33</v>
      </c>
      <c r="J40" s="16"/>
      <c r="K40" s="16">
        <f t="shared" si="12"/>
        <v>0</v>
      </c>
      <c r="L40" s="16">
        <f t="shared" si="4"/>
        <v>0</v>
      </c>
      <c r="M40" s="16"/>
      <c r="N40" s="16"/>
      <c r="O40" s="16"/>
      <c r="P40" s="16">
        <f t="shared" si="5"/>
        <v>0</v>
      </c>
      <c r="Q40" s="18"/>
      <c r="R40" s="18"/>
      <c r="S40" s="16"/>
      <c r="T40" s="16" t="e">
        <f t="shared" si="7"/>
        <v>#DIV/0!</v>
      </c>
      <c r="U40" s="16" t="e">
        <f t="shared" si="8"/>
        <v>#DIV/0!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 t="s">
        <v>46</v>
      </c>
      <c r="AC40" s="16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74</v>
      </c>
      <c r="B41" s="16" t="s">
        <v>32</v>
      </c>
      <c r="C41" s="16"/>
      <c r="D41" s="16"/>
      <c r="E41" s="16"/>
      <c r="F41" s="16"/>
      <c r="G41" s="17">
        <v>0</v>
      </c>
      <c r="H41" s="16">
        <v>45</v>
      </c>
      <c r="I41" s="16" t="s">
        <v>33</v>
      </c>
      <c r="J41" s="16"/>
      <c r="K41" s="16">
        <f t="shared" si="12"/>
        <v>0</v>
      </c>
      <c r="L41" s="16">
        <f t="shared" si="4"/>
        <v>0</v>
      </c>
      <c r="M41" s="16"/>
      <c r="N41" s="16"/>
      <c r="O41" s="16"/>
      <c r="P41" s="16">
        <f t="shared" si="5"/>
        <v>0</v>
      </c>
      <c r="Q41" s="18"/>
      <c r="R41" s="18"/>
      <c r="S41" s="16"/>
      <c r="T41" s="16" t="e">
        <f t="shared" si="7"/>
        <v>#DIV/0!</v>
      </c>
      <c r="U41" s="16" t="e">
        <f t="shared" si="8"/>
        <v>#DIV/0!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 t="s">
        <v>46</v>
      </c>
      <c r="AC41" s="16">
        <f t="shared" si="13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17.393999999999998</v>
      </c>
      <c r="D42" s="1">
        <v>82.632999999999996</v>
      </c>
      <c r="E42" s="1">
        <v>42.253</v>
      </c>
      <c r="F42" s="1">
        <v>36.805</v>
      </c>
      <c r="G42" s="6">
        <v>1</v>
      </c>
      <c r="H42" s="1">
        <v>45</v>
      </c>
      <c r="I42" s="1" t="s">
        <v>33</v>
      </c>
      <c r="J42" s="1">
        <v>70.400000000000006</v>
      </c>
      <c r="K42" s="1">
        <f t="shared" si="12"/>
        <v>-28.147000000000006</v>
      </c>
      <c r="L42" s="1">
        <f t="shared" si="4"/>
        <v>42.253</v>
      </c>
      <c r="M42" s="1"/>
      <c r="N42" s="1"/>
      <c r="O42" s="1">
        <v>10</v>
      </c>
      <c r="P42" s="1">
        <f t="shared" si="5"/>
        <v>8.4505999999999997</v>
      </c>
      <c r="Q42" s="5">
        <f t="shared" ref="Q42:Q44" si="14">10*P42-O42-N42-F42</f>
        <v>37.701000000000001</v>
      </c>
      <c r="R42" s="5"/>
      <c r="S42" s="1"/>
      <c r="T42" s="1">
        <f t="shared" si="7"/>
        <v>10</v>
      </c>
      <c r="U42" s="1">
        <f t="shared" si="8"/>
        <v>5.5386599768063807</v>
      </c>
      <c r="V42" s="1">
        <v>5.0830000000000002</v>
      </c>
      <c r="W42" s="1">
        <v>7.3714000000000004</v>
      </c>
      <c r="X42" s="1">
        <v>7.5870000000000006</v>
      </c>
      <c r="Y42" s="1">
        <v>10.372</v>
      </c>
      <c r="Z42" s="1">
        <v>12.3154</v>
      </c>
      <c r="AA42" s="1">
        <v>8.4843999999999991</v>
      </c>
      <c r="AB42" s="1"/>
      <c r="AC42" s="1">
        <f t="shared" si="13"/>
        <v>38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20.652999999999999</v>
      </c>
      <c r="D43" s="1">
        <v>60.433999999999997</v>
      </c>
      <c r="E43" s="1">
        <v>14.583</v>
      </c>
      <c r="F43" s="1">
        <v>52.558999999999997</v>
      </c>
      <c r="G43" s="6">
        <v>1</v>
      </c>
      <c r="H43" s="1">
        <v>45</v>
      </c>
      <c r="I43" s="1" t="s">
        <v>33</v>
      </c>
      <c r="J43" s="1">
        <v>40.200000000000003</v>
      </c>
      <c r="K43" s="1">
        <f t="shared" si="12"/>
        <v>-25.617000000000004</v>
      </c>
      <c r="L43" s="1">
        <f t="shared" si="4"/>
        <v>14.583</v>
      </c>
      <c r="M43" s="1"/>
      <c r="N43" s="1"/>
      <c r="O43" s="1">
        <v>29.810600000000012</v>
      </c>
      <c r="P43" s="1">
        <f t="shared" si="5"/>
        <v>2.9165999999999999</v>
      </c>
      <c r="Q43" s="5"/>
      <c r="R43" s="5"/>
      <c r="S43" s="1"/>
      <c r="T43" s="1">
        <f t="shared" si="7"/>
        <v>28.24165123774258</v>
      </c>
      <c r="U43" s="1">
        <f t="shared" si="8"/>
        <v>28.24165123774258</v>
      </c>
      <c r="V43" s="1">
        <v>8.3886000000000003</v>
      </c>
      <c r="W43" s="1">
        <v>8.3390000000000004</v>
      </c>
      <c r="X43" s="1">
        <v>4.0419999999999998</v>
      </c>
      <c r="Y43" s="1">
        <v>5.0481999999999996</v>
      </c>
      <c r="Z43" s="1">
        <v>3.7355999999999998</v>
      </c>
      <c r="AA43" s="1">
        <v>3.5865999999999998</v>
      </c>
      <c r="AB43" s="1"/>
      <c r="AC43" s="1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39</v>
      </c>
      <c r="C44" s="1">
        <v>921</v>
      </c>
      <c r="D44" s="1">
        <v>1518</v>
      </c>
      <c r="E44" s="1">
        <v>1226</v>
      </c>
      <c r="F44" s="1">
        <v>1021</v>
      </c>
      <c r="G44" s="6">
        <v>0.4</v>
      </c>
      <c r="H44" s="1">
        <v>45</v>
      </c>
      <c r="I44" s="1" t="s">
        <v>33</v>
      </c>
      <c r="J44" s="1">
        <v>1235</v>
      </c>
      <c r="K44" s="1">
        <f t="shared" si="12"/>
        <v>-9</v>
      </c>
      <c r="L44" s="1">
        <f t="shared" si="4"/>
        <v>980</v>
      </c>
      <c r="M44" s="1">
        <v>246</v>
      </c>
      <c r="N44" s="1"/>
      <c r="O44" s="1">
        <v>497.49999999999977</v>
      </c>
      <c r="P44" s="1">
        <f t="shared" si="5"/>
        <v>196</v>
      </c>
      <c r="Q44" s="5">
        <f t="shared" si="14"/>
        <v>441.50000000000023</v>
      </c>
      <c r="R44" s="5"/>
      <c r="S44" s="1"/>
      <c r="T44" s="1">
        <f t="shared" si="7"/>
        <v>10</v>
      </c>
      <c r="U44" s="1">
        <f t="shared" si="8"/>
        <v>7.7474489795918355</v>
      </c>
      <c r="V44" s="1">
        <v>204.2</v>
      </c>
      <c r="W44" s="1">
        <v>210.2</v>
      </c>
      <c r="X44" s="1">
        <v>188.2</v>
      </c>
      <c r="Y44" s="1">
        <v>184.6</v>
      </c>
      <c r="Z44" s="1">
        <v>188.08</v>
      </c>
      <c r="AA44" s="1">
        <v>183.28</v>
      </c>
      <c r="AB44" s="1"/>
      <c r="AC44" s="1">
        <f t="shared" si="13"/>
        <v>177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6" t="s">
        <v>78</v>
      </c>
      <c r="B45" s="16" t="s">
        <v>39</v>
      </c>
      <c r="C45" s="16"/>
      <c r="D45" s="16"/>
      <c r="E45" s="16"/>
      <c r="F45" s="16"/>
      <c r="G45" s="17">
        <v>0</v>
      </c>
      <c r="H45" s="16">
        <v>50</v>
      </c>
      <c r="I45" s="16" t="s">
        <v>33</v>
      </c>
      <c r="J45" s="16"/>
      <c r="K45" s="16">
        <f t="shared" si="12"/>
        <v>0</v>
      </c>
      <c r="L45" s="16">
        <f t="shared" si="4"/>
        <v>0</v>
      </c>
      <c r="M45" s="16"/>
      <c r="N45" s="16"/>
      <c r="O45" s="16"/>
      <c r="P45" s="16">
        <f t="shared" si="5"/>
        <v>0</v>
      </c>
      <c r="Q45" s="18"/>
      <c r="R45" s="18"/>
      <c r="S45" s="16"/>
      <c r="T45" s="16" t="e">
        <f t="shared" si="7"/>
        <v>#DIV/0!</v>
      </c>
      <c r="U45" s="16" t="e">
        <f t="shared" si="8"/>
        <v>#DIV/0!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 t="s">
        <v>46</v>
      </c>
      <c r="AC45" s="16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39</v>
      </c>
      <c r="C46" s="1">
        <v>2106</v>
      </c>
      <c r="D46" s="1">
        <v>390</v>
      </c>
      <c r="E46" s="1">
        <v>1273</v>
      </c>
      <c r="F46" s="1">
        <v>1010</v>
      </c>
      <c r="G46" s="6">
        <v>0.4</v>
      </c>
      <c r="H46" s="1">
        <v>45</v>
      </c>
      <c r="I46" s="1" t="s">
        <v>33</v>
      </c>
      <c r="J46" s="1">
        <v>1283</v>
      </c>
      <c r="K46" s="1">
        <f t="shared" si="12"/>
        <v>-10</v>
      </c>
      <c r="L46" s="1">
        <f t="shared" si="4"/>
        <v>883</v>
      </c>
      <c r="M46" s="1">
        <v>390</v>
      </c>
      <c r="N46" s="1"/>
      <c r="O46" s="1">
        <v>364.19999999999982</v>
      </c>
      <c r="P46" s="1">
        <f t="shared" si="5"/>
        <v>176.6</v>
      </c>
      <c r="Q46" s="5">
        <f>10*P46-O46-N46-F46</f>
        <v>391.80000000000018</v>
      </c>
      <c r="R46" s="5"/>
      <c r="S46" s="1"/>
      <c r="T46" s="1">
        <f t="shared" si="7"/>
        <v>10</v>
      </c>
      <c r="U46" s="1">
        <f t="shared" si="8"/>
        <v>7.781426953567383</v>
      </c>
      <c r="V46" s="1">
        <v>185.2</v>
      </c>
      <c r="W46" s="1">
        <v>177.4</v>
      </c>
      <c r="X46" s="1">
        <v>160</v>
      </c>
      <c r="Y46" s="1">
        <v>170.91800000000001</v>
      </c>
      <c r="Z46" s="1">
        <v>166.59800000000001</v>
      </c>
      <c r="AA46" s="1">
        <v>172.08</v>
      </c>
      <c r="AB46" s="1"/>
      <c r="AC46" s="1">
        <f t="shared" si="13"/>
        <v>157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80</v>
      </c>
      <c r="B47" s="10" t="s">
        <v>39</v>
      </c>
      <c r="C47" s="10"/>
      <c r="D47" s="10">
        <v>504</v>
      </c>
      <c r="E47" s="10">
        <v>504</v>
      </c>
      <c r="F47" s="10"/>
      <c r="G47" s="11">
        <v>0</v>
      </c>
      <c r="H47" s="10" t="e">
        <v>#N/A</v>
      </c>
      <c r="I47" s="10" t="s">
        <v>60</v>
      </c>
      <c r="J47" s="10">
        <v>504</v>
      </c>
      <c r="K47" s="10">
        <f t="shared" si="12"/>
        <v>0</v>
      </c>
      <c r="L47" s="10">
        <f t="shared" si="4"/>
        <v>0</v>
      </c>
      <c r="M47" s="10">
        <v>504</v>
      </c>
      <c r="N47" s="10"/>
      <c r="O47" s="10"/>
      <c r="P47" s="10">
        <f t="shared" si="5"/>
        <v>0</v>
      </c>
      <c r="Q47" s="12"/>
      <c r="R47" s="12"/>
      <c r="S47" s="10"/>
      <c r="T47" s="10" t="e">
        <f t="shared" si="7"/>
        <v>#DIV/0!</v>
      </c>
      <c r="U47" s="10" t="e">
        <f t="shared" si="8"/>
        <v>#DIV/0!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/>
      <c r="AC47" s="10">
        <f t="shared" si="1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483.45499999999998</v>
      </c>
      <c r="D48" s="1">
        <v>277.71499999999997</v>
      </c>
      <c r="E48" s="1">
        <v>289.12</v>
      </c>
      <c r="F48" s="1">
        <v>410.678</v>
      </c>
      <c r="G48" s="6">
        <v>1</v>
      </c>
      <c r="H48" s="1">
        <v>45</v>
      </c>
      <c r="I48" s="1" t="s">
        <v>33</v>
      </c>
      <c r="J48" s="1">
        <v>276.8</v>
      </c>
      <c r="K48" s="1">
        <f t="shared" si="12"/>
        <v>12.319999999999993</v>
      </c>
      <c r="L48" s="1">
        <f t="shared" si="4"/>
        <v>289.12</v>
      </c>
      <c r="M48" s="1"/>
      <c r="N48" s="1"/>
      <c r="O48" s="1">
        <v>221.0384999999998</v>
      </c>
      <c r="P48" s="1">
        <f t="shared" si="5"/>
        <v>57.823999999999998</v>
      </c>
      <c r="Q48" s="5"/>
      <c r="R48" s="5"/>
      <c r="S48" s="1"/>
      <c r="T48" s="1">
        <f t="shared" si="7"/>
        <v>10.924814955727722</v>
      </c>
      <c r="U48" s="1">
        <f t="shared" si="8"/>
        <v>10.924814955727722</v>
      </c>
      <c r="V48" s="1">
        <v>72.109200000000001</v>
      </c>
      <c r="W48" s="1">
        <v>68.662999999999997</v>
      </c>
      <c r="X48" s="1">
        <v>65.355999999999995</v>
      </c>
      <c r="Y48" s="1">
        <v>67.884399999999999</v>
      </c>
      <c r="Z48" s="1">
        <v>82.358399999999989</v>
      </c>
      <c r="AA48" s="1">
        <v>83.138199999999998</v>
      </c>
      <c r="AB48" s="1"/>
      <c r="AC48" s="1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82</v>
      </c>
      <c r="B49" s="16" t="s">
        <v>39</v>
      </c>
      <c r="C49" s="16"/>
      <c r="D49" s="16">
        <v>186</v>
      </c>
      <c r="E49" s="16">
        <v>186</v>
      </c>
      <c r="F49" s="16"/>
      <c r="G49" s="17">
        <v>0</v>
      </c>
      <c r="H49" s="16" t="e">
        <v>#N/A</v>
      </c>
      <c r="I49" s="16" t="s">
        <v>33</v>
      </c>
      <c r="J49" s="16">
        <v>186</v>
      </c>
      <c r="K49" s="16">
        <f t="shared" si="12"/>
        <v>0</v>
      </c>
      <c r="L49" s="16">
        <f t="shared" si="4"/>
        <v>0</v>
      </c>
      <c r="M49" s="16">
        <v>186</v>
      </c>
      <c r="N49" s="16"/>
      <c r="O49" s="16"/>
      <c r="P49" s="16">
        <f t="shared" si="5"/>
        <v>0</v>
      </c>
      <c r="Q49" s="18"/>
      <c r="R49" s="18"/>
      <c r="S49" s="16"/>
      <c r="T49" s="16" t="e">
        <f t="shared" si="7"/>
        <v>#DIV/0!</v>
      </c>
      <c r="U49" s="16" t="e">
        <f t="shared" si="8"/>
        <v>#DIV/0!</v>
      </c>
      <c r="V49" s="16">
        <v>0.4</v>
      </c>
      <c r="W49" s="16">
        <v>0.4</v>
      </c>
      <c r="X49" s="16">
        <v>0</v>
      </c>
      <c r="Y49" s="16">
        <v>0</v>
      </c>
      <c r="Z49" s="16">
        <v>0</v>
      </c>
      <c r="AA49" s="16">
        <v>0</v>
      </c>
      <c r="AB49" s="16" t="s">
        <v>46</v>
      </c>
      <c r="AC49" s="16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83</v>
      </c>
      <c r="B50" s="10" t="s">
        <v>39</v>
      </c>
      <c r="C50" s="10"/>
      <c r="D50" s="10">
        <v>460</v>
      </c>
      <c r="E50" s="10">
        <v>460</v>
      </c>
      <c r="F50" s="10"/>
      <c r="G50" s="11">
        <v>0</v>
      </c>
      <c r="H50" s="10" t="e">
        <v>#N/A</v>
      </c>
      <c r="I50" s="10" t="s">
        <v>60</v>
      </c>
      <c r="J50" s="10">
        <v>460</v>
      </c>
      <c r="K50" s="10">
        <f t="shared" si="12"/>
        <v>0</v>
      </c>
      <c r="L50" s="10">
        <f t="shared" si="4"/>
        <v>0</v>
      </c>
      <c r="M50" s="10">
        <v>460</v>
      </c>
      <c r="N50" s="10"/>
      <c r="O50" s="10"/>
      <c r="P50" s="10">
        <f t="shared" si="5"/>
        <v>0</v>
      </c>
      <c r="Q50" s="12"/>
      <c r="R50" s="12"/>
      <c r="S50" s="10"/>
      <c r="T50" s="10" t="e">
        <f t="shared" si="7"/>
        <v>#DIV/0!</v>
      </c>
      <c r="U50" s="10" t="e">
        <f t="shared" si="8"/>
        <v>#DIV/0!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/>
      <c r="AC50" s="10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241</v>
      </c>
      <c r="D51" s="1">
        <v>186</v>
      </c>
      <c r="E51" s="1">
        <v>169</v>
      </c>
      <c r="F51" s="1">
        <v>182</v>
      </c>
      <c r="G51" s="6">
        <v>0.35</v>
      </c>
      <c r="H51" s="1">
        <v>40</v>
      </c>
      <c r="I51" s="1" t="s">
        <v>33</v>
      </c>
      <c r="J51" s="1">
        <v>208</v>
      </c>
      <c r="K51" s="1">
        <f t="shared" si="12"/>
        <v>-39</v>
      </c>
      <c r="L51" s="1">
        <f t="shared" si="4"/>
        <v>169</v>
      </c>
      <c r="M51" s="1"/>
      <c r="N51" s="1"/>
      <c r="O51" s="1">
        <v>0</v>
      </c>
      <c r="P51" s="1">
        <f t="shared" si="5"/>
        <v>33.799999999999997</v>
      </c>
      <c r="Q51" s="5">
        <f t="shared" ref="Q51:Q56" si="15">10*P51-O51-N51-F51</f>
        <v>156</v>
      </c>
      <c r="R51" s="5"/>
      <c r="S51" s="1"/>
      <c r="T51" s="1">
        <f t="shared" si="7"/>
        <v>10</v>
      </c>
      <c r="U51" s="1">
        <f t="shared" si="8"/>
        <v>5.384615384615385</v>
      </c>
      <c r="V51" s="1">
        <v>33.4</v>
      </c>
      <c r="W51" s="1">
        <v>39</v>
      </c>
      <c r="X51" s="1">
        <v>34.200000000000003</v>
      </c>
      <c r="Y51" s="1">
        <v>31.8</v>
      </c>
      <c r="Z51" s="1">
        <v>33.200000000000003</v>
      </c>
      <c r="AA51" s="1">
        <v>34.6</v>
      </c>
      <c r="AB51" s="1"/>
      <c r="AC51" s="1">
        <f t="shared" si="13"/>
        <v>55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148.291</v>
      </c>
      <c r="D52" s="1"/>
      <c r="E52" s="1">
        <v>36.048999999999999</v>
      </c>
      <c r="F52" s="1">
        <v>103.992</v>
      </c>
      <c r="G52" s="6">
        <v>1</v>
      </c>
      <c r="H52" s="1">
        <v>40</v>
      </c>
      <c r="I52" s="1" t="s">
        <v>33</v>
      </c>
      <c r="J52" s="1">
        <v>38.1</v>
      </c>
      <c r="K52" s="1">
        <f t="shared" si="12"/>
        <v>-2.0510000000000019</v>
      </c>
      <c r="L52" s="1">
        <f t="shared" si="4"/>
        <v>36.048999999999999</v>
      </c>
      <c r="M52" s="1"/>
      <c r="N52" s="1"/>
      <c r="O52" s="1">
        <v>0</v>
      </c>
      <c r="P52" s="1">
        <f t="shared" si="5"/>
        <v>7.2097999999999995</v>
      </c>
      <c r="Q52" s="5"/>
      <c r="R52" s="5"/>
      <c r="S52" s="1"/>
      <c r="T52" s="1">
        <f t="shared" si="7"/>
        <v>14.423701073538796</v>
      </c>
      <c r="U52" s="1">
        <f t="shared" si="8"/>
        <v>14.423701073538796</v>
      </c>
      <c r="V52" s="1">
        <v>5.4683999999999999</v>
      </c>
      <c r="W52" s="1">
        <v>5.1204000000000001</v>
      </c>
      <c r="X52" s="1">
        <v>3.8477999999999999</v>
      </c>
      <c r="Y52" s="1">
        <v>3.9878</v>
      </c>
      <c r="Z52" s="1">
        <v>4.5491999999999999</v>
      </c>
      <c r="AA52" s="1">
        <v>4.9855999999999998</v>
      </c>
      <c r="AB52" s="13" t="s">
        <v>34</v>
      </c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39</v>
      </c>
      <c r="C53" s="1">
        <v>1211</v>
      </c>
      <c r="D53" s="1">
        <v>504</v>
      </c>
      <c r="E53" s="1">
        <v>1004</v>
      </c>
      <c r="F53" s="1">
        <v>576</v>
      </c>
      <c r="G53" s="6">
        <v>0.4</v>
      </c>
      <c r="H53" s="1">
        <v>40</v>
      </c>
      <c r="I53" s="1" t="s">
        <v>33</v>
      </c>
      <c r="J53" s="1">
        <v>1030</v>
      </c>
      <c r="K53" s="1">
        <f t="shared" si="12"/>
        <v>-26</v>
      </c>
      <c r="L53" s="1">
        <f t="shared" si="4"/>
        <v>500</v>
      </c>
      <c r="M53" s="1">
        <v>504</v>
      </c>
      <c r="N53" s="1"/>
      <c r="O53" s="1">
        <v>232.59999999999991</v>
      </c>
      <c r="P53" s="1">
        <f t="shared" si="5"/>
        <v>100</v>
      </c>
      <c r="Q53" s="5">
        <f t="shared" si="15"/>
        <v>191.40000000000009</v>
      </c>
      <c r="R53" s="5"/>
      <c r="S53" s="1"/>
      <c r="T53" s="1">
        <f t="shared" si="7"/>
        <v>10</v>
      </c>
      <c r="U53" s="1">
        <f t="shared" si="8"/>
        <v>8.0859999999999985</v>
      </c>
      <c r="V53" s="1">
        <v>106.6</v>
      </c>
      <c r="W53" s="1">
        <v>104</v>
      </c>
      <c r="X53" s="1">
        <v>85.2</v>
      </c>
      <c r="Y53" s="1">
        <v>97.8</v>
      </c>
      <c r="Z53" s="1">
        <v>112.08</v>
      </c>
      <c r="AA53" s="1">
        <v>102.48</v>
      </c>
      <c r="AB53" s="1"/>
      <c r="AC53" s="1">
        <f t="shared" si="13"/>
        <v>77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39</v>
      </c>
      <c r="C54" s="1">
        <v>1274</v>
      </c>
      <c r="D54" s="1">
        <v>1620</v>
      </c>
      <c r="E54" s="1">
        <v>1917</v>
      </c>
      <c r="F54" s="1">
        <v>817</v>
      </c>
      <c r="G54" s="6">
        <v>0.4</v>
      </c>
      <c r="H54" s="1">
        <v>45</v>
      </c>
      <c r="I54" s="1" t="s">
        <v>33</v>
      </c>
      <c r="J54" s="1">
        <v>1925</v>
      </c>
      <c r="K54" s="1">
        <f t="shared" si="12"/>
        <v>-8</v>
      </c>
      <c r="L54" s="1">
        <f t="shared" si="4"/>
        <v>717</v>
      </c>
      <c r="M54" s="1">
        <v>1200</v>
      </c>
      <c r="N54" s="1"/>
      <c r="O54" s="1">
        <v>455.3</v>
      </c>
      <c r="P54" s="1">
        <f t="shared" si="5"/>
        <v>143.4</v>
      </c>
      <c r="Q54" s="5">
        <f t="shared" si="15"/>
        <v>161.70000000000005</v>
      </c>
      <c r="R54" s="5"/>
      <c r="S54" s="1"/>
      <c r="T54" s="1">
        <f t="shared" si="7"/>
        <v>10</v>
      </c>
      <c r="U54" s="1">
        <f t="shared" si="8"/>
        <v>8.8723849372384933</v>
      </c>
      <c r="V54" s="1">
        <v>163.19999999999999</v>
      </c>
      <c r="W54" s="1">
        <v>162.19999999999999</v>
      </c>
      <c r="X54" s="1">
        <v>143.80000000000001</v>
      </c>
      <c r="Y54" s="1">
        <v>158.4</v>
      </c>
      <c r="Z54" s="1">
        <v>169.48</v>
      </c>
      <c r="AA54" s="1">
        <v>160.47999999999999</v>
      </c>
      <c r="AB54" s="1"/>
      <c r="AC54" s="1">
        <f t="shared" si="13"/>
        <v>65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32</v>
      </c>
      <c r="C55" s="1">
        <v>154.90799999999999</v>
      </c>
      <c r="D55" s="1"/>
      <c r="E55" s="1">
        <v>43.94</v>
      </c>
      <c r="F55" s="1">
        <v>92.268000000000001</v>
      </c>
      <c r="G55" s="6">
        <v>1</v>
      </c>
      <c r="H55" s="1">
        <v>40</v>
      </c>
      <c r="I55" s="1" t="s">
        <v>33</v>
      </c>
      <c r="J55" s="1">
        <v>50.1</v>
      </c>
      <c r="K55" s="1">
        <f t="shared" si="12"/>
        <v>-6.1600000000000037</v>
      </c>
      <c r="L55" s="1">
        <f t="shared" si="4"/>
        <v>43.94</v>
      </c>
      <c r="M55" s="1"/>
      <c r="N55" s="1"/>
      <c r="O55" s="1">
        <v>0</v>
      </c>
      <c r="P55" s="1">
        <f t="shared" si="5"/>
        <v>8.7880000000000003</v>
      </c>
      <c r="Q55" s="5"/>
      <c r="R55" s="5"/>
      <c r="S55" s="1"/>
      <c r="T55" s="1">
        <f t="shared" si="7"/>
        <v>10.49931725079654</v>
      </c>
      <c r="U55" s="1">
        <f t="shared" si="8"/>
        <v>10.49931725079654</v>
      </c>
      <c r="V55" s="1">
        <v>8.1123999999999992</v>
      </c>
      <c r="W55" s="1">
        <v>8.9640000000000004</v>
      </c>
      <c r="X55" s="1">
        <v>8.116200000000001</v>
      </c>
      <c r="Y55" s="1">
        <v>8.2728000000000002</v>
      </c>
      <c r="Z55" s="1">
        <v>8.1295999999999999</v>
      </c>
      <c r="AA55" s="1">
        <v>7.1965999999999992</v>
      </c>
      <c r="AB55" s="1"/>
      <c r="AC55" s="1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39</v>
      </c>
      <c r="C56" s="1">
        <v>422</v>
      </c>
      <c r="D56" s="1">
        <v>270</v>
      </c>
      <c r="E56" s="1">
        <v>245</v>
      </c>
      <c r="F56" s="1">
        <v>369</v>
      </c>
      <c r="G56" s="6">
        <v>0.35</v>
      </c>
      <c r="H56" s="1">
        <v>40</v>
      </c>
      <c r="I56" s="1" t="s">
        <v>33</v>
      </c>
      <c r="J56" s="1">
        <v>255</v>
      </c>
      <c r="K56" s="1">
        <f t="shared" si="12"/>
        <v>-10</v>
      </c>
      <c r="L56" s="1">
        <f t="shared" si="4"/>
        <v>245</v>
      </c>
      <c r="M56" s="1"/>
      <c r="N56" s="1"/>
      <c r="O56" s="1">
        <v>33.200000000000053</v>
      </c>
      <c r="P56" s="1">
        <f t="shared" si="5"/>
        <v>49</v>
      </c>
      <c r="Q56" s="5">
        <f t="shared" si="15"/>
        <v>87.799999999999955</v>
      </c>
      <c r="R56" s="5"/>
      <c r="S56" s="1"/>
      <c r="T56" s="1">
        <f t="shared" si="7"/>
        <v>10</v>
      </c>
      <c r="U56" s="1">
        <f t="shared" si="8"/>
        <v>8.2081632653061227</v>
      </c>
      <c r="V56" s="1">
        <v>57.2</v>
      </c>
      <c r="W56" s="1">
        <v>62</v>
      </c>
      <c r="X56" s="1">
        <v>46.8</v>
      </c>
      <c r="Y56" s="1">
        <v>43.4</v>
      </c>
      <c r="Z56" s="1">
        <v>38.6</v>
      </c>
      <c r="AA56" s="1">
        <v>42</v>
      </c>
      <c r="AB56" s="1"/>
      <c r="AC56" s="1">
        <f t="shared" si="13"/>
        <v>31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90</v>
      </c>
      <c r="B57" s="10" t="s">
        <v>39</v>
      </c>
      <c r="C57" s="10"/>
      <c r="D57" s="10">
        <v>144</v>
      </c>
      <c r="E57" s="10">
        <v>144</v>
      </c>
      <c r="F57" s="10"/>
      <c r="G57" s="11">
        <v>0</v>
      </c>
      <c r="H57" s="10" t="e">
        <v>#N/A</v>
      </c>
      <c r="I57" s="10" t="s">
        <v>60</v>
      </c>
      <c r="J57" s="10">
        <v>144</v>
      </c>
      <c r="K57" s="10">
        <f t="shared" si="12"/>
        <v>0</v>
      </c>
      <c r="L57" s="10">
        <f t="shared" si="4"/>
        <v>0</v>
      </c>
      <c r="M57" s="10">
        <v>144</v>
      </c>
      <c r="N57" s="10"/>
      <c r="O57" s="10"/>
      <c r="P57" s="10">
        <f t="shared" si="5"/>
        <v>0</v>
      </c>
      <c r="Q57" s="12"/>
      <c r="R57" s="12"/>
      <c r="S57" s="10"/>
      <c r="T57" s="10" t="e">
        <f t="shared" si="7"/>
        <v>#DIV/0!</v>
      </c>
      <c r="U57" s="10" t="e">
        <f t="shared" si="8"/>
        <v>#DIV/0!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/>
      <c r="AC57" s="10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39</v>
      </c>
      <c r="C58" s="1">
        <v>524</v>
      </c>
      <c r="D58" s="1">
        <v>810</v>
      </c>
      <c r="E58" s="1">
        <v>963</v>
      </c>
      <c r="F58" s="1">
        <v>289</v>
      </c>
      <c r="G58" s="6">
        <v>0.4</v>
      </c>
      <c r="H58" s="1">
        <v>40</v>
      </c>
      <c r="I58" s="1" t="s">
        <v>33</v>
      </c>
      <c r="J58" s="1">
        <v>996</v>
      </c>
      <c r="K58" s="1">
        <f t="shared" si="12"/>
        <v>-33</v>
      </c>
      <c r="L58" s="1">
        <f t="shared" si="4"/>
        <v>363</v>
      </c>
      <c r="M58" s="1">
        <v>600</v>
      </c>
      <c r="N58" s="1"/>
      <c r="O58" s="1">
        <v>204.2</v>
      </c>
      <c r="P58" s="1">
        <f t="shared" si="5"/>
        <v>72.599999999999994</v>
      </c>
      <c r="Q58" s="5">
        <f t="shared" ref="Q58:Q60" si="16">10*P58-O58-N58-F58</f>
        <v>232.79999999999995</v>
      </c>
      <c r="R58" s="5"/>
      <c r="S58" s="1"/>
      <c r="T58" s="1">
        <f t="shared" si="7"/>
        <v>10</v>
      </c>
      <c r="U58" s="1">
        <f t="shared" si="8"/>
        <v>6.7933884297520661</v>
      </c>
      <c r="V58" s="1">
        <v>69.2</v>
      </c>
      <c r="W58" s="1">
        <v>66</v>
      </c>
      <c r="X58" s="1">
        <v>55.2</v>
      </c>
      <c r="Y58" s="1">
        <v>52</v>
      </c>
      <c r="Z58" s="1">
        <v>54</v>
      </c>
      <c r="AA58" s="1">
        <v>66</v>
      </c>
      <c r="AB58" s="1"/>
      <c r="AC58" s="1">
        <f t="shared" si="13"/>
        <v>93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32</v>
      </c>
      <c r="C59" s="1">
        <v>563.07399999999996</v>
      </c>
      <c r="D59" s="1"/>
      <c r="E59" s="1">
        <v>200.14699999999999</v>
      </c>
      <c r="F59" s="1">
        <v>338.286</v>
      </c>
      <c r="G59" s="6">
        <v>1</v>
      </c>
      <c r="H59" s="1">
        <v>50</v>
      </c>
      <c r="I59" s="1" t="s">
        <v>33</v>
      </c>
      <c r="J59" s="1">
        <v>189.8</v>
      </c>
      <c r="K59" s="1">
        <f t="shared" si="12"/>
        <v>10.34699999999998</v>
      </c>
      <c r="L59" s="1">
        <f t="shared" si="4"/>
        <v>200.14699999999999</v>
      </c>
      <c r="M59" s="1"/>
      <c r="N59" s="1"/>
      <c r="O59" s="1">
        <v>0</v>
      </c>
      <c r="P59" s="1">
        <f t="shared" si="5"/>
        <v>40.029399999999995</v>
      </c>
      <c r="Q59" s="5">
        <f t="shared" si="16"/>
        <v>62.007999999999981</v>
      </c>
      <c r="R59" s="5"/>
      <c r="S59" s="1"/>
      <c r="T59" s="1">
        <f t="shared" si="7"/>
        <v>10</v>
      </c>
      <c r="U59" s="1">
        <f t="shared" si="8"/>
        <v>8.4509385601582849</v>
      </c>
      <c r="V59" s="1">
        <v>37.798400000000001</v>
      </c>
      <c r="W59" s="1">
        <v>31.9712</v>
      </c>
      <c r="X59" s="1">
        <v>30.489799999999999</v>
      </c>
      <c r="Y59" s="1">
        <v>29.597000000000001</v>
      </c>
      <c r="Z59" s="1">
        <v>25.1004</v>
      </c>
      <c r="AA59" s="1">
        <v>33.156199999999998</v>
      </c>
      <c r="AB59" s="1"/>
      <c r="AC59" s="1">
        <f t="shared" si="13"/>
        <v>62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978.98400000000004</v>
      </c>
      <c r="D60" s="1"/>
      <c r="E60" s="1">
        <v>394.45699999999999</v>
      </c>
      <c r="F60" s="1">
        <v>514.04100000000005</v>
      </c>
      <c r="G60" s="6">
        <v>1</v>
      </c>
      <c r="H60" s="1">
        <v>50</v>
      </c>
      <c r="I60" s="1" t="s">
        <v>33</v>
      </c>
      <c r="J60" s="1">
        <v>372.55</v>
      </c>
      <c r="K60" s="1">
        <f t="shared" si="12"/>
        <v>21.906999999999982</v>
      </c>
      <c r="L60" s="1">
        <f t="shared" si="4"/>
        <v>394.45699999999999</v>
      </c>
      <c r="M60" s="1"/>
      <c r="N60" s="1"/>
      <c r="O60" s="1">
        <v>93.33400000000006</v>
      </c>
      <c r="P60" s="1">
        <f t="shared" si="5"/>
        <v>78.891400000000004</v>
      </c>
      <c r="Q60" s="5">
        <f t="shared" si="16"/>
        <v>181.53899999999987</v>
      </c>
      <c r="R60" s="5"/>
      <c r="S60" s="1"/>
      <c r="T60" s="1">
        <f t="shared" si="7"/>
        <v>10</v>
      </c>
      <c r="U60" s="1">
        <f t="shared" si="8"/>
        <v>7.698874655539135</v>
      </c>
      <c r="V60" s="1">
        <v>83.131</v>
      </c>
      <c r="W60" s="1">
        <v>84.977200000000011</v>
      </c>
      <c r="X60" s="1">
        <v>86.002200000000002</v>
      </c>
      <c r="Y60" s="1">
        <v>89.962599999999995</v>
      </c>
      <c r="Z60" s="1">
        <v>92.978399999999993</v>
      </c>
      <c r="AA60" s="1">
        <v>89.132800000000003</v>
      </c>
      <c r="AB60" s="1"/>
      <c r="AC60" s="1">
        <f t="shared" si="13"/>
        <v>182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94</v>
      </c>
      <c r="B61" s="16" t="s">
        <v>32</v>
      </c>
      <c r="C61" s="16"/>
      <c r="D61" s="16"/>
      <c r="E61" s="16"/>
      <c r="F61" s="16"/>
      <c r="G61" s="17">
        <v>0</v>
      </c>
      <c r="H61" s="16" t="e">
        <v>#N/A</v>
      </c>
      <c r="I61" s="16" t="s">
        <v>33</v>
      </c>
      <c r="J61" s="16"/>
      <c r="K61" s="16">
        <f t="shared" si="12"/>
        <v>0</v>
      </c>
      <c r="L61" s="16">
        <f t="shared" si="4"/>
        <v>0</v>
      </c>
      <c r="M61" s="16"/>
      <c r="N61" s="16"/>
      <c r="O61" s="16"/>
      <c r="P61" s="16">
        <f t="shared" si="5"/>
        <v>0</v>
      </c>
      <c r="Q61" s="18"/>
      <c r="R61" s="18"/>
      <c r="S61" s="16"/>
      <c r="T61" s="16" t="e">
        <f t="shared" si="7"/>
        <v>#DIV/0!</v>
      </c>
      <c r="U61" s="16" t="e">
        <f t="shared" si="8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46</v>
      </c>
      <c r="AC61" s="16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95</v>
      </c>
      <c r="B62" s="16" t="s">
        <v>32</v>
      </c>
      <c r="C62" s="16"/>
      <c r="D62" s="16"/>
      <c r="E62" s="16"/>
      <c r="F62" s="16"/>
      <c r="G62" s="17">
        <v>0</v>
      </c>
      <c r="H62" s="16">
        <v>40</v>
      </c>
      <c r="I62" s="16" t="s">
        <v>33</v>
      </c>
      <c r="J62" s="16"/>
      <c r="K62" s="16">
        <f t="shared" si="12"/>
        <v>0</v>
      </c>
      <c r="L62" s="16">
        <f t="shared" si="4"/>
        <v>0</v>
      </c>
      <c r="M62" s="16"/>
      <c r="N62" s="16"/>
      <c r="O62" s="16"/>
      <c r="P62" s="16">
        <f t="shared" si="5"/>
        <v>0</v>
      </c>
      <c r="Q62" s="18"/>
      <c r="R62" s="18"/>
      <c r="S62" s="16"/>
      <c r="T62" s="16" t="e">
        <f t="shared" si="7"/>
        <v>#DIV/0!</v>
      </c>
      <c r="U62" s="16" t="e">
        <f t="shared" si="8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 t="s">
        <v>46</v>
      </c>
      <c r="AC62" s="16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96</v>
      </c>
      <c r="B63" s="16" t="s">
        <v>32</v>
      </c>
      <c r="C63" s="16"/>
      <c r="D63" s="16"/>
      <c r="E63" s="16"/>
      <c r="F63" s="16"/>
      <c r="G63" s="17">
        <v>0</v>
      </c>
      <c r="H63" s="16" t="e">
        <v>#N/A</v>
      </c>
      <c r="I63" s="16" t="s">
        <v>33</v>
      </c>
      <c r="J63" s="16"/>
      <c r="K63" s="16">
        <f t="shared" si="12"/>
        <v>0</v>
      </c>
      <c r="L63" s="16">
        <f t="shared" si="4"/>
        <v>0</v>
      </c>
      <c r="M63" s="16"/>
      <c r="N63" s="16"/>
      <c r="O63" s="16"/>
      <c r="P63" s="16">
        <f t="shared" si="5"/>
        <v>0</v>
      </c>
      <c r="Q63" s="18"/>
      <c r="R63" s="18"/>
      <c r="S63" s="16"/>
      <c r="T63" s="16" t="e">
        <f t="shared" si="7"/>
        <v>#DIV/0!</v>
      </c>
      <c r="U63" s="16" t="e">
        <f t="shared" si="8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 t="s">
        <v>46</v>
      </c>
      <c r="AC63" s="16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39</v>
      </c>
      <c r="C64" s="1">
        <v>255</v>
      </c>
      <c r="D64" s="1">
        <v>20</v>
      </c>
      <c r="E64" s="1">
        <v>90</v>
      </c>
      <c r="F64" s="1">
        <v>149</v>
      </c>
      <c r="G64" s="6">
        <v>0.45</v>
      </c>
      <c r="H64" s="1">
        <v>50</v>
      </c>
      <c r="I64" s="1" t="s">
        <v>33</v>
      </c>
      <c r="J64" s="1">
        <v>91</v>
      </c>
      <c r="K64" s="1">
        <f t="shared" si="12"/>
        <v>-1</v>
      </c>
      <c r="L64" s="1">
        <f t="shared" si="4"/>
        <v>90</v>
      </c>
      <c r="M64" s="1"/>
      <c r="N64" s="1"/>
      <c r="O64" s="1">
        <v>0</v>
      </c>
      <c r="P64" s="1">
        <f t="shared" si="5"/>
        <v>18</v>
      </c>
      <c r="Q64" s="5">
        <f>10*P64-O64-N64-F64</f>
        <v>31</v>
      </c>
      <c r="R64" s="5"/>
      <c r="S64" s="1"/>
      <c r="T64" s="1">
        <f t="shared" si="7"/>
        <v>10</v>
      </c>
      <c r="U64" s="1">
        <f t="shared" si="8"/>
        <v>8.2777777777777786</v>
      </c>
      <c r="V64" s="1">
        <v>18.6694</v>
      </c>
      <c r="W64" s="1">
        <v>23.269400000000001</v>
      </c>
      <c r="X64" s="1">
        <v>20.2</v>
      </c>
      <c r="Y64" s="1">
        <v>19.8</v>
      </c>
      <c r="Z64" s="1">
        <v>27.071000000000002</v>
      </c>
      <c r="AA64" s="1">
        <v>25.071000000000002</v>
      </c>
      <c r="AB64" s="1"/>
      <c r="AC64" s="1">
        <f t="shared" si="13"/>
        <v>14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98</v>
      </c>
      <c r="B65" s="10" t="s">
        <v>39</v>
      </c>
      <c r="C65" s="10"/>
      <c r="D65" s="10">
        <v>96</v>
      </c>
      <c r="E65" s="10">
        <v>96</v>
      </c>
      <c r="F65" s="10"/>
      <c r="G65" s="11">
        <v>0</v>
      </c>
      <c r="H65" s="10" t="e">
        <v>#N/A</v>
      </c>
      <c r="I65" s="10" t="s">
        <v>60</v>
      </c>
      <c r="J65" s="10">
        <v>96</v>
      </c>
      <c r="K65" s="10">
        <f t="shared" si="12"/>
        <v>0</v>
      </c>
      <c r="L65" s="10">
        <f t="shared" si="4"/>
        <v>0</v>
      </c>
      <c r="M65" s="10">
        <v>96</v>
      </c>
      <c r="N65" s="10"/>
      <c r="O65" s="10"/>
      <c r="P65" s="10">
        <f t="shared" si="5"/>
        <v>0</v>
      </c>
      <c r="Q65" s="12"/>
      <c r="R65" s="12"/>
      <c r="S65" s="10"/>
      <c r="T65" s="10" t="e">
        <f t="shared" si="7"/>
        <v>#DIV/0!</v>
      </c>
      <c r="U65" s="10" t="e">
        <f t="shared" si="8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/>
      <c r="AC65" s="10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99</v>
      </c>
      <c r="B66" s="16" t="s">
        <v>32</v>
      </c>
      <c r="C66" s="16"/>
      <c r="D66" s="16"/>
      <c r="E66" s="16"/>
      <c r="F66" s="16"/>
      <c r="G66" s="17">
        <v>0</v>
      </c>
      <c r="H66" s="16" t="e">
        <v>#N/A</v>
      </c>
      <c r="I66" s="16" t="s">
        <v>33</v>
      </c>
      <c r="J66" s="16"/>
      <c r="K66" s="16">
        <f t="shared" si="12"/>
        <v>0</v>
      </c>
      <c r="L66" s="16">
        <f t="shared" si="4"/>
        <v>0</v>
      </c>
      <c r="M66" s="16"/>
      <c r="N66" s="16"/>
      <c r="O66" s="16"/>
      <c r="P66" s="16">
        <f t="shared" si="5"/>
        <v>0</v>
      </c>
      <c r="Q66" s="18"/>
      <c r="R66" s="18"/>
      <c r="S66" s="16"/>
      <c r="T66" s="16" t="e">
        <f t="shared" si="7"/>
        <v>#DIV/0!</v>
      </c>
      <c r="U66" s="16" t="e">
        <f t="shared" si="8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 t="s">
        <v>46</v>
      </c>
      <c r="AC66" s="16">
        <f t="shared" si="1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39</v>
      </c>
      <c r="C67" s="1">
        <v>153</v>
      </c>
      <c r="D67" s="1">
        <v>204</v>
      </c>
      <c r="E67" s="1">
        <v>110</v>
      </c>
      <c r="F67" s="1">
        <v>202</v>
      </c>
      <c r="G67" s="6">
        <v>0.4</v>
      </c>
      <c r="H67" s="1">
        <v>40</v>
      </c>
      <c r="I67" s="1" t="s">
        <v>33</v>
      </c>
      <c r="J67" s="1">
        <v>115</v>
      </c>
      <c r="K67" s="1">
        <f t="shared" si="12"/>
        <v>-5</v>
      </c>
      <c r="L67" s="1">
        <f t="shared" si="4"/>
        <v>110</v>
      </c>
      <c r="M67" s="1"/>
      <c r="N67" s="1"/>
      <c r="O67" s="1">
        <v>33.800000000000011</v>
      </c>
      <c r="P67" s="1">
        <f t="shared" si="5"/>
        <v>22</v>
      </c>
      <c r="Q67" s="5"/>
      <c r="R67" s="5"/>
      <c r="S67" s="1"/>
      <c r="T67" s="1">
        <f t="shared" si="7"/>
        <v>10.718181818181819</v>
      </c>
      <c r="U67" s="1">
        <f t="shared" si="8"/>
        <v>10.718181818181819</v>
      </c>
      <c r="V67" s="1">
        <v>29.8</v>
      </c>
      <c r="W67" s="1">
        <v>31.4</v>
      </c>
      <c r="X67" s="1">
        <v>21</v>
      </c>
      <c r="Y67" s="1">
        <v>20.2</v>
      </c>
      <c r="Z67" s="1">
        <v>23.6</v>
      </c>
      <c r="AA67" s="1">
        <v>23.2</v>
      </c>
      <c r="AB67" s="1"/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39</v>
      </c>
      <c r="C68" s="1">
        <v>72</v>
      </c>
      <c r="D68" s="1">
        <v>210</v>
      </c>
      <c r="E68" s="1">
        <v>71</v>
      </c>
      <c r="F68" s="1">
        <v>166</v>
      </c>
      <c r="G68" s="6">
        <v>0.4</v>
      </c>
      <c r="H68" s="1">
        <v>40</v>
      </c>
      <c r="I68" s="1" t="s">
        <v>33</v>
      </c>
      <c r="J68" s="1">
        <v>81</v>
      </c>
      <c r="K68" s="1">
        <f t="shared" si="12"/>
        <v>-10</v>
      </c>
      <c r="L68" s="1">
        <f t="shared" si="4"/>
        <v>71</v>
      </c>
      <c r="M68" s="1"/>
      <c r="N68" s="1"/>
      <c r="O68" s="1">
        <v>71.34</v>
      </c>
      <c r="P68" s="1">
        <f t="shared" si="5"/>
        <v>14.2</v>
      </c>
      <c r="Q68" s="5">
        <v>30</v>
      </c>
      <c r="R68" s="5"/>
      <c r="S68" s="1"/>
      <c r="T68" s="1">
        <f t="shared" si="7"/>
        <v>18.826760563380287</v>
      </c>
      <c r="U68" s="1">
        <f t="shared" si="8"/>
        <v>16.714084507042255</v>
      </c>
      <c r="V68" s="1">
        <v>27</v>
      </c>
      <c r="W68" s="1">
        <v>29.2</v>
      </c>
      <c r="X68" s="1">
        <v>14.8</v>
      </c>
      <c r="Y68" s="1">
        <v>14.6</v>
      </c>
      <c r="Z68" s="1">
        <v>19.600000000000001</v>
      </c>
      <c r="AA68" s="1">
        <v>19.8</v>
      </c>
      <c r="AB68" s="1"/>
      <c r="AC68" s="1">
        <f t="shared" si="13"/>
        <v>12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32</v>
      </c>
      <c r="C69" s="1">
        <v>319.40499999999997</v>
      </c>
      <c r="D69" s="1">
        <v>33.42</v>
      </c>
      <c r="E69" s="1">
        <v>206.07900000000001</v>
      </c>
      <c r="F69" s="1">
        <v>125.21299999999999</v>
      </c>
      <c r="G69" s="6">
        <v>1</v>
      </c>
      <c r="H69" s="1">
        <v>55</v>
      </c>
      <c r="I69" s="1" t="s">
        <v>33</v>
      </c>
      <c r="J69" s="1">
        <v>197.8</v>
      </c>
      <c r="K69" s="1">
        <f t="shared" ref="K69:K99" si="17">E69-J69</f>
        <v>8.2789999999999964</v>
      </c>
      <c r="L69" s="1">
        <f t="shared" si="4"/>
        <v>206.07900000000001</v>
      </c>
      <c r="M69" s="1"/>
      <c r="N69" s="1"/>
      <c r="O69" s="1">
        <v>138.13380000000001</v>
      </c>
      <c r="P69" s="1">
        <f t="shared" si="5"/>
        <v>41.215800000000002</v>
      </c>
      <c r="Q69" s="5">
        <f t="shared" ref="Q69" si="18">10*P69-O69-N69-F69</f>
        <v>148.81120000000001</v>
      </c>
      <c r="R69" s="5"/>
      <c r="S69" s="1"/>
      <c r="T69" s="1">
        <f t="shared" si="7"/>
        <v>10</v>
      </c>
      <c r="U69" s="1">
        <f t="shared" si="8"/>
        <v>6.3894622935864405</v>
      </c>
      <c r="V69" s="1">
        <v>36.454799999999999</v>
      </c>
      <c r="W69" s="1">
        <v>32.419199999999996</v>
      </c>
      <c r="X69" s="1">
        <v>34.213000000000001</v>
      </c>
      <c r="Y69" s="1">
        <v>35.808199999999999</v>
      </c>
      <c r="Z69" s="1">
        <v>45.809199999999997</v>
      </c>
      <c r="AA69" s="1">
        <v>46.695599999999999</v>
      </c>
      <c r="AB69" s="1"/>
      <c r="AC69" s="1">
        <f t="shared" si="13"/>
        <v>149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103</v>
      </c>
      <c r="B70" s="10" t="s">
        <v>39</v>
      </c>
      <c r="C70" s="10">
        <v>19</v>
      </c>
      <c r="D70" s="10"/>
      <c r="E70" s="10">
        <v>2</v>
      </c>
      <c r="F70" s="10">
        <v>17</v>
      </c>
      <c r="G70" s="11">
        <v>0</v>
      </c>
      <c r="H70" s="10" t="e">
        <v>#N/A</v>
      </c>
      <c r="I70" s="10" t="s">
        <v>60</v>
      </c>
      <c r="J70" s="10"/>
      <c r="K70" s="10">
        <f t="shared" si="17"/>
        <v>2</v>
      </c>
      <c r="L70" s="10">
        <f t="shared" ref="L70:L113" si="19">E70-M70</f>
        <v>2</v>
      </c>
      <c r="M70" s="10"/>
      <c r="N70" s="10"/>
      <c r="O70" s="10"/>
      <c r="P70" s="10">
        <f t="shared" ref="P70:P113" si="20">L70/5</f>
        <v>0.4</v>
      </c>
      <c r="Q70" s="12"/>
      <c r="R70" s="12"/>
      <c r="S70" s="10"/>
      <c r="T70" s="10">
        <f t="shared" ref="T70:T113" si="21">(F70+N70+O70+Q70)/P70</f>
        <v>42.5</v>
      </c>
      <c r="U70" s="10">
        <f t="shared" ref="U70:U113" si="22">(F70+N70+O70)/P70</f>
        <v>42.5</v>
      </c>
      <c r="V70" s="10">
        <v>0</v>
      </c>
      <c r="W70" s="10">
        <v>0</v>
      </c>
      <c r="X70" s="10">
        <v>0</v>
      </c>
      <c r="Y70" s="10">
        <v>0</v>
      </c>
      <c r="Z70" s="10">
        <v>0.2</v>
      </c>
      <c r="AA70" s="10">
        <v>0.2</v>
      </c>
      <c r="AB70" s="15" t="s">
        <v>104</v>
      </c>
      <c r="AC70" s="10">
        <f t="shared" ref="AC70:AC101" si="23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580.471</v>
      </c>
      <c r="D71" s="1"/>
      <c r="E71" s="1">
        <v>224.25700000000001</v>
      </c>
      <c r="F71" s="1">
        <v>311.601</v>
      </c>
      <c r="G71" s="6">
        <v>1</v>
      </c>
      <c r="H71" s="1">
        <v>50</v>
      </c>
      <c r="I71" s="1" t="s">
        <v>33</v>
      </c>
      <c r="J71" s="1">
        <v>214.7</v>
      </c>
      <c r="K71" s="1">
        <f t="shared" si="17"/>
        <v>9.5570000000000164</v>
      </c>
      <c r="L71" s="1">
        <f t="shared" si="19"/>
        <v>224.25700000000001</v>
      </c>
      <c r="M71" s="1"/>
      <c r="N71" s="1"/>
      <c r="O71" s="1">
        <v>0</v>
      </c>
      <c r="P71" s="1">
        <f t="shared" si="20"/>
        <v>44.851399999999998</v>
      </c>
      <c r="Q71" s="5">
        <f>10*P71-O71-N71-F71</f>
        <v>136.91300000000001</v>
      </c>
      <c r="R71" s="5"/>
      <c r="S71" s="1"/>
      <c r="T71" s="1">
        <f t="shared" si="21"/>
        <v>10</v>
      </c>
      <c r="U71" s="1">
        <f t="shared" si="22"/>
        <v>6.9474085535791525</v>
      </c>
      <c r="V71" s="1">
        <v>45.382399999999997</v>
      </c>
      <c r="W71" s="1">
        <v>50.626600000000003</v>
      </c>
      <c r="X71" s="1">
        <v>41.911799999999999</v>
      </c>
      <c r="Y71" s="1">
        <v>41.0976</v>
      </c>
      <c r="Z71" s="1">
        <v>57.3294</v>
      </c>
      <c r="AA71" s="1">
        <v>59.898400000000002</v>
      </c>
      <c r="AB71" s="1"/>
      <c r="AC71" s="1">
        <f t="shared" si="23"/>
        <v>137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106</v>
      </c>
      <c r="B72" s="16" t="s">
        <v>32</v>
      </c>
      <c r="C72" s="16"/>
      <c r="D72" s="16"/>
      <c r="E72" s="16"/>
      <c r="F72" s="16"/>
      <c r="G72" s="17">
        <v>0</v>
      </c>
      <c r="H72" s="16">
        <v>50</v>
      </c>
      <c r="I72" s="16" t="s">
        <v>33</v>
      </c>
      <c r="J72" s="16"/>
      <c r="K72" s="16">
        <f t="shared" si="17"/>
        <v>0</v>
      </c>
      <c r="L72" s="16">
        <f t="shared" si="19"/>
        <v>0</v>
      </c>
      <c r="M72" s="16"/>
      <c r="N72" s="16"/>
      <c r="O72" s="16"/>
      <c r="P72" s="16">
        <f t="shared" si="20"/>
        <v>0</v>
      </c>
      <c r="Q72" s="18"/>
      <c r="R72" s="18"/>
      <c r="S72" s="16"/>
      <c r="T72" s="16" t="e">
        <f t="shared" si="21"/>
        <v>#DIV/0!</v>
      </c>
      <c r="U72" s="16" t="e">
        <f t="shared" si="22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46</v>
      </c>
      <c r="AC72" s="16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39</v>
      </c>
      <c r="C73" s="1">
        <v>522</v>
      </c>
      <c r="D73" s="1"/>
      <c r="E73" s="1">
        <v>111</v>
      </c>
      <c r="F73" s="1">
        <v>353</v>
      </c>
      <c r="G73" s="6">
        <v>0.4</v>
      </c>
      <c r="H73" s="1">
        <v>50</v>
      </c>
      <c r="I73" s="1" t="s">
        <v>33</v>
      </c>
      <c r="J73" s="1">
        <v>111</v>
      </c>
      <c r="K73" s="1">
        <f t="shared" si="17"/>
        <v>0</v>
      </c>
      <c r="L73" s="1">
        <f t="shared" si="19"/>
        <v>111</v>
      </c>
      <c r="M73" s="1"/>
      <c r="N73" s="1"/>
      <c r="O73" s="1">
        <v>0</v>
      </c>
      <c r="P73" s="1">
        <f t="shared" si="20"/>
        <v>22.2</v>
      </c>
      <c r="Q73" s="5"/>
      <c r="R73" s="5"/>
      <c r="S73" s="1"/>
      <c r="T73" s="1">
        <f t="shared" si="21"/>
        <v>15.900900900900901</v>
      </c>
      <c r="U73" s="1">
        <f t="shared" si="22"/>
        <v>15.900900900900901</v>
      </c>
      <c r="V73" s="1">
        <v>30.277000000000001</v>
      </c>
      <c r="W73" s="1">
        <v>35.277000000000001</v>
      </c>
      <c r="X73" s="1">
        <v>19.600000000000001</v>
      </c>
      <c r="Y73" s="1">
        <v>17</v>
      </c>
      <c r="Z73" s="1">
        <v>17.600000000000001</v>
      </c>
      <c r="AA73" s="1">
        <v>19.600000000000001</v>
      </c>
      <c r="AB73" s="13" t="s">
        <v>34</v>
      </c>
      <c r="AC73" s="1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39</v>
      </c>
      <c r="C74" s="1">
        <v>895</v>
      </c>
      <c r="D74" s="1">
        <v>756</v>
      </c>
      <c r="E74" s="1">
        <v>769</v>
      </c>
      <c r="F74" s="1">
        <v>712</v>
      </c>
      <c r="G74" s="6">
        <v>0.4</v>
      </c>
      <c r="H74" s="1">
        <v>40</v>
      </c>
      <c r="I74" s="1" t="s">
        <v>33</v>
      </c>
      <c r="J74" s="1">
        <v>770</v>
      </c>
      <c r="K74" s="1">
        <f t="shared" si="17"/>
        <v>-1</v>
      </c>
      <c r="L74" s="1">
        <f t="shared" si="19"/>
        <v>769</v>
      </c>
      <c r="M74" s="1"/>
      <c r="N74" s="1"/>
      <c r="O74" s="1">
        <v>147.5000000000002</v>
      </c>
      <c r="P74" s="1">
        <f t="shared" si="20"/>
        <v>153.80000000000001</v>
      </c>
      <c r="Q74" s="5">
        <f t="shared" ref="Q74:Q77" si="24">10*P74-O74-N74-F74</f>
        <v>678.49999999999977</v>
      </c>
      <c r="R74" s="5"/>
      <c r="S74" s="1"/>
      <c r="T74" s="1">
        <f t="shared" si="21"/>
        <v>10</v>
      </c>
      <c r="U74" s="1">
        <f t="shared" si="22"/>
        <v>5.5884265279583882</v>
      </c>
      <c r="V74" s="1">
        <v>141</v>
      </c>
      <c r="W74" s="1">
        <v>155.4</v>
      </c>
      <c r="X74" s="1">
        <v>136.80000000000001</v>
      </c>
      <c r="Y74" s="1">
        <v>126</v>
      </c>
      <c r="Z74" s="1">
        <v>140.4</v>
      </c>
      <c r="AA74" s="1">
        <v>147.6</v>
      </c>
      <c r="AB74" s="1"/>
      <c r="AC74" s="1">
        <f t="shared" si="23"/>
        <v>271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39</v>
      </c>
      <c r="C75" s="1">
        <v>736</v>
      </c>
      <c r="D75" s="1">
        <v>678</v>
      </c>
      <c r="E75" s="1">
        <v>616</v>
      </c>
      <c r="F75" s="1">
        <v>623</v>
      </c>
      <c r="G75" s="6">
        <v>0.4</v>
      </c>
      <c r="H75" s="1">
        <v>40</v>
      </c>
      <c r="I75" s="1" t="s">
        <v>33</v>
      </c>
      <c r="J75" s="1">
        <v>625</v>
      </c>
      <c r="K75" s="1">
        <f t="shared" si="17"/>
        <v>-9</v>
      </c>
      <c r="L75" s="1">
        <f t="shared" si="19"/>
        <v>616</v>
      </c>
      <c r="M75" s="1"/>
      <c r="N75" s="1"/>
      <c r="O75" s="1">
        <v>114.09999999999989</v>
      </c>
      <c r="P75" s="1">
        <f t="shared" si="20"/>
        <v>123.2</v>
      </c>
      <c r="Q75" s="5">
        <f t="shared" si="24"/>
        <v>494.90000000000009</v>
      </c>
      <c r="R75" s="5"/>
      <c r="S75" s="1"/>
      <c r="T75" s="1">
        <f t="shared" si="21"/>
        <v>10</v>
      </c>
      <c r="U75" s="1">
        <f t="shared" si="22"/>
        <v>5.982954545454545</v>
      </c>
      <c r="V75" s="1">
        <v>118.8</v>
      </c>
      <c r="W75" s="1">
        <v>130.4</v>
      </c>
      <c r="X75" s="1">
        <v>105.2</v>
      </c>
      <c r="Y75" s="1">
        <v>101.6</v>
      </c>
      <c r="Z75" s="1">
        <v>115.8</v>
      </c>
      <c r="AA75" s="1">
        <v>122</v>
      </c>
      <c r="AB75" s="1"/>
      <c r="AC75" s="1">
        <f t="shared" si="23"/>
        <v>198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32</v>
      </c>
      <c r="C76" s="1">
        <v>387.02800000000002</v>
      </c>
      <c r="D76" s="1"/>
      <c r="E76" s="1">
        <v>184.208</v>
      </c>
      <c r="F76" s="1">
        <v>170.29</v>
      </c>
      <c r="G76" s="6">
        <v>1</v>
      </c>
      <c r="H76" s="1">
        <v>40</v>
      </c>
      <c r="I76" s="1" t="s">
        <v>33</v>
      </c>
      <c r="J76" s="1">
        <v>183.3</v>
      </c>
      <c r="K76" s="1">
        <f t="shared" si="17"/>
        <v>0.90799999999998704</v>
      </c>
      <c r="L76" s="1">
        <f t="shared" si="19"/>
        <v>184.208</v>
      </c>
      <c r="M76" s="1"/>
      <c r="N76" s="1"/>
      <c r="O76" s="1">
        <v>0</v>
      </c>
      <c r="P76" s="1">
        <f t="shared" si="20"/>
        <v>36.8416</v>
      </c>
      <c r="Q76" s="5">
        <f t="shared" si="24"/>
        <v>198.126</v>
      </c>
      <c r="R76" s="5"/>
      <c r="S76" s="1"/>
      <c r="T76" s="1">
        <f t="shared" si="21"/>
        <v>10</v>
      </c>
      <c r="U76" s="1">
        <f t="shared" si="22"/>
        <v>4.6222205333101707</v>
      </c>
      <c r="V76" s="1">
        <v>29.275400000000001</v>
      </c>
      <c r="W76" s="1">
        <v>30.444400000000002</v>
      </c>
      <c r="X76" s="1">
        <v>24.869800000000001</v>
      </c>
      <c r="Y76" s="1">
        <v>26.355</v>
      </c>
      <c r="Z76" s="1">
        <v>20.013000000000002</v>
      </c>
      <c r="AA76" s="1">
        <v>15.4366</v>
      </c>
      <c r="AB76" s="1"/>
      <c r="AC76" s="1">
        <f t="shared" si="23"/>
        <v>198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>
        <v>281.30700000000002</v>
      </c>
      <c r="D77" s="1"/>
      <c r="E77" s="1">
        <v>107.446</v>
      </c>
      <c r="F77" s="1">
        <v>136.37299999999999</v>
      </c>
      <c r="G77" s="6">
        <v>1</v>
      </c>
      <c r="H77" s="1">
        <v>40</v>
      </c>
      <c r="I77" s="1" t="s">
        <v>33</v>
      </c>
      <c r="J77" s="1">
        <v>114.4</v>
      </c>
      <c r="K77" s="1">
        <f t="shared" si="17"/>
        <v>-6.9540000000000077</v>
      </c>
      <c r="L77" s="1">
        <f t="shared" si="19"/>
        <v>107.446</v>
      </c>
      <c r="M77" s="1"/>
      <c r="N77" s="1"/>
      <c r="O77" s="1">
        <v>0</v>
      </c>
      <c r="P77" s="1">
        <f t="shared" si="20"/>
        <v>21.4892</v>
      </c>
      <c r="Q77" s="5">
        <f t="shared" si="24"/>
        <v>78.519000000000005</v>
      </c>
      <c r="R77" s="5"/>
      <c r="S77" s="1"/>
      <c r="T77" s="1">
        <f t="shared" si="21"/>
        <v>10</v>
      </c>
      <c r="U77" s="1">
        <f t="shared" si="22"/>
        <v>6.346118049997207</v>
      </c>
      <c r="V77" s="1">
        <v>19.110199999999999</v>
      </c>
      <c r="W77" s="1">
        <v>20.006</v>
      </c>
      <c r="X77" s="1">
        <v>19.817399999999999</v>
      </c>
      <c r="Y77" s="1">
        <v>20.543600000000001</v>
      </c>
      <c r="Z77" s="1">
        <v>11.1852</v>
      </c>
      <c r="AA77" s="1">
        <v>10.0886</v>
      </c>
      <c r="AB77" s="1"/>
      <c r="AC77" s="1">
        <f t="shared" si="23"/>
        <v>79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112</v>
      </c>
      <c r="B78" s="16" t="s">
        <v>32</v>
      </c>
      <c r="C78" s="16"/>
      <c r="D78" s="16"/>
      <c r="E78" s="16"/>
      <c r="F78" s="16"/>
      <c r="G78" s="17">
        <v>0</v>
      </c>
      <c r="H78" s="16" t="e">
        <v>#N/A</v>
      </c>
      <c r="I78" s="16" t="s">
        <v>33</v>
      </c>
      <c r="J78" s="16"/>
      <c r="K78" s="16">
        <f t="shared" si="17"/>
        <v>0</v>
      </c>
      <c r="L78" s="16">
        <f t="shared" si="19"/>
        <v>0</v>
      </c>
      <c r="M78" s="16"/>
      <c r="N78" s="16"/>
      <c r="O78" s="16"/>
      <c r="P78" s="16">
        <f t="shared" si="20"/>
        <v>0</v>
      </c>
      <c r="Q78" s="18"/>
      <c r="R78" s="18"/>
      <c r="S78" s="16"/>
      <c r="T78" s="16" t="e">
        <f t="shared" si="21"/>
        <v>#DIV/0!</v>
      </c>
      <c r="U78" s="16" t="e">
        <f t="shared" si="22"/>
        <v>#DIV/0!</v>
      </c>
      <c r="V78" s="16">
        <v>0.14399999999999999</v>
      </c>
      <c r="W78" s="16">
        <v>0.14399999999999999</v>
      </c>
      <c r="X78" s="16">
        <v>0</v>
      </c>
      <c r="Y78" s="16">
        <v>0</v>
      </c>
      <c r="Z78" s="16">
        <v>0</v>
      </c>
      <c r="AA78" s="16">
        <v>0</v>
      </c>
      <c r="AB78" s="16" t="s">
        <v>46</v>
      </c>
      <c r="AC78" s="16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113</v>
      </c>
      <c r="B79" s="10" t="s">
        <v>39</v>
      </c>
      <c r="C79" s="10"/>
      <c r="D79" s="10">
        <v>90</v>
      </c>
      <c r="E79" s="10">
        <v>90</v>
      </c>
      <c r="F79" s="10"/>
      <c r="G79" s="11">
        <v>0</v>
      </c>
      <c r="H79" s="10" t="e">
        <v>#N/A</v>
      </c>
      <c r="I79" s="10" t="s">
        <v>60</v>
      </c>
      <c r="J79" s="10">
        <v>90</v>
      </c>
      <c r="K79" s="10">
        <f t="shared" si="17"/>
        <v>0</v>
      </c>
      <c r="L79" s="10">
        <f t="shared" si="19"/>
        <v>0</v>
      </c>
      <c r="M79" s="10">
        <v>90</v>
      </c>
      <c r="N79" s="10"/>
      <c r="O79" s="10"/>
      <c r="P79" s="10">
        <f t="shared" si="20"/>
        <v>0</v>
      </c>
      <c r="Q79" s="12"/>
      <c r="R79" s="12"/>
      <c r="S79" s="10"/>
      <c r="T79" s="10" t="e">
        <f t="shared" si="21"/>
        <v>#DIV/0!</v>
      </c>
      <c r="U79" s="10" t="e">
        <f t="shared" si="22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114</v>
      </c>
      <c r="B80" s="10" t="s">
        <v>39</v>
      </c>
      <c r="C80" s="10"/>
      <c r="D80" s="10">
        <v>80</v>
      </c>
      <c r="E80" s="10">
        <v>80</v>
      </c>
      <c r="F80" s="10"/>
      <c r="G80" s="11">
        <v>0</v>
      </c>
      <c r="H80" s="10" t="e">
        <v>#N/A</v>
      </c>
      <c r="I80" s="10" t="s">
        <v>60</v>
      </c>
      <c r="J80" s="10">
        <v>80</v>
      </c>
      <c r="K80" s="10">
        <f t="shared" si="17"/>
        <v>0</v>
      </c>
      <c r="L80" s="10">
        <f t="shared" si="19"/>
        <v>0</v>
      </c>
      <c r="M80" s="10">
        <v>80</v>
      </c>
      <c r="N80" s="10"/>
      <c r="O80" s="10"/>
      <c r="P80" s="10">
        <f t="shared" si="20"/>
        <v>0</v>
      </c>
      <c r="Q80" s="12"/>
      <c r="R80" s="12"/>
      <c r="S80" s="10"/>
      <c r="T80" s="10" t="e">
        <f t="shared" si="21"/>
        <v>#DIV/0!</v>
      </c>
      <c r="U80" s="10" t="e">
        <f t="shared" si="22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115</v>
      </c>
      <c r="B81" s="10" t="s">
        <v>39</v>
      </c>
      <c r="C81" s="10"/>
      <c r="D81" s="10">
        <v>222</v>
      </c>
      <c r="E81" s="10">
        <v>222</v>
      </c>
      <c r="F81" s="10"/>
      <c r="G81" s="11">
        <v>0</v>
      </c>
      <c r="H81" s="10" t="e">
        <v>#N/A</v>
      </c>
      <c r="I81" s="10" t="s">
        <v>60</v>
      </c>
      <c r="J81" s="10">
        <v>222</v>
      </c>
      <c r="K81" s="10">
        <f t="shared" si="17"/>
        <v>0</v>
      </c>
      <c r="L81" s="10">
        <f t="shared" si="19"/>
        <v>0</v>
      </c>
      <c r="M81" s="10">
        <v>222</v>
      </c>
      <c r="N81" s="10"/>
      <c r="O81" s="10"/>
      <c r="P81" s="10">
        <f t="shared" si="20"/>
        <v>0</v>
      </c>
      <c r="Q81" s="12"/>
      <c r="R81" s="12"/>
      <c r="S81" s="10"/>
      <c r="T81" s="10" t="e">
        <f t="shared" si="21"/>
        <v>#DIV/0!</v>
      </c>
      <c r="U81" s="10" t="e">
        <f t="shared" si="22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149.83799999999999</v>
      </c>
      <c r="D82" s="1">
        <v>25.446999999999999</v>
      </c>
      <c r="E82" s="1">
        <v>80.063000000000002</v>
      </c>
      <c r="F82" s="1">
        <v>69.697000000000003</v>
      </c>
      <c r="G82" s="6">
        <v>1</v>
      </c>
      <c r="H82" s="1">
        <v>30</v>
      </c>
      <c r="I82" s="1" t="s">
        <v>33</v>
      </c>
      <c r="J82" s="1">
        <v>91.35</v>
      </c>
      <c r="K82" s="1">
        <f t="shared" si="17"/>
        <v>-11.286999999999992</v>
      </c>
      <c r="L82" s="1">
        <f t="shared" si="19"/>
        <v>80.063000000000002</v>
      </c>
      <c r="M82" s="1"/>
      <c r="N82" s="1"/>
      <c r="O82" s="1">
        <v>0</v>
      </c>
      <c r="P82" s="1">
        <f t="shared" si="20"/>
        <v>16.012599999999999</v>
      </c>
      <c r="Q82" s="5">
        <f>9.5*P82-O82-N82-F82</f>
        <v>82.422699999999992</v>
      </c>
      <c r="R82" s="5"/>
      <c r="S82" s="1"/>
      <c r="T82" s="1">
        <f t="shared" si="21"/>
        <v>9.5</v>
      </c>
      <c r="U82" s="1">
        <f t="shared" si="22"/>
        <v>4.3526348000949255</v>
      </c>
      <c r="V82" s="1">
        <v>11.020200000000001</v>
      </c>
      <c r="W82" s="1">
        <v>13.477600000000001</v>
      </c>
      <c r="X82" s="1">
        <v>18.3278</v>
      </c>
      <c r="Y82" s="1">
        <v>13.971</v>
      </c>
      <c r="Z82" s="1">
        <v>12.5604</v>
      </c>
      <c r="AA82" s="1">
        <v>19.445599999999999</v>
      </c>
      <c r="AB82" s="1"/>
      <c r="AC82" s="1">
        <f t="shared" si="23"/>
        <v>82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117</v>
      </c>
      <c r="B83" s="16" t="s">
        <v>39</v>
      </c>
      <c r="C83" s="16"/>
      <c r="D83" s="16"/>
      <c r="E83" s="16"/>
      <c r="F83" s="16"/>
      <c r="G83" s="17">
        <v>0</v>
      </c>
      <c r="H83" s="16" t="e">
        <v>#N/A</v>
      </c>
      <c r="I83" s="16" t="s">
        <v>33</v>
      </c>
      <c r="J83" s="16"/>
      <c r="K83" s="16">
        <f t="shared" si="17"/>
        <v>0</v>
      </c>
      <c r="L83" s="16">
        <f t="shared" si="19"/>
        <v>0</v>
      </c>
      <c r="M83" s="16"/>
      <c r="N83" s="16"/>
      <c r="O83" s="16"/>
      <c r="P83" s="16">
        <f t="shared" si="20"/>
        <v>0</v>
      </c>
      <c r="Q83" s="18"/>
      <c r="R83" s="18"/>
      <c r="S83" s="16"/>
      <c r="T83" s="16" t="e">
        <f t="shared" si="21"/>
        <v>#DIV/0!</v>
      </c>
      <c r="U83" s="16" t="e">
        <f t="shared" si="22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 t="s">
        <v>46</v>
      </c>
      <c r="AC83" s="16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118</v>
      </c>
      <c r="B84" s="10" t="s">
        <v>39</v>
      </c>
      <c r="C84" s="10"/>
      <c r="D84" s="10">
        <v>160</v>
      </c>
      <c r="E84" s="10">
        <v>160</v>
      </c>
      <c r="F84" s="10"/>
      <c r="G84" s="11">
        <v>0</v>
      </c>
      <c r="H84" s="10" t="e">
        <v>#N/A</v>
      </c>
      <c r="I84" s="10" t="s">
        <v>60</v>
      </c>
      <c r="J84" s="10">
        <v>160</v>
      </c>
      <c r="K84" s="10">
        <f t="shared" si="17"/>
        <v>0</v>
      </c>
      <c r="L84" s="10">
        <f t="shared" si="19"/>
        <v>0</v>
      </c>
      <c r="M84" s="10">
        <v>160</v>
      </c>
      <c r="N84" s="10"/>
      <c r="O84" s="10"/>
      <c r="P84" s="10">
        <f t="shared" si="20"/>
        <v>0</v>
      </c>
      <c r="Q84" s="12"/>
      <c r="R84" s="12"/>
      <c r="S84" s="10"/>
      <c r="T84" s="10" t="e">
        <f t="shared" si="21"/>
        <v>#DIV/0!</v>
      </c>
      <c r="U84" s="10" t="e">
        <f t="shared" si="22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f t="shared" si="2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119</v>
      </c>
      <c r="B85" s="16" t="s">
        <v>39</v>
      </c>
      <c r="C85" s="16"/>
      <c r="D85" s="16"/>
      <c r="E85" s="16"/>
      <c r="F85" s="16"/>
      <c r="G85" s="17">
        <v>0</v>
      </c>
      <c r="H85" s="16" t="e">
        <v>#N/A</v>
      </c>
      <c r="I85" s="16" t="s">
        <v>33</v>
      </c>
      <c r="J85" s="16"/>
      <c r="K85" s="16">
        <f t="shared" si="17"/>
        <v>0</v>
      </c>
      <c r="L85" s="16">
        <f t="shared" si="19"/>
        <v>0</v>
      </c>
      <c r="M85" s="16"/>
      <c r="N85" s="16"/>
      <c r="O85" s="16"/>
      <c r="P85" s="16">
        <f t="shared" si="20"/>
        <v>0</v>
      </c>
      <c r="Q85" s="18"/>
      <c r="R85" s="18"/>
      <c r="S85" s="16"/>
      <c r="T85" s="16" t="e">
        <f t="shared" si="21"/>
        <v>#DIV/0!</v>
      </c>
      <c r="U85" s="16" t="e">
        <f t="shared" si="22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 t="s">
        <v>46</v>
      </c>
      <c r="AC85" s="16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120</v>
      </c>
      <c r="B86" s="16" t="s">
        <v>39</v>
      </c>
      <c r="C86" s="16"/>
      <c r="D86" s="16"/>
      <c r="E86" s="16"/>
      <c r="F86" s="16"/>
      <c r="G86" s="17">
        <v>0</v>
      </c>
      <c r="H86" s="16" t="e">
        <v>#N/A</v>
      </c>
      <c r="I86" s="16" t="s">
        <v>33</v>
      </c>
      <c r="J86" s="16"/>
      <c r="K86" s="16">
        <f t="shared" si="17"/>
        <v>0</v>
      </c>
      <c r="L86" s="16">
        <f t="shared" si="19"/>
        <v>0</v>
      </c>
      <c r="M86" s="16"/>
      <c r="N86" s="16"/>
      <c r="O86" s="16"/>
      <c r="P86" s="16">
        <f t="shared" si="20"/>
        <v>0</v>
      </c>
      <c r="Q86" s="18"/>
      <c r="R86" s="18"/>
      <c r="S86" s="16"/>
      <c r="T86" s="16" t="e">
        <f t="shared" si="21"/>
        <v>#DIV/0!</v>
      </c>
      <c r="U86" s="16" t="e">
        <f t="shared" si="22"/>
        <v>#DIV/0!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 t="s">
        <v>46</v>
      </c>
      <c r="AC86" s="16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121</v>
      </c>
      <c r="B87" s="16" t="s">
        <v>39</v>
      </c>
      <c r="C87" s="16"/>
      <c r="D87" s="16"/>
      <c r="E87" s="16"/>
      <c r="F87" s="16"/>
      <c r="G87" s="17">
        <v>0</v>
      </c>
      <c r="H87" s="16" t="e">
        <v>#N/A</v>
      </c>
      <c r="I87" s="16" t="s">
        <v>33</v>
      </c>
      <c r="J87" s="16"/>
      <c r="K87" s="16">
        <f t="shared" si="17"/>
        <v>0</v>
      </c>
      <c r="L87" s="16">
        <f t="shared" si="19"/>
        <v>0</v>
      </c>
      <c r="M87" s="16"/>
      <c r="N87" s="16"/>
      <c r="O87" s="16"/>
      <c r="P87" s="16">
        <f t="shared" si="20"/>
        <v>0</v>
      </c>
      <c r="Q87" s="18"/>
      <c r="R87" s="18"/>
      <c r="S87" s="16"/>
      <c r="T87" s="16" t="e">
        <f t="shared" si="21"/>
        <v>#DIV/0!</v>
      </c>
      <c r="U87" s="16" t="e">
        <f t="shared" si="22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 t="s">
        <v>46</v>
      </c>
      <c r="AC87" s="16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122</v>
      </c>
      <c r="B88" s="16" t="s">
        <v>39</v>
      </c>
      <c r="C88" s="16"/>
      <c r="D88" s="16"/>
      <c r="E88" s="16"/>
      <c r="F88" s="16"/>
      <c r="G88" s="17">
        <v>0</v>
      </c>
      <c r="H88" s="16" t="e">
        <v>#N/A</v>
      </c>
      <c r="I88" s="16" t="s">
        <v>33</v>
      </c>
      <c r="J88" s="16"/>
      <c r="K88" s="16">
        <f t="shared" si="17"/>
        <v>0</v>
      </c>
      <c r="L88" s="16">
        <f t="shared" si="19"/>
        <v>0</v>
      </c>
      <c r="M88" s="16"/>
      <c r="N88" s="16"/>
      <c r="O88" s="16"/>
      <c r="P88" s="16">
        <f t="shared" si="20"/>
        <v>0</v>
      </c>
      <c r="Q88" s="18"/>
      <c r="R88" s="18"/>
      <c r="S88" s="16"/>
      <c r="T88" s="16" t="e">
        <f t="shared" si="21"/>
        <v>#DIV/0!</v>
      </c>
      <c r="U88" s="16" t="e">
        <f t="shared" si="22"/>
        <v>#DIV/0!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 t="s">
        <v>46</v>
      </c>
      <c r="AC88" s="16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123</v>
      </c>
      <c r="B89" s="16" t="s">
        <v>39</v>
      </c>
      <c r="C89" s="16"/>
      <c r="D89" s="16"/>
      <c r="E89" s="16"/>
      <c r="F89" s="16"/>
      <c r="G89" s="17">
        <v>0</v>
      </c>
      <c r="H89" s="16" t="e">
        <v>#N/A</v>
      </c>
      <c r="I89" s="16" t="s">
        <v>33</v>
      </c>
      <c r="J89" s="16"/>
      <c r="K89" s="16">
        <f t="shared" si="17"/>
        <v>0</v>
      </c>
      <c r="L89" s="16">
        <f t="shared" si="19"/>
        <v>0</v>
      </c>
      <c r="M89" s="16"/>
      <c r="N89" s="16"/>
      <c r="O89" s="16"/>
      <c r="P89" s="16">
        <f t="shared" si="20"/>
        <v>0</v>
      </c>
      <c r="Q89" s="18"/>
      <c r="R89" s="18"/>
      <c r="S89" s="16"/>
      <c r="T89" s="16" t="e">
        <f t="shared" si="21"/>
        <v>#DIV/0!</v>
      </c>
      <c r="U89" s="16" t="e">
        <f t="shared" si="22"/>
        <v>#DIV/0!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 t="s">
        <v>46</v>
      </c>
      <c r="AC89" s="16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124</v>
      </c>
      <c r="B90" s="16" t="s">
        <v>39</v>
      </c>
      <c r="C90" s="16"/>
      <c r="D90" s="16"/>
      <c r="E90" s="16"/>
      <c r="F90" s="16"/>
      <c r="G90" s="17">
        <v>0</v>
      </c>
      <c r="H90" s="16" t="e">
        <v>#N/A</v>
      </c>
      <c r="I90" s="16" t="s">
        <v>33</v>
      </c>
      <c r="J90" s="16"/>
      <c r="K90" s="16">
        <f t="shared" si="17"/>
        <v>0</v>
      </c>
      <c r="L90" s="16">
        <f t="shared" si="19"/>
        <v>0</v>
      </c>
      <c r="M90" s="16"/>
      <c r="N90" s="16"/>
      <c r="O90" s="16"/>
      <c r="P90" s="16">
        <f t="shared" si="20"/>
        <v>0</v>
      </c>
      <c r="Q90" s="18"/>
      <c r="R90" s="18"/>
      <c r="S90" s="16"/>
      <c r="T90" s="16" t="e">
        <f t="shared" si="21"/>
        <v>#DIV/0!</v>
      </c>
      <c r="U90" s="16" t="e">
        <f t="shared" si="22"/>
        <v>#DIV/0!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 t="s">
        <v>46</v>
      </c>
      <c r="AC90" s="16">
        <f t="shared" si="2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125</v>
      </c>
      <c r="B91" s="10" t="s">
        <v>39</v>
      </c>
      <c r="C91" s="10"/>
      <c r="D91" s="10">
        <v>504</v>
      </c>
      <c r="E91" s="10">
        <v>504</v>
      </c>
      <c r="F91" s="10"/>
      <c r="G91" s="11">
        <v>0</v>
      </c>
      <c r="H91" s="10" t="e">
        <v>#N/A</v>
      </c>
      <c r="I91" s="10" t="s">
        <v>60</v>
      </c>
      <c r="J91" s="10">
        <v>504</v>
      </c>
      <c r="K91" s="10">
        <f t="shared" si="17"/>
        <v>0</v>
      </c>
      <c r="L91" s="10">
        <f t="shared" si="19"/>
        <v>0</v>
      </c>
      <c r="M91" s="10">
        <v>504</v>
      </c>
      <c r="N91" s="10"/>
      <c r="O91" s="10"/>
      <c r="P91" s="10">
        <f t="shared" si="20"/>
        <v>0</v>
      </c>
      <c r="Q91" s="12"/>
      <c r="R91" s="12"/>
      <c r="S91" s="10"/>
      <c r="T91" s="10" t="e">
        <f t="shared" si="21"/>
        <v>#DIV/0!</v>
      </c>
      <c r="U91" s="10" t="e">
        <f t="shared" si="22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126</v>
      </c>
      <c r="B92" s="10" t="s">
        <v>39</v>
      </c>
      <c r="C92" s="10"/>
      <c r="D92" s="10">
        <v>552</v>
      </c>
      <c r="E92" s="10">
        <v>552</v>
      </c>
      <c r="F92" s="10"/>
      <c r="G92" s="11">
        <v>0</v>
      </c>
      <c r="H92" s="10" t="e">
        <v>#N/A</v>
      </c>
      <c r="I92" s="10" t="s">
        <v>60</v>
      </c>
      <c r="J92" s="10">
        <v>552</v>
      </c>
      <c r="K92" s="10">
        <f t="shared" si="17"/>
        <v>0</v>
      </c>
      <c r="L92" s="10">
        <f t="shared" si="19"/>
        <v>0</v>
      </c>
      <c r="M92" s="10">
        <v>552</v>
      </c>
      <c r="N92" s="10"/>
      <c r="O92" s="10"/>
      <c r="P92" s="10">
        <f t="shared" si="20"/>
        <v>0</v>
      </c>
      <c r="Q92" s="12"/>
      <c r="R92" s="12"/>
      <c r="S92" s="10"/>
      <c r="T92" s="10" t="e">
        <f t="shared" si="21"/>
        <v>#DIV/0!</v>
      </c>
      <c r="U92" s="10" t="e">
        <f t="shared" si="22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127</v>
      </c>
      <c r="B93" s="16" t="s">
        <v>39</v>
      </c>
      <c r="C93" s="16">
        <v>76</v>
      </c>
      <c r="D93" s="16"/>
      <c r="E93" s="16">
        <v>18</v>
      </c>
      <c r="F93" s="16">
        <v>58</v>
      </c>
      <c r="G93" s="17">
        <v>0</v>
      </c>
      <c r="H93" s="16" t="e">
        <v>#N/A</v>
      </c>
      <c r="I93" s="16" t="s">
        <v>128</v>
      </c>
      <c r="J93" s="16">
        <v>21</v>
      </c>
      <c r="K93" s="16">
        <f t="shared" si="17"/>
        <v>-3</v>
      </c>
      <c r="L93" s="16">
        <f t="shared" si="19"/>
        <v>18</v>
      </c>
      <c r="M93" s="16"/>
      <c r="N93" s="16"/>
      <c r="O93" s="16"/>
      <c r="P93" s="16">
        <f t="shared" si="20"/>
        <v>3.6</v>
      </c>
      <c r="Q93" s="18"/>
      <c r="R93" s="18"/>
      <c r="S93" s="16"/>
      <c r="T93" s="16">
        <f t="shared" si="21"/>
        <v>16.111111111111111</v>
      </c>
      <c r="U93" s="16">
        <f t="shared" si="22"/>
        <v>16.111111111111111</v>
      </c>
      <c r="V93" s="16">
        <v>0.6</v>
      </c>
      <c r="W93" s="16">
        <v>0.2</v>
      </c>
      <c r="X93" s="16">
        <v>1.6</v>
      </c>
      <c r="Y93" s="16">
        <v>1.6</v>
      </c>
      <c r="Z93" s="16">
        <v>0</v>
      </c>
      <c r="AA93" s="16">
        <v>0</v>
      </c>
      <c r="AB93" s="15" t="s">
        <v>104</v>
      </c>
      <c r="AC93" s="16">
        <f t="shared" si="2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39</v>
      </c>
      <c r="C94" s="1">
        <v>44</v>
      </c>
      <c r="D94" s="1"/>
      <c r="E94" s="1">
        <v>8</v>
      </c>
      <c r="F94" s="1">
        <v>32</v>
      </c>
      <c r="G94" s="6">
        <v>0.11</v>
      </c>
      <c r="H94" s="1">
        <v>150</v>
      </c>
      <c r="I94" s="1" t="s">
        <v>33</v>
      </c>
      <c r="J94" s="1">
        <v>10</v>
      </c>
      <c r="K94" s="1">
        <f t="shared" si="17"/>
        <v>-2</v>
      </c>
      <c r="L94" s="1">
        <f t="shared" si="19"/>
        <v>8</v>
      </c>
      <c r="M94" s="1"/>
      <c r="N94" s="1"/>
      <c r="O94" s="1">
        <v>0</v>
      </c>
      <c r="P94" s="1">
        <f t="shared" si="20"/>
        <v>1.6</v>
      </c>
      <c r="Q94" s="5"/>
      <c r="R94" s="5"/>
      <c r="S94" s="1"/>
      <c r="T94" s="1">
        <f t="shared" si="21"/>
        <v>20</v>
      </c>
      <c r="U94" s="1">
        <f t="shared" si="22"/>
        <v>20</v>
      </c>
      <c r="V94" s="1">
        <v>2.2000000000000002</v>
      </c>
      <c r="W94" s="1">
        <v>2</v>
      </c>
      <c r="X94" s="1">
        <v>2</v>
      </c>
      <c r="Y94" s="1">
        <v>2.2000000000000002</v>
      </c>
      <c r="Z94" s="1">
        <v>1.8</v>
      </c>
      <c r="AA94" s="1">
        <v>1.4</v>
      </c>
      <c r="AB94" s="13" t="s">
        <v>34</v>
      </c>
      <c r="AC94" s="1">
        <f t="shared" si="2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130</v>
      </c>
      <c r="B95" s="16" t="s">
        <v>39</v>
      </c>
      <c r="C95" s="16">
        <v>51</v>
      </c>
      <c r="D95" s="16"/>
      <c r="E95" s="16">
        <v>24</v>
      </c>
      <c r="F95" s="16">
        <v>25</v>
      </c>
      <c r="G95" s="17">
        <v>0</v>
      </c>
      <c r="H95" s="16" t="e">
        <v>#N/A</v>
      </c>
      <c r="I95" s="16" t="s">
        <v>128</v>
      </c>
      <c r="J95" s="16">
        <v>24</v>
      </c>
      <c r="K95" s="16">
        <f t="shared" si="17"/>
        <v>0</v>
      </c>
      <c r="L95" s="16">
        <f t="shared" si="19"/>
        <v>24</v>
      </c>
      <c r="M95" s="16"/>
      <c r="N95" s="16"/>
      <c r="O95" s="16"/>
      <c r="P95" s="16">
        <f t="shared" si="20"/>
        <v>4.8</v>
      </c>
      <c r="Q95" s="18"/>
      <c r="R95" s="18"/>
      <c r="S95" s="16"/>
      <c r="T95" s="16">
        <f t="shared" si="21"/>
        <v>5.2083333333333339</v>
      </c>
      <c r="U95" s="16">
        <f t="shared" si="22"/>
        <v>5.2083333333333339</v>
      </c>
      <c r="V95" s="16">
        <v>6.4</v>
      </c>
      <c r="W95" s="16">
        <v>6.4</v>
      </c>
      <c r="X95" s="16">
        <v>4.8</v>
      </c>
      <c r="Y95" s="16">
        <v>3.8</v>
      </c>
      <c r="Z95" s="16">
        <v>0</v>
      </c>
      <c r="AA95" s="16">
        <v>0</v>
      </c>
      <c r="AB95" s="16"/>
      <c r="AC95" s="16">
        <f t="shared" si="23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39</v>
      </c>
      <c r="C96" s="1">
        <v>173</v>
      </c>
      <c r="D96" s="1"/>
      <c r="E96" s="1">
        <v>23</v>
      </c>
      <c r="F96" s="1">
        <v>148</v>
      </c>
      <c r="G96" s="6">
        <v>0.06</v>
      </c>
      <c r="H96" s="1">
        <v>60</v>
      </c>
      <c r="I96" s="1" t="s">
        <v>33</v>
      </c>
      <c r="J96" s="1">
        <v>25</v>
      </c>
      <c r="K96" s="1">
        <f t="shared" si="17"/>
        <v>-2</v>
      </c>
      <c r="L96" s="1">
        <f t="shared" si="19"/>
        <v>23</v>
      </c>
      <c r="M96" s="1"/>
      <c r="N96" s="1"/>
      <c r="O96" s="1">
        <v>0</v>
      </c>
      <c r="P96" s="1">
        <f t="shared" si="20"/>
        <v>4.5999999999999996</v>
      </c>
      <c r="Q96" s="5"/>
      <c r="R96" s="5"/>
      <c r="S96" s="1"/>
      <c r="T96" s="1">
        <f t="shared" si="21"/>
        <v>32.173913043478265</v>
      </c>
      <c r="U96" s="1">
        <f t="shared" si="22"/>
        <v>32.173913043478265</v>
      </c>
      <c r="V96" s="1">
        <v>6</v>
      </c>
      <c r="W96" s="1">
        <v>7.2</v>
      </c>
      <c r="X96" s="1">
        <v>7.4</v>
      </c>
      <c r="Y96" s="1">
        <v>8.4</v>
      </c>
      <c r="Z96" s="1">
        <v>6</v>
      </c>
      <c r="AA96" s="1">
        <v>4</v>
      </c>
      <c r="AB96" s="13" t="s">
        <v>132</v>
      </c>
      <c r="AC96" s="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39</v>
      </c>
      <c r="C97" s="1">
        <v>19</v>
      </c>
      <c r="D97" s="1">
        <v>20</v>
      </c>
      <c r="E97" s="1">
        <v>3</v>
      </c>
      <c r="F97" s="1">
        <v>28</v>
      </c>
      <c r="G97" s="6">
        <v>0.15</v>
      </c>
      <c r="H97" s="1">
        <v>60</v>
      </c>
      <c r="I97" s="1" t="s">
        <v>33</v>
      </c>
      <c r="J97" s="1">
        <v>8</v>
      </c>
      <c r="K97" s="1">
        <f t="shared" si="17"/>
        <v>-5</v>
      </c>
      <c r="L97" s="1">
        <f t="shared" si="19"/>
        <v>3</v>
      </c>
      <c r="M97" s="1"/>
      <c r="N97" s="1"/>
      <c r="O97" s="1">
        <v>0</v>
      </c>
      <c r="P97" s="1">
        <f t="shared" si="20"/>
        <v>0.6</v>
      </c>
      <c r="Q97" s="5"/>
      <c r="R97" s="5"/>
      <c r="S97" s="1"/>
      <c r="T97" s="1">
        <f t="shared" si="21"/>
        <v>46.666666666666671</v>
      </c>
      <c r="U97" s="1">
        <f t="shared" si="22"/>
        <v>46.666666666666671</v>
      </c>
      <c r="V97" s="1">
        <v>4.4000000000000004</v>
      </c>
      <c r="W97" s="1">
        <v>5</v>
      </c>
      <c r="X97" s="1">
        <v>2.4</v>
      </c>
      <c r="Y97" s="1">
        <v>2.2000000000000002</v>
      </c>
      <c r="Z97" s="1">
        <v>1.2</v>
      </c>
      <c r="AA97" s="1">
        <v>0.8</v>
      </c>
      <c r="AB97" s="13" t="s">
        <v>132</v>
      </c>
      <c r="AC97" s="1">
        <f t="shared" si="23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32</v>
      </c>
      <c r="C98" s="1">
        <v>36.418999999999997</v>
      </c>
      <c r="D98" s="1">
        <v>80.683999999999997</v>
      </c>
      <c r="E98" s="1">
        <v>28.542000000000002</v>
      </c>
      <c r="F98" s="1">
        <v>78.158000000000001</v>
      </c>
      <c r="G98" s="6">
        <v>1</v>
      </c>
      <c r="H98" s="1">
        <v>55</v>
      </c>
      <c r="I98" s="1" t="s">
        <v>33</v>
      </c>
      <c r="J98" s="1">
        <v>28.9</v>
      </c>
      <c r="K98" s="1">
        <f t="shared" si="17"/>
        <v>-0.35799999999999699</v>
      </c>
      <c r="L98" s="1">
        <f t="shared" si="19"/>
        <v>28.542000000000002</v>
      </c>
      <c r="M98" s="1"/>
      <c r="N98" s="1"/>
      <c r="O98" s="1">
        <v>10.2644</v>
      </c>
      <c r="P98" s="1">
        <f t="shared" si="20"/>
        <v>5.7084000000000001</v>
      </c>
      <c r="Q98" s="5"/>
      <c r="R98" s="5"/>
      <c r="S98" s="1"/>
      <c r="T98" s="1">
        <f t="shared" si="21"/>
        <v>15.489874570807931</v>
      </c>
      <c r="U98" s="1">
        <f t="shared" si="22"/>
        <v>15.489874570807931</v>
      </c>
      <c r="V98" s="1">
        <v>8.6723999999999997</v>
      </c>
      <c r="W98" s="1">
        <v>8.9456000000000007</v>
      </c>
      <c r="X98" s="1">
        <v>5.29</v>
      </c>
      <c r="Y98" s="1">
        <v>5.3022</v>
      </c>
      <c r="Z98" s="1">
        <v>6.0282</v>
      </c>
      <c r="AA98" s="1">
        <v>6.3150000000000004</v>
      </c>
      <c r="AB98" s="1"/>
      <c r="AC98" s="1">
        <f t="shared" si="23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39</v>
      </c>
      <c r="C99" s="1">
        <v>16</v>
      </c>
      <c r="D99" s="1">
        <v>50</v>
      </c>
      <c r="E99" s="1">
        <v>10</v>
      </c>
      <c r="F99" s="1">
        <v>49</v>
      </c>
      <c r="G99" s="6">
        <v>0.4</v>
      </c>
      <c r="H99" s="1">
        <v>55</v>
      </c>
      <c r="I99" s="1" t="s">
        <v>33</v>
      </c>
      <c r="J99" s="1">
        <v>17</v>
      </c>
      <c r="K99" s="1">
        <f t="shared" si="17"/>
        <v>-7</v>
      </c>
      <c r="L99" s="1">
        <f t="shared" si="19"/>
        <v>10</v>
      </c>
      <c r="M99" s="1"/>
      <c r="N99" s="1"/>
      <c r="O99" s="1">
        <v>0</v>
      </c>
      <c r="P99" s="1">
        <f t="shared" si="20"/>
        <v>2</v>
      </c>
      <c r="Q99" s="5"/>
      <c r="R99" s="5"/>
      <c r="S99" s="1"/>
      <c r="T99" s="1">
        <f t="shared" si="21"/>
        <v>24.5</v>
      </c>
      <c r="U99" s="1">
        <f t="shared" si="22"/>
        <v>24.5</v>
      </c>
      <c r="V99" s="1">
        <v>4.8</v>
      </c>
      <c r="W99" s="1">
        <v>5.4</v>
      </c>
      <c r="X99" s="1">
        <v>3</v>
      </c>
      <c r="Y99" s="1">
        <v>3.2</v>
      </c>
      <c r="Z99" s="1">
        <v>4.4000000000000004</v>
      </c>
      <c r="AA99" s="1">
        <v>4</v>
      </c>
      <c r="AB99" s="13" t="s">
        <v>34</v>
      </c>
      <c r="AC99" s="1">
        <f t="shared" si="23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32</v>
      </c>
      <c r="C100" s="1">
        <v>201.465</v>
      </c>
      <c r="D100" s="1"/>
      <c r="E100" s="1">
        <v>25.995000000000001</v>
      </c>
      <c r="F100" s="1">
        <v>165.357</v>
      </c>
      <c r="G100" s="6">
        <v>1</v>
      </c>
      <c r="H100" s="1" t="e">
        <v>#N/A</v>
      </c>
      <c r="I100" s="1" t="s">
        <v>33</v>
      </c>
      <c r="J100" s="1">
        <v>24.2</v>
      </c>
      <c r="K100" s="1">
        <f t="shared" ref="K100:K113" si="25">E100-J100</f>
        <v>1.7950000000000017</v>
      </c>
      <c r="L100" s="1">
        <f t="shared" si="19"/>
        <v>25.995000000000001</v>
      </c>
      <c r="M100" s="1"/>
      <c r="N100" s="1"/>
      <c r="O100" s="1">
        <v>0</v>
      </c>
      <c r="P100" s="1">
        <f t="shared" si="20"/>
        <v>5.1989999999999998</v>
      </c>
      <c r="Q100" s="5"/>
      <c r="R100" s="5"/>
      <c r="S100" s="1"/>
      <c r="T100" s="1">
        <f t="shared" si="21"/>
        <v>31.805539526832085</v>
      </c>
      <c r="U100" s="1">
        <f t="shared" si="22"/>
        <v>31.805539526832085</v>
      </c>
      <c r="V100" s="1">
        <v>8.1528000000000009</v>
      </c>
      <c r="W100" s="1">
        <v>8.7078000000000007</v>
      </c>
      <c r="X100" s="1">
        <v>6.1526000000000014</v>
      </c>
      <c r="Y100" s="1">
        <v>5.5481999999999996</v>
      </c>
      <c r="Z100" s="1">
        <v>5.4687999999999999</v>
      </c>
      <c r="AA100" s="1">
        <v>5.8010000000000002</v>
      </c>
      <c r="AB100" s="15" t="s">
        <v>137</v>
      </c>
      <c r="AC100" s="1">
        <f t="shared" si="2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6" t="s">
        <v>138</v>
      </c>
      <c r="B101" s="16" t="s">
        <v>39</v>
      </c>
      <c r="C101" s="16"/>
      <c r="D101" s="16"/>
      <c r="E101" s="16"/>
      <c r="F101" s="16"/>
      <c r="G101" s="17">
        <v>0</v>
      </c>
      <c r="H101" s="16" t="e">
        <v>#N/A</v>
      </c>
      <c r="I101" s="16" t="s">
        <v>33</v>
      </c>
      <c r="J101" s="16"/>
      <c r="K101" s="16">
        <f t="shared" si="25"/>
        <v>0</v>
      </c>
      <c r="L101" s="16">
        <f t="shared" si="19"/>
        <v>0</v>
      </c>
      <c r="M101" s="16"/>
      <c r="N101" s="16"/>
      <c r="O101" s="16"/>
      <c r="P101" s="16">
        <f t="shared" si="20"/>
        <v>0</v>
      </c>
      <c r="Q101" s="18"/>
      <c r="R101" s="18"/>
      <c r="S101" s="16"/>
      <c r="T101" s="16" t="e">
        <f t="shared" si="21"/>
        <v>#DIV/0!</v>
      </c>
      <c r="U101" s="16" t="e">
        <f t="shared" si="22"/>
        <v>#DIV/0!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 t="s">
        <v>46</v>
      </c>
      <c r="AC101" s="16">
        <f t="shared" si="23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139</v>
      </c>
      <c r="B102" s="1" t="s">
        <v>39</v>
      </c>
      <c r="C102" s="1">
        <v>31</v>
      </c>
      <c r="D102" s="1">
        <v>20</v>
      </c>
      <c r="E102" s="1">
        <v>18</v>
      </c>
      <c r="F102" s="1">
        <v>29</v>
      </c>
      <c r="G102" s="6">
        <v>0.4</v>
      </c>
      <c r="H102" s="1" t="e">
        <v>#N/A</v>
      </c>
      <c r="I102" s="1" t="s">
        <v>33</v>
      </c>
      <c r="J102" s="1">
        <v>18</v>
      </c>
      <c r="K102" s="1">
        <f t="shared" si="25"/>
        <v>0</v>
      </c>
      <c r="L102" s="1">
        <f t="shared" si="19"/>
        <v>18</v>
      </c>
      <c r="M102" s="1"/>
      <c r="N102" s="1"/>
      <c r="O102" s="1">
        <v>10</v>
      </c>
      <c r="P102" s="1">
        <f t="shared" si="20"/>
        <v>3.6</v>
      </c>
      <c r="Q102" s="5"/>
      <c r="R102" s="5"/>
      <c r="S102" s="1"/>
      <c r="T102" s="1">
        <f t="shared" si="21"/>
        <v>10.833333333333334</v>
      </c>
      <c r="U102" s="1">
        <f t="shared" si="22"/>
        <v>10.833333333333334</v>
      </c>
      <c r="V102" s="1">
        <v>3.8</v>
      </c>
      <c r="W102" s="1">
        <v>4</v>
      </c>
      <c r="X102" s="1">
        <v>2.8</v>
      </c>
      <c r="Y102" s="1">
        <v>4.2</v>
      </c>
      <c r="Z102" s="1">
        <v>4.4000000000000004</v>
      </c>
      <c r="AA102" s="1">
        <v>4.4000000000000004</v>
      </c>
      <c r="AB102" s="1"/>
      <c r="AC102" s="1">
        <f t="shared" ref="AC102:AC113" si="26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140</v>
      </c>
      <c r="B103" s="1" t="s">
        <v>32</v>
      </c>
      <c r="C103" s="1">
        <v>156.87700000000001</v>
      </c>
      <c r="D103" s="1">
        <v>22.454999999999998</v>
      </c>
      <c r="E103" s="1">
        <v>63.603000000000002</v>
      </c>
      <c r="F103" s="1">
        <v>93.218000000000004</v>
      </c>
      <c r="G103" s="6">
        <v>1</v>
      </c>
      <c r="H103" s="1">
        <v>50</v>
      </c>
      <c r="I103" s="1" t="s">
        <v>33</v>
      </c>
      <c r="J103" s="1">
        <v>64.599999999999994</v>
      </c>
      <c r="K103" s="1">
        <f t="shared" si="25"/>
        <v>-0.99699999999999278</v>
      </c>
      <c r="L103" s="1">
        <f t="shared" si="19"/>
        <v>63.603000000000002</v>
      </c>
      <c r="M103" s="1"/>
      <c r="N103" s="1"/>
      <c r="O103" s="1">
        <v>29.68180000000002</v>
      </c>
      <c r="P103" s="1">
        <f t="shared" si="20"/>
        <v>12.720600000000001</v>
      </c>
      <c r="Q103" s="5"/>
      <c r="R103" s="5"/>
      <c r="S103" s="1"/>
      <c r="T103" s="1">
        <f t="shared" si="21"/>
        <v>9.6614782321588617</v>
      </c>
      <c r="U103" s="1">
        <f t="shared" si="22"/>
        <v>9.6614782321588617</v>
      </c>
      <c r="V103" s="1">
        <v>15.6578</v>
      </c>
      <c r="W103" s="1">
        <v>15.367000000000001</v>
      </c>
      <c r="X103" s="1">
        <v>13.7408</v>
      </c>
      <c r="Y103" s="1">
        <v>17.4696</v>
      </c>
      <c r="Z103" s="1">
        <v>19.058800000000002</v>
      </c>
      <c r="AA103" s="1">
        <v>16.201000000000001</v>
      </c>
      <c r="AB103" s="1"/>
      <c r="AC103" s="1">
        <f t="shared" si="26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141</v>
      </c>
      <c r="B104" s="1" t="s">
        <v>32</v>
      </c>
      <c r="C104" s="1">
        <v>1000.05</v>
      </c>
      <c r="D104" s="1">
        <v>2335.4499999999998</v>
      </c>
      <c r="E104" s="1">
        <v>1717.9179999999999</v>
      </c>
      <c r="F104" s="1">
        <v>1210.1030000000001</v>
      </c>
      <c r="G104" s="6">
        <v>1</v>
      </c>
      <c r="H104" s="1" t="e">
        <v>#N/A</v>
      </c>
      <c r="I104" s="1" t="s">
        <v>33</v>
      </c>
      <c r="J104" s="1">
        <v>1702.95</v>
      </c>
      <c r="K104" s="1">
        <f t="shared" si="25"/>
        <v>14.967999999999847</v>
      </c>
      <c r="L104" s="1">
        <f t="shared" si="19"/>
        <v>1717.9179999999999</v>
      </c>
      <c r="M104" s="1"/>
      <c r="N104" s="1"/>
      <c r="O104" s="1">
        <v>1109.743099999999</v>
      </c>
      <c r="P104" s="1">
        <f t="shared" si="20"/>
        <v>343.58359999999999</v>
      </c>
      <c r="Q104" s="5">
        <f t="shared" ref="Q104" si="27">10*P104-O104-N104-F104</f>
        <v>1115.9899000000005</v>
      </c>
      <c r="R104" s="5"/>
      <c r="S104" s="1"/>
      <c r="T104" s="1">
        <f t="shared" si="21"/>
        <v>9.9999999999999982</v>
      </c>
      <c r="U104" s="1">
        <f t="shared" si="22"/>
        <v>6.7519116162703892</v>
      </c>
      <c r="V104" s="1">
        <v>320.41379999999998</v>
      </c>
      <c r="W104" s="1">
        <v>309.45080000000002</v>
      </c>
      <c r="X104" s="1">
        <v>199.14439999999999</v>
      </c>
      <c r="Y104" s="1">
        <v>226.7954</v>
      </c>
      <c r="Z104" s="1">
        <v>170.07159999999999</v>
      </c>
      <c r="AA104" s="1">
        <v>120.7898</v>
      </c>
      <c r="AB104" s="1"/>
      <c r="AC104" s="1">
        <f t="shared" si="26"/>
        <v>1116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142</v>
      </c>
      <c r="B105" s="1" t="s">
        <v>39</v>
      </c>
      <c r="C105" s="1">
        <v>89</v>
      </c>
      <c r="D105" s="1"/>
      <c r="E105" s="1">
        <v>17</v>
      </c>
      <c r="F105" s="1">
        <v>67</v>
      </c>
      <c r="G105" s="6">
        <v>0.3</v>
      </c>
      <c r="H105" s="1">
        <v>30</v>
      </c>
      <c r="I105" s="1" t="s">
        <v>33</v>
      </c>
      <c r="J105" s="1">
        <v>37</v>
      </c>
      <c r="K105" s="1">
        <f t="shared" si="25"/>
        <v>-20</v>
      </c>
      <c r="L105" s="1">
        <f t="shared" si="19"/>
        <v>17</v>
      </c>
      <c r="M105" s="1"/>
      <c r="N105" s="1"/>
      <c r="O105" s="1">
        <v>0</v>
      </c>
      <c r="P105" s="1">
        <f t="shared" si="20"/>
        <v>3.4</v>
      </c>
      <c r="Q105" s="5"/>
      <c r="R105" s="5"/>
      <c r="S105" s="1"/>
      <c r="T105" s="1">
        <f t="shared" si="21"/>
        <v>19.705882352941178</v>
      </c>
      <c r="U105" s="1">
        <f t="shared" si="22"/>
        <v>19.705882352941178</v>
      </c>
      <c r="V105" s="1">
        <v>3.6</v>
      </c>
      <c r="W105" s="1">
        <v>3</v>
      </c>
      <c r="X105" s="1">
        <v>3.6</v>
      </c>
      <c r="Y105" s="1">
        <v>3.4</v>
      </c>
      <c r="Z105" s="1">
        <v>1.8</v>
      </c>
      <c r="AA105" s="1">
        <v>3.2</v>
      </c>
      <c r="AB105" s="15" t="s">
        <v>137</v>
      </c>
      <c r="AC105" s="1">
        <f t="shared" si="2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143</v>
      </c>
      <c r="B106" s="1" t="s">
        <v>39</v>
      </c>
      <c r="C106" s="1">
        <v>18</v>
      </c>
      <c r="D106" s="1">
        <v>24</v>
      </c>
      <c r="E106" s="1">
        <v>19</v>
      </c>
      <c r="F106" s="1">
        <v>15</v>
      </c>
      <c r="G106" s="6">
        <v>0.3</v>
      </c>
      <c r="H106" s="1">
        <v>30</v>
      </c>
      <c r="I106" s="1" t="s">
        <v>33</v>
      </c>
      <c r="J106" s="1">
        <v>21</v>
      </c>
      <c r="K106" s="1">
        <f t="shared" si="25"/>
        <v>-2</v>
      </c>
      <c r="L106" s="1">
        <f t="shared" si="19"/>
        <v>19</v>
      </c>
      <c r="M106" s="1"/>
      <c r="N106" s="1"/>
      <c r="O106" s="1">
        <v>0</v>
      </c>
      <c r="P106" s="1">
        <f t="shared" si="20"/>
        <v>3.8</v>
      </c>
      <c r="Q106" s="5">
        <f>9.5*P106-O106-N106-F106</f>
        <v>21.1</v>
      </c>
      <c r="R106" s="5"/>
      <c r="S106" s="1"/>
      <c r="T106" s="1">
        <f t="shared" si="21"/>
        <v>9.5</v>
      </c>
      <c r="U106" s="1">
        <f t="shared" si="22"/>
        <v>3.9473684210526319</v>
      </c>
      <c r="V106" s="1">
        <v>2.4</v>
      </c>
      <c r="W106" s="1">
        <v>3</v>
      </c>
      <c r="X106" s="1">
        <v>2.2000000000000002</v>
      </c>
      <c r="Y106" s="1">
        <v>2.2000000000000002</v>
      </c>
      <c r="Z106" s="1">
        <v>1.2</v>
      </c>
      <c r="AA106" s="1">
        <v>1.6</v>
      </c>
      <c r="AB106" s="1"/>
      <c r="AC106" s="1">
        <f t="shared" si="26"/>
        <v>6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144</v>
      </c>
      <c r="B107" s="1" t="s">
        <v>32</v>
      </c>
      <c r="C107" s="1">
        <v>3339.7159999999999</v>
      </c>
      <c r="D107" s="1"/>
      <c r="E107" s="1">
        <v>1694.9770000000001</v>
      </c>
      <c r="F107" s="1">
        <v>1461.4970000000001</v>
      </c>
      <c r="G107" s="6">
        <v>1</v>
      </c>
      <c r="H107" s="1">
        <v>60</v>
      </c>
      <c r="I107" s="1" t="s">
        <v>145</v>
      </c>
      <c r="J107" s="1">
        <v>1663.4</v>
      </c>
      <c r="K107" s="1">
        <f t="shared" si="25"/>
        <v>31.576999999999998</v>
      </c>
      <c r="L107" s="1">
        <f t="shared" si="19"/>
        <v>1694.9770000000001</v>
      </c>
      <c r="M107" s="1"/>
      <c r="N107" s="1"/>
      <c r="O107" s="1">
        <v>1761.7053999999989</v>
      </c>
      <c r="P107" s="1">
        <f t="shared" si="20"/>
        <v>338.99540000000002</v>
      </c>
      <c r="Q107" s="5">
        <f>10.4*P107-O107-N107-F107</f>
        <v>302.3497600000012</v>
      </c>
      <c r="R107" s="5"/>
      <c r="S107" s="1"/>
      <c r="T107" s="1">
        <f t="shared" si="21"/>
        <v>10.4</v>
      </c>
      <c r="U107" s="1">
        <f t="shared" si="22"/>
        <v>9.5081006998915001</v>
      </c>
      <c r="V107" s="1">
        <v>331.45819999999998</v>
      </c>
      <c r="W107" s="1">
        <v>181.28219999999999</v>
      </c>
      <c r="X107" s="1">
        <v>326.1044</v>
      </c>
      <c r="Y107" s="1">
        <v>366.57839999999999</v>
      </c>
      <c r="Z107" s="1">
        <v>324.30239999999998</v>
      </c>
      <c r="AA107" s="1">
        <v>328.69600000000003</v>
      </c>
      <c r="AB107" s="1"/>
      <c r="AC107" s="1">
        <f t="shared" si="26"/>
        <v>302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39</v>
      </c>
      <c r="C108" s="1">
        <v>60</v>
      </c>
      <c r="D108" s="1"/>
      <c r="E108" s="1"/>
      <c r="F108" s="1">
        <v>58</v>
      </c>
      <c r="G108" s="6">
        <v>0.1</v>
      </c>
      <c r="H108" s="1">
        <v>60</v>
      </c>
      <c r="I108" s="1" t="s">
        <v>33</v>
      </c>
      <c r="J108" s="1">
        <v>2</v>
      </c>
      <c r="K108" s="1">
        <f t="shared" si="25"/>
        <v>-2</v>
      </c>
      <c r="L108" s="1">
        <f t="shared" si="19"/>
        <v>0</v>
      </c>
      <c r="M108" s="1"/>
      <c r="N108" s="1"/>
      <c r="O108" s="1">
        <v>0</v>
      </c>
      <c r="P108" s="1">
        <f t="shared" si="20"/>
        <v>0</v>
      </c>
      <c r="Q108" s="5"/>
      <c r="R108" s="5"/>
      <c r="S108" s="1"/>
      <c r="T108" s="1" t="e">
        <f t="shared" si="21"/>
        <v>#DIV/0!</v>
      </c>
      <c r="U108" s="1" t="e">
        <f t="shared" si="22"/>
        <v>#DIV/0!</v>
      </c>
      <c r="V108" s="1">
        <v>0.2</v>
      </c>
      <c r="W108" s="1">
        <v>0</v>
      </c>
      <c r="X108" s="1">
        <v>-0.8</v>
      </c>
      <c r="Y108" s="1">
        <v>-0.8</v>
      </c>
      <c r="Z108" s="1">
        <v>-0.4</v>
      </c>
      <c r="AA108" s="1">
        <v>-0.4</v>
      </c>
      <c r="AB108" s="15" t="s">
        <v>137</v>
      </c>
      <c r="AC108" s="1">
        <f t="shared" si="26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147</v>
      </c>
      <c r="B109" s="1" t="s">
        <v>32</v>
      </c>
      <c r="C109" s="1">
        <v>5510.5290000000005</v>
      </c>
      <c r="D109" s="1">
        <v>2151.5050000000001</v>
      </c>
      <c r="E109" s="1">
        <v>3640.05</v>
      </c>
      <c r="F109" s="1">
        <v>3650.0810000000001</v>
      </c>
      <c r="G109" s="6">
        <v>1</v>
      </c>
      <c r="H109" s="1">
        <v>60</v>
      </c>
      <c r="I109" s="1" t="s">
        <v>33</v>
      </c>
      <c r="J109" s="1">
        <v>3567.5</v>
      </c>
      <c r="K109" s="1">
        <f t="shared" si="25"/>
        <v>72.550000000000182</v>
      </c>
      <c r="L109" s="1">
        <f t="shared" si="19"/>
        <v>3640.05</v>
      </c>
      <c r="M109" s="1"/>
      <c r="N109" s="1">
        <v>1000</v>
      </c>
      <c r="O109" s="1">
        <v>2745.877360000004</v>
      </c>
      <c r="P109" s="1">
        <f t="shared" si="20"/>
        <v>728.01</v>
      </c>
      <c r="Q109" s="5"/>
      <c r="R109" s="5"/>
      <c r="S109" s="1"/>
      <c r="T109" s="1">
        <f t="shared" si="21"/>
        <v>10.159143912858346</v>
      </c>
      <c r="U109" s="1">
        <f t="shared" si="22"/>
        <v>10.159143912858346</v>
      </c>
      <c r="V109" s="1">
        <v>841.18700000000013</v>
      </c>
      <c r="W109" s="1">
        <v>771.58780000000002</v>
      </c>
      <c r="X109" s="1">
        <v>762.58500000000004</v>
      </c>
      <c r="Y109" s="1">
        <v>791.65780000000007</v>
      </c>
      <c r="Z109" s="1">
        <v>670.50339999999994</v>
      </c>
      <c r="AA109" s="1">
        <v>775.44679999999994</v>
      </c>
      <c r="AB109" s="1"/>
      <c r="AC109" s="1">
        <f t="shared" si="26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148</v>
      </c>
      <c r="B110" s="1" t="s">
        <v>32</v>
      </c>
      <c r="C110" s="1">
        <v>956.29</v>
      </c>
      <c r="D110" s="1">
        <v>2071.9050000000002</v>
      </c>
      <c r="E110" s="14">
        <f>838.992+E27</f>
        <v>2355.9679999999998</v>
      </c>
      <c r="F110" s="14">
        <f>1994.975+F27</f>
        <v>2435.52</v>
      </c>
      <c r="G110" s="6">
        <v>1</v>
      </c>
      <c r="H110" s="1">
        <v>60</v>
      </c>
      <c r="I110" s="1" t="s">
        <v>145</v>
      </c>
      <c r="J110" s="1">
        <v>812.52</v>
      </c>
      <c r="K110" s="1">
        <f t="shared" si="25"/>
        <v>1543.4479999999999</v>
      </c>
      <c r="L110" s="1">
        <f t="shared" si="19"/>
        <v>2355.9679999999998</v>
      </c>
      <c r="M110" s="1"/>
      <c r="N110" s="1"/>
      <c r="O110" s="1">
        <v>1654.1765200000009</v>
      </c>
      <c r="P110" s="1">
        <f t="shared" si="20"/>
        <v>471.19359999999995</v>
      </c>
      <c r="Q110" s="5">
        <f>10.4*P110-O110-N110-F110</f>
        <v>810.71691999999848</v>
      </c>
      <c r="R110" s="5"/>
      <c r="S110" s="1"/>
      <c r="T110" s="1">
        <f t="shared" si="21"/>
        <v>10.4</v>
      </c>
      <c r="U110" s="1">
        <f t="shared" si="22"/>
        <v>8.6794398735466718</v>
      </c>
      <c r="V110" s="1">
        <v>505.60780000000011</v>
      </c>
      <c r="W110" s="1">
        <v>509.98259999999999</v>
      </c>
      <c r="X110" s="1">
        <v>429.74579999999997</v>
      </c>
      <c r="Y110" s="1">
        <v>441.69900000000001</v>
      </c>
      <c r="Z110" s="1">
        <v>362.32380000000001</v>
      </c>
      <c r="AA110" s="1">
        <v>290.05439999999999</v>
      </c>
      <c r="AB110" s="1" t="s">
        <v>59</v>
      </c>
      <c r="AC110" s="1">
        <f t="shared" si="26"/>
        <v>811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149</v>
      </c>
      <c r="B111" s="1" t="s">
        <v>39</v>
      </c>
      <c r="C111" s="1">
        <v>52</v>
      </c>
      <c r="D111" s="1"/>
      <c r="E111" s="1"/>
      <c r="F111" s="1">
        <v>52</v>
      </c>
      <c r="G111" s="6">
        <v>0.2</v>
      </c>
      <c r="H111" s="1" t="e">
        <v>#N/A</v>
      </c>
      <c r="I111" s="1" t="s">
        <v>33</v>
      </c>
      <c r="J111" s="1"/>
      <c r="K111" s="1">
        <f t="shared" si="25"/>
        <v>0</v>
      </c>
      <c r="L111" s="1">
        <f t="shared" si="19"/>
        <v>0</v>
      </c>
      <c r="M111" s="1"/>
      <c r="N111" s="1"/>
      <c r="O111" s="1">
        <v>0</v>
      </c>
      <c r="P111" s="1">
        <f t="shared" si="20"/>
        <v>0</v>
      </c>
      <c r="Q111" s="5"/>
      <c r="R111" s="5"/>
      <c r="S111" s="1"/>
      <c r="T111" s="1" t="e">
        <f t="shared" si="21"/>
        <v>#DIV/0!</v>
      </c>
      <c r="U111" s="1" t="e">
        <f t="shared" si="22"/>
        <v>#DIV/0!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-0.2</v>
      </c>
      <c r="AB111" s="15" t="s">
        <v>137</v>
      </c>
      <c r="AC111" s="1">
        <f t="shared" si="26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150</v>
      </c>
      <c r="B112" s="16" t="s">
        <v>32</v>
      </c>
      <c r="C112" s="16"/>
      <c r="D112" s="16"/>
      <c r="E112" s="16"/>
      <c r="F112" s="16"/>
      <c r="G112" s="17">
        <v>0</v>
      </c>
      <c r="H112" s="16" t="e">
        <v>#N/A</v>
      </c>
      <c r="I112" s="16" t="s">
        <v>33</v>
      </c>
      <c r="J112" s="16"/>
      <c r="K112" s="16">
        <f t="shared" si="25"/>
        <v>0</v>
      </c>
      <c r="L112" s="16">
        <f t="shared" si="19"/>
        <v>0</v>
      </c>
      <c r="M112" s="16"/>
      <c r="N112" s="16"/>
      <c r="O112" s="16"/>
      <c r="P112" s="16">
        <f t="shared" si="20"/>
        <v>0</v>
      </c>
      <c r="Q112" s="18"/>
      <c r="R112" s="18"/>
      <c r="S112" s="16"/>
      <c r="T112" s="16" t="e">
        <f t="shared" si="21"/>
        <v>#DIV/0!</v>
      </c>
      <c r="U112" s="16" t="e">
        <f t="shared" si="22"/>
        <v>#DIV/0!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 t="s">
        <v>46</v>
      </c>
      <c r="AC112" s="16">
        <f t="shared" si="26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151</v>
      </c>
      <c r="B113" s="10" t="s">
        <v>39</v>
      </c>
      <c r="C113" s="10"/>
      <c r="D113" s="10">
        <v>120</v>
      </c>
      <c r="E113" s="10">
        <v>120</v>
      </c>
      <c r="F113" s="10"/>
      <c r="G113" s="11">
        <v>0</v>
      </c>
      <c r="H113" s="10" t="e">
        <v>#N/A</v>
      </c>
      <c r="I113" s="10" t="s">
        <v>60</v>
      </c>
      <c r="J113" s="10">
        <v>120</v>
      </c>
      <c r="K113" s="10">
        <f t="shared" si="25"/>
        <v>0</v>
      </c>
      <c r="L113" s="10">
        <f t="shared" si="19"/>
        <v>0</v>
      </c>
      <c r="M113" s="10">
        <v>120</v>
      </c>
      <c r="N113" s="10"/>
      <c r="O113" s="10"/>
      <c r="P113" s="10">
        <f t="shared" si="20"/>
        <v>0</v>
      </c>
      <c r="Q113" s="12"/>
      <c r="R113" s="12"/>
      <c r="S113" s="10"/>
      <c r="T113" s="10" t="e">
        <f t="shared" si="21"/>
        <v>#DIV/0!</v>
      </c>
      <c r="U113" s="10" t="e">
        <f t="shared" si="22"/>
        <v>#DIV/0!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/>
      <c r="AC113" s="10">
        <f t="shared" si="26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3" xr:uid="{991C7432-EF84-4992-AB4E-BD8927743B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2024-08-14T07:19:31Z</dcterms:created>
  <dcterms:modified xsi:type="dcterms:W3CDTF">2024-08-15T07:45:14Z</dcterms:modified>
</cp:coreProperties>
</file>