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AB7B64A-B952-4A55-9934-14FC459E0E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29" i="1" s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94" i="1" s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6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9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2" i="1" s="1"/>
  <c r="Y23" i="1"/>
  <c r="X23" i="1"/>
  <c r="X606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06" i="1" s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74" i="1"/>
  <c r="Y180" i="1"/>
  <c r="BP186" i="1"/>
  <c r="BN186" i="1"/>
  <c r="BP188" i="1"/>
  <c r="BN188" i="1"/>
  <c r="Z188" i="1"/>
  <c r="BP192" i="1"/>
  <c r="BN192" i="1"/>
  <c r="Z192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33" i="1"/>
  <c r="BN233" i="1"/>
  <c r="Z233" i="1"/>
  <c r="Z237" i="1" s="1"/>
  <c r="Y237" i="1"/>
  <c r="BP242" i="1"/>
  <c r="BN242" i="1"/>
  <c r="Z242" i="1"/>
  <c r="Z249" i="1" s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87" i="1"/>
  <c r="BN287" i="1"/>
  <c r="Z287" i="1"/>
  <c r="Y291" i="1"/>
  <c r="BP305" i="1"/>
  <c r="BN305" i="1"/>
  <c r="Z305" i="1"/>
  <c r="Z306" i="1" s="1"/>
  <c r="Y307" i="1"/>
  <c r="U612" i="1"/>
  <c r="Y317" i="1"/>
  <c r="BP310" i="1"/>
  <c r="BN310" i="1"/>
  <c r="Z310" i="1"/>
  <c r="BP314" i="1"/>
  <c r="BN314" i="1"/>
  <c r="Z314" i="1"/>
  <c r="BP322" i="1"/>
  <c r="BN322" i="1"/>
  <c r="Z322" i="1"/>
  <c r="Z363" i="1"/>
  <c r="BP361" i="1"/>
  <c r="BN361" i="1"/>
  <c r="Z361" i="1"/>
  <c r="Y363" i="1"/>
  <c r="BP387" i="1"/>
  <c r="BN387" i="1"/>
  <c r="Z387" i="1"/>
  <c r="Y389" i="1"/>
  <c r="Y394" i="1"/>
  <c r="BP391" i="1"/>
  <c r="BN391" i="1"/>
  <c r="Z391" i="1"/>
  <c r="Z393" i="1" s="1"/>
  <c r="Y393" i="1"/>
  <c r="BP411" i="1"/>
  <c r="BN411" i="1"/>
  <c r="Z411" i="1"/>
  <c r="Y415" i="1"/>
  <c r="H9" i="1"/>
  <c r="B612" i="1"/>
  <c r="X603" i="1"/>
  <c r="X604" i="1"/>
  <c r="Y24" i="1"/>
  <c r="Z26" i="1"/>
  <c r="Z36" i="1" s="1"/>
  <c r="BN26" i="1"/>
  <c r="Y603" i="1" s="1"/>
  <c r="Y605" i="1" s="1"/>
  <c r="BP26" i="1"/>
  <c r="Y604" i="1" s="1"/>
  <c r="Z28" i="1"/>
  <c r="BN28" i="1"/>
  <c r="Z30" i="1"/>
  <c r="BN30" i="1"/>
  <c r="Z34" i="1"/>
  <c r="BN34" i="1"/>
  <c r="C61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Z138" i="1" s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H612" i="1"/>
  <c r="Z164" i="1"/>
  <c r="Z166" i="1" s="1"/>
  <c r="BN164" i="1"/>
  <c r="Y167" i="1"/>
  <c r="Z170" i="1"/>
  <c r="Z174" i="1" s="1"/>
  <c r="BN170" i="1"/>
  <c r="Z172" i="1"/>
  <c r="BN172" i="1"/>
  <c r="Z178" i="1"/>
  <c r="Z180" i="1" s="1"/>
  <c r="BN178" i="1"/>
  <c r="I612" i="1"/>
  <c r="Y193" i="1"/>
  <c r="Z186" i="1"/>
  <c r="Z193" i="1" s="1"/>
  <c r="BP190" i="1"/>
  <c r="BN190" i="1"/>
  <c r="Z190" i="1"/>
  <c r="Y199" i="1"/>
  <c r="BP203" i="1"/>
  <c r="BN203" i="1"/>
  <c r="Z203" i="1"/>
  <c r="Z204" i="1" s="1"/>
  <c r="Y205" i="1"/>
  <c r="Y216" i="1"/>
  <c r="BP207" i="1"/>
  <c r="BN207" i="1"/>
  <c r="Z207" i="1"/>
  <c r="Z215" i="1" s="1"/>
  <c r="BP211" i="1"/>
  <c r="BN211" i="1"/>
  <c r="Z211" i="1"/>
  <c r="Y215" i="1"/>
  <c r="BP219" i="1"/>
  <c r="BN219" i="1"/>
  <c r="Z219" i="1"/>
  <c r="Z229" i="1" s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Y250" i="1"/>
  <c r="M612" i="1"/>
  <c r="Y262" i="1"/>
  <c r="BP253" i="1"/>
  <c r="BN253" i="1"/>
  <c r="Z253" i="1"/>
  <c r="Z261" i="1" s="1"/>
  <c r="BP257" i="1"/>
  <c r="BN257" i="1"/>
  <c r="Z257" i="1"/>
  <c r="Y261" i="1"/>
  <c r="BP266" i="1"/>
  <c r="BN266" i="1"/>
  <c r="Z266" i="1"/>
  <c r="Z270" i="1" s="1"/>
  <c r="Y270" i="1"/>
  <c r="Z282" i="1"/>
  <c r="BP280" i="1"/>
  <c r="BN280" i="1"/>
  <c r="Z280" i="1"/>
  <c r="R612" i="1"/>
  <c r="BP289" i="1"/>
  <c r="BN289" i="1"/>
  <c r="Z289" i="1"/>
  <c r="Z291" i="1" s="1"/>
  <c r="Y306" i="1"/>
  <c r="BP312" i="1"/>
  <c r="BN312" i="1"/>
  <c r="Z312" i="1"/>
  <c r="BP316" i="1"/>
  <c r="BN316" i="1"/>
  <c r="Z316" i="1"/>
  <c r="Y318" i="1"/>
  <c r="Y325" i="1"/>
  <c r="BP320" i="1"/>
  <c r="BN320" i="1"/>
  <c r="Y324" i="1"/>
  <c r="Z320" i="1"/>
  <c r="Z324" i="1" s="1"/>
  <c r="BP330" i="1"/>
  <c r="BN330" i="1"/>
  <c r="Z330" i="1"/>
  <c r="BP338" i="1"/>
  <c r="BN338" i="1"/>
  <c r="Z338" i="1"/>
  <c r="Y340" i="1"/>
  <c r="Z346" i="1"/>
  <c r="BP344" i="1"/>
  <c r="BN344" i="1"/>
  <c r="Z344" i="1"/>
  <c r="Y346" i="1"/>
  <c r="BP371" i="1"/>
  <c r="BN371" i="1"/>
  <c r="Z371" i="1"/>
  <c r="BP375" i="1"/>
  <c r="BN375" i="1"/>
  <c r="Z375" i="1"/>
  <c r="BP399" i="1"/>
  <c r="BN399" i="1"/>
  <c r="Z399" i="1"/>
  <c r="K612" i="1"/>
  <c r="Y249" i="1"/>
  <c r="O612" i="1"/>
  <c r="Y271" i="1"/>
  <c r="Y276" i="1"/>
  <c r="Q612" i="1"/>
  <c r="Y283" i="1"/>
  <c r="Y292" i="1"/>
  <c r="Y297" i="1"/>
  <c r="T612" i="1"/>
  <c r="Y302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Z352" i="1" s="1"/>
  <c r="V612" i="1"/>
  <c r="Y364" i="1"/>
  <c r="BP369" i="1"/>
  <c r="BN369" i="1"/>
  <c r="Z369" i="1"/>
  <c r="Z377" i="1" s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Z388" i="1" s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Z415" i="1" s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Z538" i="1" s="1"/>
  <c r="Y538" i="1"/>
  <c r="BP429" i="1"/>
  <c r="BN429" i="1"/>
  <c r="Z429" i="1"/>
  <c r="BP433" i="1"/>
  <c r="BN433" i="1"/>
  <c r="Z433" i="1"/>
  <c r="Z449" i="1" s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317" i="1" l="1"/>
  <c r="Z570" i="1"/>
  <c r="Z554" i="1"/>
  <c r="Z532" i="1"/>
  <c r="Z582" i="1"/>
  <c r="Z474" i="1"/>
  <c r="Z401" i="1"/>
  <c r="Z339" i="1"/>
  <c r="Z129" i="1"/>
  <c r="Z123" i="1"/>
  <c r="Z99" i="1"/>
  <c r="Z607" i="1" s="1"/>
  <c r="Y602" i="1"/>
  <c r="X605" i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<sst xmlns="http://schemas.openxmlformats.org/spreadsheetml/2006/main" count="2467" uniqueCount="777">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</sst>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3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281</v>
      </c>
      <c r="Y53" s="382">
        <f t="shared" ref="Y53:Y58" si="6">IFERROR(IF(X53="",0,CEILING((X53/$H53),1)*$H53),"")</f>
        <v>291.60000000000002</v>
      </c>
      <c r="Z53" s="36">
        <f>IFERROR(IF(Y53=0,"",ROUNDUP(Y53/H53,0)*0.02175),"")</f>
        <v>0.58724999999999994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293.48888888888888</v>
      </c>
      <c r="BN53" s="64">
        <f t="shared" ref="BN53:BN58" si="8">IFERROR(Y53*I53/H53,"0")</f>
        <v>304.56</v>
      </c>
      <c r="BO53" s="64">
        <f t="shared" ref="BO53:BO58" si="9">IFERROR(1/J53*(X53/H53),"0")</f>
        <v>0.46461640211640204</v>
      </c>
      <c r="BP53" s="64">
        <f t="shared" ref="BP53:BP58" si="10">IFERROR(1/J53*(Y53/H53),"0")</f>
        <v>0.4821428571428571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398</v>
      </c>
      <c r="Y55" s="382">
        <f t="shared" si="6"/>
        <v>403.2</v>
      </c>
      <c r="Z55" s="36">
        <f>IFERROR(IF(Y55=0,"",ROUNDUP(Y55/H55,0)*0.02175),"")</f>
        <v>0.78299999999999992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415.05714285714294</v>
      </c>
      <c r="BN55" s="64">
        <f t="shared" si="8"/>
        <v>420.48</v>
      </c>
      <c r="BO55" s="64">
        <f t="shared" si="9"/>
        <v>0.63456632653061218</v>
      </c>
      <c r="BP55" s="64">
        <f t="shared" si="10"/>
        <v>0.64285714285714279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18</v>
      </c>
      <c r="Y57" s="382">
        <f t="shared" si="6"/>
        <v>18.5</v>
      </c>
      <c r="Z57" s="36">
        <f>IFERROR(IF(Y57=0,"",ROUNDUP(Y57/H57,0)*0.00937),"")</f>
        <v>4.6850000000000003E-2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19.02162162162162</v>
      </c>
      <c r="BN57" s="64">
        <f t="shared" si="8"/>
        <v>19.55</v>
      </c>
      <c r="BO57" s="64">
        <f t="shared" si="9"/>
        <v>4.0540540540540543E-2</v>
      </c>
      <c r="BP57" s="64">
        <f t="shared" si="10"/>
        <v>4.1666666666666664E-2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66.419097669097667</v>
      </c>
      <c r="Y59" s="383">
        <f>IFERROR(Y53/H53,"0")+IFERROR(Y54/H54,"0")+IFERROR(Y55/H55,"0")+IFERROR(Y56/H56,"0")+IFERROR(Y57/H57,"0")+IFERROR(Y58/H58,"0")</f>
        <v>68</v>
      </c>
      <c r="Z59" s="383">
        <f>IFERROR(IF(Z53="",0,Z53),"0")+IFERROR(IF(Z54="",0,Z54),"0")+IFERROR(IF(Z55="",0,Z55),"0")+IFERROR(IF(Z56="",0,Z56),"0")+IFERROR(IF(Z57="",0,Z57),"0")+IFERROR(IF(Z58="",0,Z58),"0")</f>
        <v>1.4171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697</v>
      </c>
      <c r="Y60" s="383">
        <f>IFERROR(SUM(Y53:Y58),"0")</f>
        <v>713.3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509</v>
      </c>
      <c r="Y69" s="382">
        <f t="shared" si="11"/>
        <v>518.40000000000009</v>
      </c>
      <c r="Z69" s="36">
        <f>IFERROR(IF(Y69=0,"",ROUNDUP(Y69/H69,0)*0.02175),"")</f>
        <v>1.044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531.62222222222215</v>
      </c>
      <c r="BN69" s="64">
        <f t="shared" si="13"/>
        <v>541.44000000000005</v>
      </c>
      <c r="BO69" s="64">
        <f t="shared" si="14"/>
        <v>0.84160052910052896</v>
      </c>
      <c r="BP69" s="64">
        <f t="shared" si="15"/>
        <v>0.85714285714285721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60</v>
      </c>
      <c r="Y72" s="382">
        <f t="shared" si="11"/>
        <v>60</v>
      </c>
      <c r="Z72" s="36">
        <f>IFERROR(IF(Y72=0,"",ROUNDUP(Y72/H72,0)*0.00937),"")</f>
        <v>0.14055000000000001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63.6</v>
      </c>
      <c r="BN72" s="64">
        <f t="shared" si="13"/>
        <v>63.6</v>
      </c>
      <c r="BO72" s="64">
        <f t="shared" si="14"/>
        <v>0.125</v>
      </c>
      <c r="BP72" s="64">
        <f t="shared" si="15"/>
        <v>0.125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62.129629629629626</v>
      </c>
      <c r="Y74" s="383">
        <f>IFERROR(Y68/H68,"0")+IFERROR(Y69/H69,"0")+IFERROR(Y70/H70,"0")+IFERROR(Y71/H71,"0")+IFERROR(Y72/H72,"0")+IFERROR(Y73/H73,"0")</f>
        <v>63.000000000000007</v>
      </c>
      <c r="Z74" s="383">
        <f>IFERROR(IF(Z68="",0,Z68),"0")+IFERROR(IF(Z69="",0,Z69),"0")+IFERROR(IF(Z70="",0,Z70),"0")+IFERROR(IF(Z71="",0,Z71),"0")+IFERROR(IF(Z72="",0,Z72),"0")+IFERROR(IF(Z73="",0,Z73),"0")</f>
        <v>1.18455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569</v>
      </c>
      <c r="Y75" s="383">
        <f>IFERROR(SUM(Y68:Y73),"0")</f>
        <v>578.40000000000009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289</v>
      </c>
      <c r="Y77" s="382">
        <f>IFERROR(IF(X77="",0,CEILING((X77/$H77),1)*$H77),"")</f>
        <v>291.60000000000002</v>
      </c>
      <c r="Z77" s="36">
        <f>IFERROR(IF(Y77=0,"",ROUNDUP(Y77/H77,0)*0.02175),"")</f>
        <v>0.58724999999999994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301.84444444444438</v>
      </c>
      <c r="BN77" s="64">
        <f>IFERROR(Y77*I77/H77,"0")</f>
        <v>304.56</v>
      </c>
      <c r="BO77" s="64">
        <f>IFERROR(1/J77*(X77/H77),"0")</f>
        <v>0.47784391534391524</v>
      </c>
      <c r="BP77" s="64">
        <f>IFERROR(1/J77*(Y77/H77),"0")</f>
        <v>0.4821428571428571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26.759259259259256</v>
      </c>
      <c r="Y79" s="383">
        <f>IFERROR(Y77/H77,"0")+IFERROR(Y78/H78,"0")</f>
        <v>27</v>
      </c>
      <c r="Z79" s="383">
        <f>IFERROR(IF(Z77="",0,Z77),"0")+IFERROR(IF(Z78="",0,Z78),"0")</f>
        <v>0.58724999999999994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289</v>
      </c>
      <c r="Y80" s="383">
        <f>IFERROR(SUM(Y77:Y78),"0")</f>
        <v>291.60000000000002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110</v>
      </c>
      <c r="Y97" s="382">
        <f>IFERROR(IF(X97="",0,CEILING((X97/$H97),1)*$H97),"")</f>
        <v>117.60000000000001</v>
      </c>
      <c r="Z97" s="36">
        <f>IFERROR(IF(Y97=0,"",ROUNDUP(Y97/H97,0)*0.02175),"")</f>
        <v>0.30449999999999999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117.38571428571429</v>
      </c>
      <c r="BN97" s="64">
        <f>IFERROR(Y97*I97/H97,"0")</f>
        <v>125.49600000000001</v>
      </c>
      <c r="BO97" s="64">
        <f>IFERROR(1/J97*(X97/H97),"0")</f>
        <v>0.23384353741496597</v>
      </c>
      <c r="BP97" s="64">
        <f>IFERROR(1/J97*(Y97/H97),"0")</f>
        <v>0.25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13.095238095238095</v>
      </c>
      <c r="Y99" s="383">
        <f>IFERROR(Y96/H96,"0")+IFERROR(Y97/H97,"0")+IFERROR(Y98/H98,"0")</f>
        <v>14</v>
      </c>
      <c r="Z99" s="383">
        <f>IFERROR(IF(Z96="",0,Z96),"0")+IFERROR(IF(Z97="",0,Z97),"0")+IFERROR(IF(Z98="",0,Z98),"0")</f>
        <v>0.30449999999999999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110</v>
      </c>
      <c r="Y100" s="383">
        <f>IFERROR(SUM(Y96:Y98),"0")</f>
        <v>117.60000000000001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936</v>
      </c>
      <c r="Y103" s="382">
        <f>IFERROR(IF(X103="",0,CEILING((X103/$H103),1)*$H103),"")</f>
        <v>939.6</v>
      </c>
      <c r="Z103" s="36">
        <f>IFERROR(IF(Y103=0,"",ROUNDUP(Y103/H103,0)*0.02175),"")</f>
        <v>1.8922499999999998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977.59999999999991</v>
      </c>
      <c r="BN103" s="64">
        <f>IFERROR(Y103*I103/H103,"0")</f>
        <v>981.3599999999999</v>
      </c>
      <c r="BO103" s="64">
        <f>IFERROR(1/J103*(X103/H103),"0")</f>
        <v>1.5476190476190474</v>
      </c>
      <c r="BP103" s="64">
        <f>IFERROR(1/J103*(Y103/H103),"0")</f>
        <v>1.5535714285714284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86.666666666666657</v>
      </c>
      <c r="Y106" s="383">
        <f>IFERROR(Y103/H103,"0")+IFERROR(Y104/H104,"0")+IFERROR(Y105/H105,"0")</f>
        <v>87</v>
      </c>
      <c r="Z106" s="383">
        <f>IFERROR(IF(Z103="",0,Z103),"0")+IFERROR(IF(Z104="",0,Z104),"0")+IFERROR(IF(Z105="",0,Z105),"0")</f>
        <v>1.8922499999999998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936</v>
      </c>
      <c r="Y107" s="383">
        <f>IFERROR(SUM(Y103:Y105),"0")</f>
        <v>939.6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11</v>
      </c>
      <c r="Y110" s="382">
        <f>IFERROR(IF(X110="",0,CEILING((X110/$H110),1)*$H110),"")</f>
        <v>16.8</v>
      </c>
      <c r="Z110" s="36">
        <f>IFERROR(IF(Y110=0,"",ROUNDUP(Y110/H110,0)*0.02175),"")</f>
        <v>4.3499999999999997E-2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11.738571428571428</v>
      </c>
      <c r="BN110" s="64">
        <f>IFERROR(Y110*I110/H110,"0")</f>
        <v>17.928000000000001</v>
      </c>
      <c r="BO110" s="64">
        <f>IFERROR(1/J110*(X110/H110),"0")</f>
        <v>2.3384353741496597E-2</v>
      </c>
      <c r="BP110" s="64">
        <f>IFERROR(1/J110*(Y110/H110),"0")</f>
        <v>3.5714285714285712E-2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125</v>
      </c>
      <c r="Y111" s="382">
        <f>IFERROR(IF(X111="",0,CEILING((X111/$H111),1)*$H111),"")</f>
        <v>126.9</v>
      </c>
      <c r="Z111" s="36">
        <f>IFERROR(IF(Y111=0,"",ROUNDUP(Y111/H111,0)*0.00753),"")</f>
        <v>0.35391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137.59259259259258</v>
      </c>
      <c r="BN111" s="64">
        <f>IFERROR(Y111*I111/H111,"0")</f>
        <v>139.684</v>
      </c>
      <c r="BO111" s="64">
        <f>IFERROR(1/J111*(X111/H111),"0")</f>
        <v>0.29677113010446338</v>
      </c>
      <c r="BP111" s="64">
        <f>IFERROR(1/J111*(Y111/H111),"0")</f>
        <v>0.30128205128205127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104</v>
      </c>
      <c r="Y113" s="382">
        <f>IFERROR(IF(X113="",0,CEILING((X113/$H113),1)*$H113),"")</f>
        <v>105.30000000000001</v>
      </c>
      <c r="Z113" s="36">
        <f>IFERROR(IF(Y113=0,"",ROUNDUP(Y113/H113,0)*0.00937),"")</f>
        <v>0.36542999999999998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115.09333333333333</v>
      </c>
      <c r="BN113" s="64">
        <f>IFERROR(Y113*I113/H113,"0")</f>
        <v>116.53200000000001</v>
      </c>
      <c r="BO113" s="64">
        <f>IFERROR(1/J113*(X113/H113),"0")</f>
        <v>0.32098765432098764</v>
      </c>
      <c r="BP113" s="64">
        <f>IFERROR(1/J113*(Y113/H113),"0")</f>
        <v>0.32500000000000001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86.12433862433862</v>
      </c>
      <c r="Y114" s="383">
        <f>IFERROR(Y109/H109,"0")+IFERROR(Y110/H110,"0")+IFERROR(Y111/H111,"0")+IFERROR(Y112/H112,"0")+IFERROR(Y113/H113,"0")</f>
        <v>88</v>
      </c>
      <c r="Z114" s="383">
        <f>IFERROR(IF(Z109="",0,Z109),"0")+IFERROR(IF(Z110="",0,Z110),"0")+IFERROR(IF(Z111="",0,Z111),"0")+IFERROR(IF(Z112="",0,Z112),"0")+IFERROR(IF(Z113="",0,Z113),"0")</f>
        <v>0.76283999999999996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240</v>
      </c>
      <c r="Y115" s="383">
        <f>IFERROR(SUM(Y109:Y113),"0")</f>
        <v>249.00000000000003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567</v>
      </c>
      <c r="Y119" s="382">
        <f>IFERROR(IF(X119="",0,CEILING((X119/$H119),1)*$H119),"")</f>
        <v>571.19999999999993</v>
      </c>
      <c r="Z119" s="36">
        <f>IFERROR(IF(Y119=0,"",ROUNDUP(Y119/H119,0)*0.02175),"")</f>
        <v>1.1092499999999998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591.29999999999995</v>
      </c>
      <c r="BN119" s="64">
        <f>IFERROR(Y119*I119/H119,"0")</f>
        <v>595.67999999999995</v>
      </c>
      <c r="BO119" s="64">
        <f>IFERROR(1/J119*(X119/H119),"0")</f>
        <v>0.9040178571428571</v>
      </c>
      <c r="BP119" s="64">
        <f>IFERROR(1/J119*(Y119/H119),"0")</f>
        <v>0.9107142857142857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123</v>
      </c>
      <c r="Y121" s="382">
        <f>IFERROR(IF(X121="",0,CEILING((X121/$H121),1)*$H121),"")</f>
        <v>126</v>
      </c>
      <c r="Z121" s="36">
        <f>IFERROR(IF(Y121=0,"",ROUNDUP(Y121/H121,0)*0.00937),"")</f>
        <v>0.26235999999999998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129.56</v>
      </c>
      <c r="BN121" s="64">
        <f>IFERROR(Y121*I121/H121,"0")</f>
        <v>132.72</v>
      </c>
      <c r="BO121" s="64">
        <f>IFERROR(1/J121*(X121/H121),"0")</f>
        <v>0.22777777777777777</v>
      </c>
      <c r="BP121" s="64">
        <f>IFERROR(1/J121*(Y121/H121),"0")</f>
        <v>0.23333333333333334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77.958333333333329</v>
      </c>
      <c r="Y123" s="383">
        <f>IFERROR(Y118/H118,"0")+IFERROR(Y119/H119,"0")+IFERROR(Y120/H120,"0")+IFERROR(Y121/H121,"0")+IFERROR(Y122/H122,"0")</f>
        <v>79</v>
      </c>
      <c r="Z123" s="383">
        <f>IFERROR(IF(Z118="",0,Z118),"0")+IFERROR(IF(Z119="",0,Z119),"0")+IFERROR(IF(Z120="",0,Z120),"0")+IFERROR(IF(Z121="",0,Z121),"0")+IFERROR(IF(Z122="",0,Z122),"0")</f>
        <v>1.3716099999999998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690</v>
      </c>
      <c r="Y124" s="383">
        <f>IFERROR(SUM(Y118:Y122),"0")</f>
        <v>697.19999999999993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116</v>
      </c>
      <c r="Y126" s="382">
        <f>IFERROR(IF(X126="",0,CEILING((X126/$H126),1)*$H126),"")</f>
        <v>118.80000000000001</v>
      </c>
      <c r="Z126" s="36">
        <f>IFERROR(IF(Y126=0,"",ROUNDUP(Y126/H126,0)*0.02175),"")</f>
        <v>0.23924999999999999</v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121.15555555555555</v>
      </c>
      <c r="BN126" s="64">
        <f>IFERROR(Y126*I126/H126,"0")</f>
        <v>124.08</v>
      </c>
      <c r="BO126" s="64">
        <f>IFERROR(1/J126*(X126/H126),"0")</f>
        <v>0.22376543209876543</v>
      </c>
      <c r="BP126" s="64">
        <f>IFERROR(1/J126*(Y126/H126),"0")</f>
        <v>0.22916666666666666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39</v>
      </c>
      <c r="Y128" s="382">
        <f>IFERROR(IF(X128="",0,CEILING((X128/$H128),1)*$H128),"")</f>
        <v>40.799999999999997</v>
      </c>
      <c r="Z128" s="36">
        <f>IFERROR(IF(Y128=0,"",ROUNDUP(Y128/H128,0)*0.00753),"")</f>
        <v>0.12801000000000001</v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42.250000000000007</v>
      </c>
      <c r="BN128" s="64">
        <f>IFERROR(Y128*I128/H128,"0")</f>
        <v>44.2</v>
      </c>
      <c r="BO128" s="64">
        <f>IFERROR(1/J128*(X128/H128),"0")</f>
        <v>0.10416666666666666</v>
      </c>
      <c r="BP128" s="64">
        <f>IFERROR(1/J128*(Y128/H128),"0")</f>
        <v>0.10897435897435898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26.99074074074074</v>
      </c>
      <c r="Y129" s="383">
        <f>IFERROR(Y126/H126,"0")+IFERROR(Y127/H127,"0")+IFERROR(Y128/H128,"0")</f>
        <v>28</v>
      </c>
      <c r="Z129" s="383">
        <f>IFERROR(IF(Z126="",0,Z126),"0")+IFERROR(IF(Z127="",0,Z127),"0")+IFERROR(IF(Z128="",0,Z128),"0")</f>
        <v>0.36726000000000003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155</v>
      </c>
      <c r="Y130" s="383">
        <f>IFERROR(SUM(Y126:Y128),"0")</f>
        <v>159.60000000000002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123</v>
      </c>
      <c r="Y133" s="382">
        <f t="shared" si="21"/>
        <v>126</v>
      </c>
      <c r="Z133" s="36">
        <f>IFERROR(IF(Y133=0,"",ROUNDUP(Y133/H133,0)*0.02175),"")</f>
        <v>0.32624999999999998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131.1707142857143</v>
      </c>
      <c r="BN133" s="64">
        <f t="shared" si="23"/>
        <v>134.37</v>
      </c>
      <c r="BO133" s="64">
        <f t="shared" si="24"/>
        <v>0.26147959183673469</v>
      </c>
      <c r="BP133" s="64">
        <f t="shared" si="25"/>
        <v>0.26785714285714285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230</v>
      </c>
      <c r="Y135" s="382">
        <f t="shared" si="21"/>
        <v>232.20000000000002</v>
      </c>
      <c r="Z135" s="36">
        <f>IFERROR(IF(Y135=0,"",ROUNDUP(Y135/H135,0)*0.00753),"")</f>
        <v>0.64758000000000004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253.17037037037034</v>
      </c>
      <c r="BN135" s="64">
        <f t="shared" si="23"/>
        <v>255.59200000000001</v>
      </c>
      <c r="BO135" s="64">
        <f t="shared" si="24"/>
        <v>0.54605887939221265</v>
      </c>
      <c r="BP135" s="64">
        <f t="shared" si="25"/>
        <v>0.55128205128205121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99.828042328042315</v>
      </c>
      <c r="Y138" s="383">
        <f>IFERROR(Y132/H132,"0")+IFERROR(Y133/H133,"0")+IFERROR(Y134/H134,"0")+IFERROR(Y135/H135,"0")+IFERROR(Y136/H136,"0")+IFERROR(Y137/H137,"0")</f>
        <v>101</v>
      </c>
      <c r="Z138" s="383">
        <f>IFERROR(IF(Z132="",0,Z132),"0")+IFERROR(IF(Z133="",0,Z133),"0")+IFERROR(IF(Z134="",0,Z134),"0")+IFERROR(IF(Z135="",0,Z135),"0")+IFERROR(IF(Z136="",0,Z136),"0")+IFERROR(IF(Z137="",0,Z137),"0")</f>
        <v>0.97382999999999997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353</v>
      </c>
      <c r="Y139" s="383">
        <f>IFERROR(SUM(Y132:Y137),"0")</f>
        <v>358.20000000000005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150</v>
      </c>
      <c r="Y177" s="382">
        <f>IFERROR(IF(X177="",0,CEILING((X177/$H177),1)*$H177),"")</f>
        <v>151.20000000000002</v>
      </c>
      <c r="Z177" s="36">
        <f>IFERROR(IF(Y177=0,"",ROUNDUP(Y177/H177,0)*0.02175),"")</f>
        <v>0.39149999999999996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160.07142857142858</v>
      </c>
      <c r="BN177" s="64">
        <f>IFERROR(Y177*I177/H177,"0")</f>
        <v>161.35200000000003</v>
      </c>
      <c r="BO177" s="64">
        <f>IFERROR(1/J177*(X177/H177),"0")</f>
        <v>0.31887755102040816</v>
      </c>
      <c r="BP177" s="64">
        <f>IFERROR(1/J177*(Y177/H177),"0")</f>
        <v>0.3214285714285714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17.857142857142858</v>
      </c>
      <c r="Y180" s="383">
        <f>IFERROR(Y177/H177,"0")+IFERROR(Y178/H178,"0")+IFERROR(Y179/H179,"0")</f>
        <v>18</v>
      </c>
      <c r="Z180" s="383">
        <f>IFERROR(IF(Z177="",0,Z177),"0")+IFERROR(IF(Z178="",0,Z178),"0")+IFERROR(IF(Z179="",0,Z179),"0")</f>
        <v>0.39149999999999996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150</v>
      </c>
      <c r="Y181" s="383">
        <f>IFERROR(SUM(Y177:Y179),"0")</f>
        <v>151.20000000000002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271</v>
      </c>
      <c r="Y185" s="382">
        <f t="shared" ref="Y185:Y192" si="26">IFERROR(IF(X185="",0,CEILING((X185/$H185),1)*$H185),"")</f>
        <v>273</v>
      </c>
      <c r="Z185" s="36">
        <f>IFERROR(IF(Y185=0,"",ROUNDUP(Y185/H185,0)*0.00753),"")</f>
        <v>0.48945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287.77619047619049</v>
      </c>
      <c r="BN185" s="64">
        <f t="shared" ref="BN185:BN192" si="28">IFERROR(Y185*I185/H185,"0")</f>
        <v>289.89999999999998</v>
      </c>
      <c r="BO185" s="64">
        <f t="shared" ref="BO185:BO192" si="29">IFERROR(1/J185*(X185/H185),"0")</f>
        <v>0.41361416361416359</v>
      </c>
      <c r="BP185" s="64">
        <f t="shared" ref="BP185:BP192" si="30">IFERROR(1/J185*(Y185/H185),"0")</f>
        <v>0.41666666666666663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298</v>
      </c>
      <c r="Y187" s="382">
        <f t="shared" si="26"/>
        <v>298.2</v>
      </c>
      <c r="Z187" s="36">
        <f>IFERROR(IF(Y187=0,"",ROUNDUP(Y187/H187,0)*0.00753),"")</f>
        <v>0.53463000000000005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312.1904761904762</v>
      </c>
      <c r="BN187" s="64">
        <f t="shared" si="28"/>
        <v>312.40000000000003</v>
      </c>
      <c r="BO187" s="64">
        <f t="shared" si="29"/>
        <v>0.45482295482295476</v>
      </c>
      <c r="BP187" s="64">
        <f t="shared" si="30"/>
        <v>0.45512820512820512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178</v>
      </c>
      <c r="Y188" s="382">
        <f t="shared" si="26"/>
        <v>178.5</v>
      </c>
      <c r="Z188" s="36">
        <f>IFERROR(IF(Y188=0,"",ROUNDUP(Y188/H188,0)*0.00502),"")</f>
        <v>0.42670000000000002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189.0190476190476</v>
      </c>
      <c r="BN188" s="64">
        <f t="shared" si="28"/>
        <v>189.54999999999998</v>
      </c>
      <c r="BO188" s="64">
        <f t="shared" si="29"/>
        <v>0.36223036223036226</v>
      </c>
      <c r="BP188" s="64">
        <f t="shared" si="30"/>
        <v>0.36324786324786329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289</v>
      </c>
      <c r="Y190" s="382">
        <f t="shared" si="26"/>
        <v>289.8</v>
      </c>
      <c r="Z190" s="36">
        <f>IFERROR(IF(Y190=0,"",ROUNDUP(Y190/H190,0)*0.00502),"")</f>
        <v>0.69276000000000004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302.76190476190476</v>
      </c>
      <c r="BN190" s="64">
        <f t="shared" si="28"/>
        <v>303.60000000000002</v>
      </c>
      <c r="BO190" s="64">
        <f t="shared" si="29"/>
        <v>0.58811558811558817</v>
      </c>
      <c r="BP190" s="64">
        <f t="shared" si="30"/>
        <v>0.58974358974358976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357.85714285714289</v>
      </c>
      <c r="Y193" s="383">
        <f>IFERROR(Y185/H185,"0")+IFERROR(Y186/H186,"0")+IFERROR(Y187/H187,"0")+IFERROR(Y188/H188,"0")+IFERROR(Y189/H189,"0")+IFERROR(Y190/H190,"0")+IFERROR(Y191/H191,"0")+IFERROR(Y192/H192,"0")</f>
        <v>359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2.1435400000000002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1036</v>
      </c>
      <c r="Y194" s="383">
        <f>IFERROR(SUM(Y185:Y192),"0")</f>
        <v>1039.5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519</v>
      </c>
      <c r="Y207" s="382">
        <f t="shared" ref="Y207:Y214" si="31">IFERROR(IF(X207="",0,CEILING((X207/$H207),1)*$H207),"")</f>
        <v>523.80000000000007</v>
      </c>
      <c r="Z207" s="36">
        <f>IFERROR(IF(Y207=0,"",ROUNDUP(Y207/H207,0)*0.00937),"")</f>
        <v>0.90888999999999998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539.18333333333328</v>
      </c>
      <c r="BN207" s="64">
        <f t="shared" ref="BN207:BN214" si="33">IFERROR(Y207*I207/H207,"0")</f>
        <v>544.17000000000007</v>
      </c>
      <c r="BO207" s="64">
        <f t="shared" ref="BO207:BO214" si="34">IFERROR(1/J207*(X207/H207),"0")</f>
        <v>0.80092592592592582</v>
      </c>
      <c r="BP207" s="64">
        <f t="shared" ref="BP207:BP214" si="35">IFERROR(1/J207*(Y207/H207),"0")</f>
        <v>0.80833333333333335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283</v>
      </c>
      <c r="Y208" s="382">
        <f t="shared" si="31"/>
        <v>286.20000000000005</v>
      </c>
      <c r="Z208" s="36">
        <f>IFERROR(IF(Y208=0,"",ROUNDUP(Y208/H208,0)*0.00937),"")</f>
        <v>0.49661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294.00555555555553</v>
      </c>
      <c r="BN208" s="64">
        <f t="shared" si="33"/>
        <v>297.33000000000004</v>
      </c>
      <c r="BO208" s="64">
        <f t="shared" si="34"/>
        <v>0.43672839506172839</v>
      </c>
      <c r="BP208" s="64">
        <f t="shared" si="35"/>
        <v>0.44166666666666671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217</v>
      </c>
      <c r="Y210" s="382">
        <f t="shared" si="31"/>
        <v>221.4</v>
      </c>
      <c r="Z210" s="36">
        <f>IFERROR(IF(Y210=0,"",ROUNDUP(Y210/H210,0)*0.00937),"")</f>
        <v>0.38417000000000001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225.4388888888889</v>
      </c>
      <c r="BN210" s="64">
        <f t="shared" si="33"/>
        <v>230.01</v>
      </c>
      <c r="BO210" s="64">
        <f t="shared" si="34"/>
        <v>0.33487654320987653</v>
      </c>
      <c r="BP210" s="64">
        <f t="shared" si="35"/>
        <v>0.34166666666666667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188.7037037037037</v>
      </c>
      <c r="Y215" s="383">
        <f>IFERROR(Y207/H207,"0")+IFERROR(Y208/H208,"0")+IFERROR(Y209/H209,"0")+IFERROR(Y210/H210,"0")+IFERROR(Y211/H211,"0")+IFERROR(Y212/H212,"0")+IFERROR(Y213/H213,"0")+IFERROR(Y214/H214,"0")</f>
        <v>191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1.7896700000000001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1019</v>
      </c>
      <c r="Y216" s="383">
        <f>IFERROR(SUM(Y207:Y214),"0")</f>
        <v>1031.4000000000001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196</v>
      </c>
      <c r="Y219" s="382">
        <f t="shared" si="36"/>
        <v>202.79999999999998</v>
      </c>
      <c r="Z219" s="36">
        <f>IFERROR(IF(Y219=0,"",ROUNDUP(Y219/H219,0)*0.02175),"")</f>
        <v>0.5655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210.1723076923077</v>
      </c>
      <c r="BN219" s="64">
        <f t="shared" si="38"/>
        <v>217.464</v>
      </c>
      <c r="BO219" s="64">
        <f t="shared" si="39"/>
        <v>0.44871794871794868</v>
      </c>
      <c r="BP219" s="64">
        <f t="shared" si="40"/>
        <v>0.46428571428571425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646</v>
      </c>
      <c r="Y221" s="382">
        <f t="shared" si="36"/>
        <v>652.5</v>
      </c>
      <c r="Z221" s="36">
        <f>IFERROR(IF(Y221=0,"",ROUNDUP(Y221/H221,0)*0.02175),"")</f>
        <v>1.6312499999999999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687.87862068965524</v>
      </c>
      <c r="BN221" s="64">
        <f t="shared" si="38"/>
        <v>694.8</v>
      </c>
      <c r="BO221" s="64">
        <f t="shared" si="39"/>
        <v>1.3259441707717572</v>
      </c>
      <c r="BP221" s="64">
        <f t="shared" si="40"/>
        <v>1.3392857142857142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331</v>
      </c>
      <c r="Y222" s="382">
        <f t="shared" si="36"/>
        <v>331.2</v>
      </c>
      <c r="Z222" s="36">
        <f t="shared" ref="Z222:Z228" si="41">IFERROR(IF(Y222=0,"",ROUNDUP(Y222/H222,0)*0.00753),"")</f>
        <v>1.03914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370.99583333333334</v>
      </c>
      <c r="BN222" s="64">
        <f t="shared" si="38"/>
        <v>371.22</v>
      </c>
      <c r="BO222" s="64">
        <f t="shared" si="39"/>
        <v>0.88408119658119666</v>
      </c>
      <c r="BP222" s="64">
        <f t="shared" si="40"/>
        <v>0.88461538461538458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315</v>
      </c>
      <c r="Y224" s="382">
        <f t="shared" si="36"/>
        <v>316.8</v>
      </c>
      <c r="Z224" s="36">
        <f t="shared" si="41"/>
        <v>0.99396000000000007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350.70000000000005</v>
      </c>
      <c r="BN224" s="64">
        <f t="shared" si="38"/>
        <v>352.70400000000006</v>
      </c>
      <c r="BO224" s="64">
        <f t="shared" si="39"/>
        <v>0.84134615384615385</v>
      </c>
      <c r="BP224" s="64">
        <f t="shared" si="40"/>
        <v>0.84615384615384615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277</v>
      </c>
      <c r="Y225" s="382">
        <f t="shared" si="36"/>
        <v>278.39999999999998</v>
      </c>
      <c r="Z225" s="36">
        <f t="shared" si="41"/>
        <v>0.87348000000000003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308.39333333333337</v>
      </c>
      <c r="BN225" s="64">
        <f t="shared" si="38"/>
        <v>309.952</v>
      </c>
      <c r="BO225" s="64">
        <f t="shared" si="39"/>
        <v>0.73985042735042739</v>
      </c>
      <c r="BP225" s="64">
        <f t="shared" si="40"/>
        <v>0.74358974358974361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301</v>
      </c>
      <c r="Y227" s="382">
        <f t="shared" si="36"/>
        <v>302.39999999999998</v>
      </c>
      <c r="Z227" s="36">
        <f t="shared" si="41"/>
        <v>0.94878000000000007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335.11333333333334</v>
      </c>
      <c r="BN227" s="64">
        <f t="shared" si="38"/>
        <v>336.67200000000003</v>
      </c>
      <c r="BO227" s="64">
        <f t="shared" si="39"/>
        <v>0.80395299145299148</v>
      </c>
      <c r="BP227" s="64">
        <f t="shared" si="40"/>
        <v>0.80769230769230771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361</v>
      </c>
      <c r="Y228" s="382">
        <f t="shared" si="36"/>
        <v>362.4</v>
      </c>
      <c r="Z228" s="36">
        <f t="shared" si="41"/>
        <v>1.13703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402.81583333333333</v>
      </c>
      <c r="BN228" s="64">
        <f t="shared" si="38"/>
        <v>404.37799999999999</v>
      </c>
      <c r="BO228" s="64">
        <f t="shared" si="39"/>
        <v>0.96420940170940184</v>
      </c>
      <c r="BP228" s="64">
        <f t="shared" si="40"/>
        <v>0.96794871794871795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759.7977453580902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764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7.1891400000000001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2427</v>
      </c>
      <c r="Y230" s="383">
        <f>IFERROR(SUM(Y218:Y228),"0")</f>
        <v>2446.5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86</v>
      </c>
      <c r="Y235" s="382">
        <f>IFERROR(IF(X235="",0,CEILING((X235/$H235),1)*$H235),"")</f>
        <v>86.399999999999991</v>
      </c>
      <c r="Z235" s="36">
        <f>IFERROR(IF(Y235=0,"",ROUNDUP(Y235/H235,0)*0.00753),"")</f>
        <v>0.27107999999999999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95.74666666666667</v>
      </c>
      <c r="BN235" s="64">
        <f>IFERROR(Y235*I235/H235,"0")</f>
        <v>96.191999999999993</v>
      </c>
      <c r="BO235" s="64">
        <f>IFERROR(1/J235*(X235/H235),"0")</f>
        <v>0.22970085470085472</v>
      </c>
      <c r="BP235" s="64">
        <f>IFERROR(1/J235*(Y235/H235),"0")</f>
        <v>0.23076923076923075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103</v>
      </c>
      <c r="Y236" s="382">
        <f>IFERROR(IF(X236="",0,CEILING((X236/$H236),1)*$H236),"")</f>
        <v>103.2</v>
      </c>
      <c r="Z236" s="36">
        <f>IFERROR(IF(Y236=0,"",ROUNDUP(Y236/H236,0)*0.00753),"")</f>
        <v>0.32379000000000002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114.67333333333335</v>
      </c>
      <c r="BN236" s="64">
        <f>IFERROR(Y236*I236/H236,"0")</f>
        <v>114.89600000000002</v>
      </c>
      <c r="BO236" s="64">
        <f>IFERROR(1/J236*(X236/H236),"0")</f>
        <v>0.27510683760683763</v>
      </c>
      <c r="BP236" s="64">
        <f>IFERROR(1/J236*(Y236/H236),"0")</f>
        <v>0.27564102564102561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78.75</v>
      </c>
      <c r="Y237" s="383">
        <f>IFERROR(Y232/H232,"0")+IFERROR(Y233/H233,"0")+IFERROR(Y234/H234,"0")+IFERROR(Y235/H235,"0")+IFERROR(Y236/H236,"0")</f>
        <v>79</v>
      </c>
      <c r="Z237" s="383">
        <f>IFERROR(IF(Z232="",0,Z232),"0")+IFERROR(IF(Z233="",0,Z233),"0")+IFERROR(IF(Z234="",0,Z234),"0")+IFERROR(IF(Z235="",0,Z235),"0")+IFERROR(IF(Z236="",0,Z236),"0")</f>
        <v>0.59487000000000001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189</v>
      </c>
      <c r="Y238" s="383">
        <f>IFERROR(SUM(Y232:Y236),"0")</f>
        <v>189.6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125</v>
      </c>
      <c r="Y245" s="382">
        <f t="shared" si="42"/>
        <v>127.6</v>
      </c>
      <c r="Z245" s="36">
        <f>IFERROR(IF(Y245=0,"",ROUNDUP(Y245/H245,0)*0.02175),"")</f>
        <v>0.23924999999999999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130.17241379310346</v>
      </c>
      <c r="BN245" s="64">
        <f t="shared" si="44"/>
        <v>132.88</v>
      </c>
      <c r="BO245" s="64">
        <f t="shared" si="45"/>
        <v>0.19242610837438423</v>
      </c>
      <c r="BP245" s="64">
        <f t="shared" si="46"/>
        <v>0.19642857142857142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8</v>
      </c>
      <c r="Y248" s="382">
        <f t="shared" si="42"/>
        <v>8</v>
      </c>
      <c r="Z248" s="36">
        <f>IFERROR(IF(Y248=0,"",ROUNDUP(Y248/H248,0)*0.00937),"")</f>
        <v>1.874E-2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8.48</v>
      </c>
      <c r="BN248" s="64">
        <f t="shared" si="44"/>
        <v>8.48</v>
      </c>
      <c r="BO248" s="64">
        <f t="shared" si="45"/>
        <v>1.6666666666666666E-2</v>
      </c>
      <c r="BP248" s="64">
        <f t="shared" si="46"/>
        <v>1.6666666666666666E-2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12.775862068965518</v>
      </c>
      <c r="Y249" s="383">
        <f>IFERROR(Y241/H241,"0")+IFERROR(Y242/H242,"0")+IFERROR(Y243/H243,"0")+IFERROR(Y244/H244,"0")+IFERROR(Y245/H245,"0")+IFERROR(Y246/H246,"0")+IFERROR(Y247/H247,"0")+IFERROR(Y248/H248,"0")</f>
        <v>13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0.25799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133</v>
      </c>
      <c r="Y250" s="383">
        <f>IFERROR(SUM(Y241:Y248),"0")</f>
        <v>135.6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172</v>
      </c>
      <c r="Y254" s="382">
        <f t="shared" si="47"/>
        <v>174</v>
      </c>
      <c r="Z254" s="36">
        <f>IFERROR(IF(Y254=0,"",ROUNDUP(Y254/H254,0)*0.02175),"")</f>
        <v>0.32624999999999998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179.11724137931037</v>
      </c>
      <c r="BN254" s="64">
        <f t="shared" si="49"/>
        <v>181.20000000000002</v>
      </c>
      <c r="BO254" s="64">
        <f t="shared" si="50"/>
        <v>0.26477832512315269</v>
      </c>
      <c r="BP254" s="64">
        <f t="shared" si="51"/>
        <v>0.26785714285714285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14.827586206896552</v>
      </c>
      <c r="Y261" s="383">
        <f>IFERROR(Y253/H253,"0")+IFERROR(Y254/H254,"0")+IFERROR(Y255/H255,"0")+IFERROR(Y256/H256,"0")+IFERROR(Y257/H257,"0")+IFERROR(Y258/H258,"0")+IFERROR(Y259/H259,"0")+IFERROR(Y260/H260,"0")</f>
        <v>15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0.32624999999999998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172</v>
      </c>
      <c r="Y262" s="383">
        <f>IFERROR(SUM(Y253:Y260),"0")</f>
        <v>174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266</v>
      </c>
      <c r="Y288" s="382">
        <f>IFERROR(IF(X288="",0,CEILING((X288/$H288),1)*$H288),"")</f>
        <v>266.39999999999998</v>
      </c>
      <c r="Z288" s="36">
        <f>IFERROR(IF(Y288=0,"",ROUNDUP(Y288/H288,0)*0.00753),"")</f>
        <v>0.83583000000000007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296.1466666666667</v>
      </c>
      <c r="BN288" s="64">
        <f>IFERROR(Y288*I288/H288,"0")</f>
        <v>296.59199999999998</v>
      </c>
      <c r="BO288" s="64">
        <f>IFERROR(1/J288*(X288/H288),"0")</f>
        <v>0.7104700854700855</v>
      </c>
      <c r="BP288" s="64">
        <f>IFERROR(1/J288*(Y288/H288),"0")</f>
        <v>0.71153846153846156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284</v>
      </c>
      <c r="Y289" s="382">
        <f>IFERROR(IF(X289="",0,CEILING((X289/$H289),1)*$H289),"")</f>
        <v>285.59999999999997</v>
      </c>
      <c r="Z289" s="36">
        <f>IFERROR(IF(Y289=0,"",ROUNDUP(Y289/H289,0)*0.00753),"")</f>
        <v>0.89607000000000003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307.66666666666669</v>
      </c>
      <c r="BN289" s="64">
        <f>IFERROR(Y289*I289/H289,"0")</f>
        <v>309.39999999999998</v>
      </c>
      <c r="BO289" s="64">
        <f>IFERROR(1/J289*(X289/H289),"0")</f>
        <v>0.75854700854700863</v>
      </c>
      <c r="BP289" s="64">
        <f>IFERROR(1/J289*(Y289/H289),"0")</f>
        <v>0.76282051282051266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229.16666666666669</v>
      </c>
      <c r="Y291" s="383">
        <f>IFERROR(Y286/H286,"0")+IFERROR(Y287/H287,"0")+IFERROR(Y288/H288,"0")+IFERROR(Y289/H289,"0")+IFERROR(Y290/H290,"0")</f>
        <v>230</v>
      </c>
      <c r="Z291" s="383">
        <f>IFERROR(IF(Z286="",0,Z286),"0")+IFERROR(IF(Z287="",0,Z287),"0")+IFERROR(IF(Z288="",0,Z288),"0")+IFERROR(IF(Z289="",0,Z289),"0")+IFERROR(IF(Z290="",0,Z290),"0")</f>
        <v>1.7319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550</v>
      </c>
      <c r="Y292" s="383">
        <f>IFERROR(SUM(Y286:Y290),"0")</f>
        <v>552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10</v>
      </c>
      <c r="Y320" s="382">
        <f>IFERROR(IF(X320="",0,CEILING((X320/$H320),1)*$H320),"")</f>
        <v>12.600000000000001</v>
      </c>
      <c r="Z320" s="36">
        <f>IFERROR(IF(Y320=0,"",ROUNDUP(Y320/H320,0)*0.00753),"")</f>
        <v>2.2589999999999999E-2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10.619047619047619</v>
      </c>
      <c r="BN320" s="64">
        <f>IFERROR(Y320*I320/H320,"0")</f>
        <v>13.38</v>
      </c>
      <c r="BO320" s="64">
        <f>IFERROR(1/J320*(X320/H320),"0")</f>
        <v>1.5262515262515262E-2</v>
      </c>
      <c r="BP320" s="64">
        <f>IFERROR(1/J320*(Y320/H320),"0")</f>
        <v>1.9230769230769232E-2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2.3809523809523809</v>
      </c>
      <c r="Y324" s="383">
        <f>IFERROR(Y320/H320,"0")+IFERROR(Y321/H321,"0")+IFERROR(Y322/H322,"0")+IFERROR(Y323/H323,"0")</f>
        <v>3</v>
      </c>
      <c r="Z324" s="383">
        <f>IFERROR(IF(Z320="",0,Z320),"0")+IFERROR(IF(Z321="",0,Z321),"0")+IFERROR(IF(Z322="",0,Z322),"0")+IFERROR(IF(Z323="",0,Z323),"0")</f>
        <v>2.2589999999999999E-2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10</v>
      </c>
      <c r="Y325" s="383">
        <f>IFERROR(SUM(Y320:Y323),"0")</f>
        <v>12.600000000000001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18</v>
      </c>
      <c r="Y327" s="382">
        <f t="shared" ref="Y327:Y332" si="57">IFERROR(IF(X327="",0,CEILING((X327/$H327),1)*$H327),"")</f>
        <v>23.4</v>
      </c>
      <c r="Z327" s="36">
        <f>IFERROR(IF(Y327=0,"",ROUNDUP(Y327/H327,0)*0.02175),"")</f>
        <v>6.5250000000000002E-2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19.287692307692311</v>
      </c>
      <c r="BN327" s="64">
        <f t="shared" ref="BN327:BN332" si="59">IFERROR(Y327*I327/H327,"0")</f>
        <v>25.074000000000002</v>
      </c>
      <c r="BO327" s="64">
        <f t="shared" ref="BO327:BO332" si="60">IFERROR(1/J327*(X327/H327),"0")</f>
        <v>4.1208791208791208E-2</v>
      </c>
      <c r="BP327" s="64">
        <f t="shared" ref="BP327:BP332" si="61">IFERROR(1/J327*(Y327/H327),"0")</f>
        <v>5.3571428571428568E-2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2.3076923076923079</v>
      </c>
      <c r="Y333" s="383">
        <f>IFERROR(Y327/H327,"0")+IFERROR(Y328/H328,"0")+IFERROR(Y329/H329,"0")+IFERROR(Y330/H330,"0")+IFERROR(Y331/H331,"0")+IFERROR(Y332/H332,"0")</f>
        <v>3</v>
      </c>
      <c r="Z333" s="383">
        <f>IFERROR(IF(Z327="",0,Z327),"0")+IFERROR(IF(Z328="",0,Z328),"0")+IFERROR(IF(Z329="",0,Z329),"0")+IFERROR(IF(Z330="",0,Z330),"0")+IFERROR(IF(Z331="",0,Z331),"0")+IFERROR(IF(Z332="",0,Z332),"0")</f>
        <v>6.5250000000000002E-2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18</v>
      </c>
      <c r="Y334" s="383">
        <f>IFERROR(SUM(Y327:Y332),"0")</f>
        <v>23.4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173</v>
      </c>
      <c r="Y336" s="382">
        <f>IFERROR(IF(X336="",0,CEILING((X336/$H336),1)*$H336),"")</f>
        <v>176.4</v>
      </c>
      <c r="Z336" s="36">
        <f>IFERROR(IF(Y336=0,"",ROUNDUP(Y336/H336,0)*0.02175),"")</f>
        <v>0.45674999999999999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184.61571428571429</v>
      </c>
      <c r="BN336" s="64">
        <f>IFERROR(Y336*I336/H336,"0")</f>
        <v>188.244</v>
      </c>
      <c r="BO336" s="64">
        <f>IFERROR(1/J336*(X336/H336),"0")</f>
        <v>0.36777210884353739</v>
      </c>
      <c r="BP336" s="64">
        <f>IFERROR(1/J336*(Y336/H336),"0")</f>
        <v>0.375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172</v>
      </c>
      <c r="Y337" s="382">
        <f>IFERROR(IF(X337="",0,CEILING((X337/$H337),1)*$H337),"")</f>
        <v>179.4</v>
      </c>
      <c r="Z337" s="36">
        <f>IFERROR(IF(Y337=0,"",ROUNDUP(Y337/H337,0)*0.02175),"")</f>
        <v>0.50024999999999997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184.43692307692311</v>
      </c>
      <c r="BN337" s="64">
        <f>IFERROR(Y337*I337/H337,"0")</f>
        <v>192.37200000000004</v>
      </c>
      <c r="BO337" s="64">
        <f>IFERROR(1/J337*(X337/H337),"0")</f>
        <v>0.39377289377289376</v>
      </c>
      <c r="BP337" s="64">
        <f>IFERROR(1/J337*(Y337/H337),"0")</f>
        <v>0.4107142857142857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149</v>
      </c>
      <c r="Y338" s="382">
        <f>IFERROR(IF(X338="",0,CEILING((X338/$H338),1)*$H338),"")</f>
        <v>151.20000000000002</v>
      </c>
      <c r="Z338" s="36">
        <f>IFERROR(IF(Y338=0,"",ROUNDUP(Y338/H338,0)*0.02175),"")</f>
        <v>0.39149999999999996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159.00428571428571</v>
      </c>
      <c r="BN338" s="64">
        <f>IFERROR(Y338*I338/H338,"0")</f>
        <v>161.35200000000003</v>
      </c>
      <c r="BO338" s="64">
        <f>IFERROR(1/J338*(X338/H338),"0")</f>
        <v>0.31675170068027209</v>
      </c>
      <c r="BP338" s="64">
        <f>IFERROR(1/J338*(Y338/H338),"0")</f>
        <v>0.3214285714285714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60.384615384615387</v>
      </c>
      <c r="Y339" s="383">
        <f>IFERROR(Y336/H336,"0")+IFERROR(Y337/H337,"0")+IFERROR(Y338/H338,"0")</f>
        <v>62</v>
      </c>
      <c r="Z339" s="383">
        <f>IFERROR(IF(Z336="",0,Z336),"0")+IFERROR(IF(Z337="",0,Z337),"0")+IFERROR(IF(Z338="",0,Z338),"0")</f>
        <v>1.3485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494</v>
      </c>
      <c r="Y340" s="383">
        <f>IFERROR(SUM(Y336:Y338),"0")</f>
        <v>507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783</v>
      </c>
      <c r="Y368" s="382">
        <f t="shared" ref="Y368:Y376" si="62">IFERROR(IF(X368="",0,CEILING((X368/$H368),1)*$H368),"")</f>
        <v>795</v>
      </c>
      <c r="Z368" s="36">
        <f>IFERROR(IF(Y368=0,"",ROUNDUP(Y368/H368,0)*0.02175),"")</f>
        <v>1.1527499999999999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808.05600000000004</v>
      </c>
      <c r="BN368" s="64">
        <f t="shared" ref="BN368:BN376" si="64">IFERROR(Y368*I368/H368,"0")</f>
        <v>820.44</v>
      </c>
      <c r="BO368" s="64">
        <f t="shared" ref="BO368:BO376" si="65">IFERROR(1/J368*(X368/H368),"0")</f>
        <v>1.0874999999999999</v>
      </c>
      <c r="BP368" s="64">
        <f t="shared" ref="BP368:BP376" si="66">IFERROR(1/J368*(Y368/H368),"0")</f>
        <v>1.1041666666666665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466</v>
      </c>
      <c r="Y370" s="382">
        <f t="shared" si="62"/>
        <v>480</v>
      </c>
      <c r="Z370" s="36">
        <f>IFERROR(IF(Y370=0,"",ROUNDUP(Y370/H370,0)*0.02175),"")</f>
        <v>0.69599999999999995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480.91200000000003</v>
      </c>
      <c r="BN370" s="64">
        <f t="shared" si="64"/>
        <v>495.36</v>
      </c>
      <c r="BO370" s="64">
        <f t="shared" si="65"/>
        <v>0.64722222222222214</v>
      </c>
      <c r="BP370" s="64">
        <f t="shared" si="66"/>
        <v>0.66666666666666663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356</v>
      </c>
      <c r="Y372" s="382">
        <f t="shared" si="62"/>
        <v>360</v>
      </c>
      <c r="Z372" s="36">
        <f>IFERROR(IF(Y372=0,"",ROUNDUP(Y372/H372,0)*0.02175),"")</f>
        <v>0.52200000000000002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367.392</v>
      </c>
      <c r="BN372" s="64">
        <f t="shared" si="64"/>
        <v>371.52000000000004</v>
      </c>
      <c r="BO372" s="64">
        <f t="shared" si="65"/>
        <v>0.49444444444444446</v>
      </c>
      <c r="BP372" s="64">
        <f t="shared" si="66"/>
        <v>0.5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107</v>
      </c>
      <c r="Y377" s="383">
        <f>IFERROR(Y368/H368,"0")+IFERROR(Y369/H369,"0")+IFERROR(Y370/H370,"0")+IFERROR(Y371/H371,"0")+IFERROR(Y372/H372,"0")+IFERROR(Y373/H373,"0")+IFERROR(Y374/H374,"0")+IFERROR(Y375/H375,"0")+IFERROR(Y376/H376,"0")</f>
        <v>109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2.3707500000000001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1605</v>
      </c>
      <c r="Y378" s="383">
        <f>IFERROR(SUM(Y368:Y376),"0")</f>
        <v>1635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685</v>
      </c>
      <c r="Y380" s="382">
        <f>IFERROR(IF(X380="",0,CEILING((X380/$H380),1)*$H380),"")</f>
        <v>690</v>
      </c>
      <c r="Z380" s="36">
        <f>IFERROR(IF(Y380=0,"",ROUNDUP(Y380/H380,0)*0.02175),"")</f>
        <v>1.0004999999999999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706.92000000000007</v>
      </c>
      <c r="BN380" s="64">
        <f>IFERROR(Y380*I380/H380,"0")</f>
        <v>712.08</v>
      </c>
      <c r="BO380" s="64">
        <f>IFERROR(1/J380*(X380/H380),"0")</f>
        <v>0.95138888888888884</v>
      </c>
      <c r="BP380" s="64">
        <f>IFERROR(1/J380*(Y380/H380),"0")</f>
        <v>0.95833333333333326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45.666666666666664</v>
      </c>
      <c r="Y382" s="383">
        <f>IFERROR(Y380/H380,"0")+IFERROR(Y381/H381,"0")</f>
        <v>46</v>
      </c>
      <c r="Z382" s="383">
        <f>IFERROR(IF(Z380="",0,Z380),"0")+IFERROR(IF(Z381="",0,Z381),"0")</f>
        <v>1.0004999999999999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685</v>
      </c>
      <c r="Y383" s="383">
        <f>IFERROR(SUM(Y380:Y381),"0")</f>
        <v>690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396</v>
      </c>
      <c r="Y391" s="382">
        <f>IFERROR(IF(X391="",0,CEILING((X391/$H391),1)*$H391),"")</f>
        <v>397.8</v>
      </c>
      <c r="Z391" s="36">
        <f>IFERROR(IF(Y391=0,"",ROUNDUP(Y391/H391,0)*0.02175),"")</f>
        <v>1.1092499999999998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424.63384615384621</v>
      </c>
      <c r="BN391" s="64">
        <f>IFERROR(Y391*I391/H391,"0")</f>
        <v>426.56400000000008</v>
      </c>
      <c r="BO391" s="64">
        <f>IFERROR(1/J391*(X391/H391),"0")</f>
        <v>0.90659340659340659</v>
      </c>
      <c r="BP391" s="64">
        <f>IFERROR(1/J391*(Y391/H391),"0")</f>
        <v>0.9107142857142857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50.769230769230774</v>
      </c>
      <c r="Y393" s="383">
        <f>IFERROR(Y391/H391,"0")+IFERROR(Y392/H392,"0")</f>
        <v>51</v>
      </c>
      <c r="Z393" s="383">
        <f>IFERROR(IF(Z391="",0,Z391),"0")+IFERROR(IF(Z392="",0,Z392),"0")</f>
        <v>1.1092499999999998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396</v>
      </c>
      <c r="Y394" s="383">
        <f>IFERROR(SUM(Y391:Y392),"0")</f>
        <v>397.8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229</v>
      </c>
      <c r="Y398" s="382">
        <f>IFERROR(IF(X398="",0,CEILING((X398/$H398),1)*$H398),"")</f>
        <v>237.60000000000002</v>
      </c>
      <c r="Z398" s="36">
        <f>IFERROR(IF(Y398=0,"",ROUNDUP(Y398/H398,0)*0.02175),"")</f>
        <v>0.47849999999999998</v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239.17777777777775</v>
      </c>
      <c r="BN398" s="64">
        <f>IFERROR(Y398*I398/H398,"0")</f>
        <v>248.16</v>
      </c>
      <c r="BO398" s="64">
        <f>IFERROR(1/J398*(X398/H398),"0")</f>
        <v>0.37863756613756611</v>
      </c>
      <c r="BP398" s="64">
        <f>IFERROR(1/J398*(Y398/H398),"0")</f>
        <v>0.39285714285714285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21.203703703703702</v>
      </c>
      <c r="Y401" s="383">
        <f>IFERROR(Y397/H397,"0")+IFERROR(Y398/H398,"0")+IFERROR(Y399/H399,"0")+IFERROR(Y400/H400,"0")</f>
        <v>22</v>
      </c>
      <c r="Z401" s="383">
        <f>IFERROR(IF(Z397="",0,Z397),"0")+IFERROR(IF(Z398="",0,Z398),"0")+IFERROR(IF(Z399="",0,Z399),"0")+IFERROR(IF(Z400="",0,Z400),"0")</f>
        <v>0.47849999999999998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229</v>
      </c>
      <c r="Y402" s="383">
        <f>IFERROR(SUM(Y397:Y400),"0")</f>
        <v>237.60000000000002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934</v>
      </c>
      <c r="Y410" s="382">
        <f>IFERROR(IF(X410="",0,CEILING((X410/$H410),1)*$H410),"")</f>
        <v>936</v>
      </c>
      <c r="Z410" s="36">
        <f>IFERROR(IF(Y410=0,"",ROUNDUP(Y410/H410,0)*0.02175),"")</f>
        <v>2.61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1001.5353846153847</v>
      </c>
      <c r="BN410" s="64">
        <f>IFERROR(Y410*I410/H410,"0")</f>
        <v>1003.6800000000001</v>
      </c>
      <c r="BO410" s="64">
        <f>IFERROR(1/J410*(X410/H410),"0")</f>
        <v>2.1382783882783882</v>
      </c>
      <c r="BP410" s="64">
        <f>IFERROR(1/J410*(Y410/H410),"0")</f>
        <v>2.1428571428571428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119.74358974358975</v>
      </c>
      <c r="Y415" s="383">
        <f>IFERROR(Y410/H410,"0")+IFERROR(Y411/H411,"0")+IFERROR(Y412/H412,"0")+IFERROR(Y413/H413,"0")+IFERROR(Y414/H414,"0")</f>
        <v>120</v>
      </c>
      <c r="Z415" s="383">
        <f>IFERROR(IF(Z410="",0,Z410),"0")+IFERROR(IF(Z411="",0,Z411),"0")+IFERROR(IF(Z412="",0,Z412),"0")+IFERROR(IF(Z413="",0,Z413),"0")+IFERROR(IF(Z414="",0,Z414),"0")</f>
        <v>2.61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934</v>
      </c>
      <c r="Y416" s="383">
        <f>IFERROR(SUM(Y410:Y414),"0")</f>
        <v>936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102</v>
      </c>
      <c r="Y431" s="382">
        <f t="shared" si="67"/>
        <v>105</v>
      </c>
      <c r="Z431" s="36">
        <f>IFERROR(IF(Y431=0,"",ROUNDUP(Y431/H431,0)*0.00753),"")</f>
        <v>0.18825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107.58571428571427</v>
      </c>
      <c r="BN431" s="64">
        <f t="shared" si="69"/>
        <v>110.74999999999999</v>
      </c>
      <c r="BO431" s="64">
        <f t="shared" si="70"/>
        <v>0.15567765567765565</v>
      </c>
      <c r="BP431" s="64">
        <f t="shared" si="71"/>
        <v>0.16025641025641024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58</v>
      </c>
      <c r="Y440" s="382">
        <f t="shared" si="67"/>
        <v>58.800000000000004</v>
      </c>
      <c r="Z440" s="36">
        <f t="shared" si="72"/>
        <v>0.14056000000000002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61.590476190476188</v>
      </c>
      <c r="BN440" s="64">
        <f t="shared" si="69"/>
        <v>62.44</v>
      </c>
      <c r="BO440" s="64">
        <f t="shared" si="70"/>
        <v>0.11803011803011804</v>
      </c>
      <c r="BP440" s="64">
        <f t="shared" si="71"/>
        <v>0.11965811965811968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6</v>
      </c>
      <c r="Y444" s="382">
        <f t="shared" si="67"/>
        <v>6.3000000000000007</v>
      </c>
      <c r="Z444" s="36">
        <f t="shared" si="72"/>
        <v>1.506E-2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6.371428571428571</v>
      </c>
      <c r="BN444" s="64">
        <f t="shared" si="69"/>
        <v>6.69</v>
      </c>
      <c r="BO444" s="64">
        <f t="shared" si="70"/>
        <v>1.2210012210012212E-2</v>
      </c>
      <c r="BP444" s="64">
        <f t="shared" si="71"/>
        <v>1.2820512820512822E-2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54.761904761904752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56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0.34387000000000006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166</v>
      </c>
      <c r="Y450" s="383">
        <f>IFERROR(SUM(Y428:Y448),"0")</f>
        <v>170.10000000000002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132</v>
      </c>
      <c r="Y468" s="382">
        <f t="shared" ref="Y468:Y473" si="73">IFERROR(IF(X468="",0,CEILING((X468/$H468),1)*$H468),"")</f>
        <v>134.4</v>
      </c>
      <c r="Z468" s="36">
        <f>IFERROR(IF(Y468=0,"",ROUNDUP(Y468/H468,0)*0.00753),"")</f>
        <v>0.24096000000000001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139.22857142857143</v>
      </c>
      <c r="BN468" s="64">
        <f t="shared" ref="BN468:BN473" si="75">IFERROR(Y468*I468/H468,"0")</f>
        <v>141.76</v>
      </c>
      <c r="BO468" s="64">
        <f t="shared" ref="BO468:BO473" si="76">IFERROR(1/J468*(X468/H468),"0")</f>
        <v>0.20146520146520144</v>
      </c>
      <c r="BP468" s="64">
        <f t="shared" ref="BP468:BP473" si="77">IFERROR(1/J468*(Y468/H468),"0")</f>
        <v>0.20512820512820512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31.428571428571427</v>
      </c>
      <c r="Y474" s="383">
        <f>IFERROR(Y468/H468,"0")+IFERROR(Y469/H469,"0")+IFERROR(Y470/H470,"0")+IFERROR(Y471/H471,"0")+IFERROR(Y472/H472,"0")+IFERROR(Y473/H473,"0")</f>
        <v>32</v>
      </c>
      <c r="Z474" s="383">
        <f>IFERROR(IF(Z468="",0,Z468),"0")+IFERROR(IF(Z469="",0,Z469),"0")+IFERROR(IF(Z470="",0,Z470),"0")+IFERROR(IF(Z471="",0,Z471),"0")+IFERROR(IF(Z472="",0,Z472),"0")+IFERROR(IF(Z473="",0,Z473),"0")</f>
        <v>0.24096000000000001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132</v>
      </c>
      <c r="Y475" s="383">
        <f>IFERROR(SUM(Y468:Y473),"0")</f>
        <v>134.4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2</v>
      </c>
      <c r="Y478" s="382">
        <f>IFERROR(IF(X478="",0,CEILING((X478/$H478),1)*$H478),"")</f>
        <v>2</v>
      </c>
      <c r="Z478" s="36">
        <f>IFERROR(IF(Y478=0,"",ROUNDUP(Y478/H478,0)*0.00627),"")</f>
        <v>6.2700000000000004E-3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2.6</v>
      </c>
      <c r="BN478" s="64">
        <f>IFERROR(Y478*I478/H478,"0")</f>
        <v>2.6</v>
      </c>
      <c r="BO478" s="64">
        <f>IFERROR(1/J478*(X478/H478),"0")</f>
        <v>5.0000000000000001E-3</v>
      </c>
      <c r="BP478" s="64">
        <f>IFERROR(1/J478*(Y478/H478),"0")</f>
        <v>5.0000000000000001E-3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1</v>
      </c>
      <c r="Y479" s="383">
        <f>IFERROR(Y477/H477,"0")+IFERROR(Y478/H478,"0")</f>
        <v>1</v>
      </c>
      <c r="Z479" s="383">
        <f>IFERROR(IF(Z477="",0,Z477),"0")+IFERROR(IF(Z478="",0,Z478),"0")</f>
        <v>6.2700000000000004E-3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2</v>
      </c>
      <c r="Y480" s="383">
        <f>IFERROR(SUM(Y477:Y478),"0")</f>
        <v>2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32</v>
      </c>
      <c r="Y510" s="382">
        <f t="shared" si="78"/>
        <v>36.96</v>
      </c>
      <c r="Z510" s="36">
        <f t="shared" si="79"/>
        <v>8.3720000000000003E-2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34.18181818181818</v>
      </c>
      <c r="BN510" s="64">
        <f t="shared" si="81"/>
        <v>39.479999999999997</v>
      </c>
      <c r="BO510" s="64">
        <f t="shared" si="82"/>
        <v>5.8275058275058279E-2</v>
      </c>
      <c r="BP510" s="64">
        <f t="shared" si="83"/>
        <v>6.7307692307692318E-2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384</v>
      </c>
      <c r="Y512" s="382">
        <f t="shared" si="78"/>
        <v>385.44</v>
      </c>
      <c r="Z512" s="36">
        <f t="shared" si="79"/>
        <v>0.87307999999999997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410.18181818181813</v>
      </c>
      <c r="BN512" s="64">
        <f t="shared" si="81"/>
        <v>411.71999999999991</v>
      </c>
      <c r="BO512" s="64">
        <f t="shared" si="82"/>
        <v>0.69930069930069927</v>
      </c>
      <c r="BP512" s="64">
        <f t="shared" si="83"/>
        <v>0.70192307692307698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593</v>
      </c>
      <c r="Y514" s="382">
        <f t="shared" si="78"/>
        <v>596.64</v>
      </c>
      <c r="Z514" s="36">
        <f t="shared" si="79"/>
        <v>1.35148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633.43181818181813</v>
      </c>
      <c r="BN514" s="64">
        <f t="shared" si="81"/>
        <v>637.31999999999994</v>
      </c>
      <c r="BO514" s="64">
        <f t="shared" si="82"/>
        <v>1.0799096736596738</v>
      </c>
      <c r="BP514" s="64">
        <f t="shared" si="83"/>
        <v>1.0865384615384615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191.09848484848484</v>
      </c>
      <c r="Y518" s="383">
        <f>IFERROR(Y509/H509,"0")+IFERROR(Y510/H510,"0")+IFERROR(Y511/H511,"0")+IFERROR(Y512/H512,"0")+IFERROR(Y513/H513,"0")+IFERROR(Y514/H514,"0")+IFERROR(Y515/H515,"0")+IFERROR(Y516/H516,"0")+IFERROR(Y517/H517,"0")</f>
        <v>193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2.3082799999999999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1009</v>
      </c>
      <c r="Y519" s="383">
        <f>IFERROR(SUM(Y509:Y517),"0")</f>
        <v>1019.04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523</v>
      </c>
      <c r="Y521" s="382">
        <f>IFERROR(IF(X521="",0,CEILING((X521/$H521),1)*$H521),"")</f>
        <v>528</v>
      </c>
      <c r="Z521" s="36">
        <f>IFERROR(IF(Y521=0,"",ROUNDUP(Y521/H521,0)*0.01196),"")</f>
        <v>1.196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558.65909090909088</v>
      </c>
      <c r="BN521" s="64">
        <f>IFERROR(Y521*I521/H521,"0")</f>
        <v>563.99999999999989</v>
      </c>
      <c r="BO521" s="64">
        <f>IFERROR(1/J521*(X521/H521),"0")</f>
        <v>0.95243298368298368</v>
      </c>
      <c r="BP521" s="64">
        <f>IFERROR(1/J521*(Y521/H521),"0")</f>
        <v>0.96153846153846156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156</v>
      </c>
      <c r="Y522" s="382">
        <f>IFERROR(IF(X522="",0,CEILING((X522/$H522),1)*$H522),"")</f>
        <v>158.4</v>
      </c>
      <c r="Z522" s="36">
        <f>IFERROR(IF(Y522=0,"",ROUNDUP(Y522/H522,0)*0.00937),"")</f>
        <v>0.41227999999999998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166.39999999999998</v>
      </c>
      <c r="BN522" s="64">
        <f>IFERROR(Y522*I522/H522,"0")</f>
        <v>168.95999999999998</v>
      </c>
      <c r="BO522" s="64">
        <f>IFERROR(1/J522*(X522/H522),"0")</f>
        <v>0.3611111111111111</v>
      </c>
      <c r="BP522" s="64">
        <f>IFERROR(1/J522*(Y522/H522),"0")</f>
        <v>0.36666666666666664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142.38636363636363</v>
      </c>
      <c r="Y523" s="383">
        <f>IFERROR(Y521/H521,"0")+IFERROR(Y522/H522,"0")</f>
        <v>144</v>
      </c>
      <c r="Z523" s="383">
        <f>IFERROR(IF(Z521="",0,Z521),"0")+IFERROR(IF(Z522="",0,Z522),"0")</f>
        <v>1.6082799999999999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679</v>
      </c>
      <c r="Y524" s="383">
        <f>IFERROR(SUM(Y521:Y522),"0")</f>
        <v>686.4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201</v>
      </c>
      <c r="Y526" s="382">
        <f t="shared" ref="Y526:Y531" si="84">IFERROR(IF(X526="",0,CEILING((X526/$H526),1)*$H526),"")</f>
        <v>205.92000000000002</v>
      </c>
      <c r="Z526" s="36">
        <f>IFERROR(IF(Y526=0,"",ROUNDUP(Y526/H526,0)*0.01196),"")</f>
        <v>0.46644000000000002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214.70454545454541</v>
      </c>
      <c r="BN526" s="64">
        <f t="shared" ref="BN526:BN531" si="86">IFERROR(Y526*I526/H526,"0")</f>
        <v>219.95999999999998</v>
      </c>
      <c r="BO526" s="64">
        <f t="shared" ref="BO526:BO531" si="87">IFERROR(1/J526*(X526/H526),"0")</f>
        <v>0.36604020979020974</v>
      </c>
      <c r="BP526" s="64">
        <f t="shared" ref="BP526:BP531" si="88">IFERROR(1/J526*(Y526/H526),"0")</f>
        <v>0.375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213</v>
      </c>
      <c r="Y527" s="382">
        <f t="shared" si="84"/>
        <v>216.48000000000002</v>
      </c>
      <c r="Z527" s="36">
        <f>IFERROR(IF(Y527=0,"",ROUNDUP(Y527/H527,0)*0.01196),"")</f>
        <v>0.49036000000000002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227.52272727272725</v>
      </c>
      <c r="BN527" s="64">
        <f t="shared" si="86"/>
        <v>231.24</v>
      </c>
      <c r="BO527" s="64">
        <f t="shared" si="87"/>
        <v>0.38789335664335661</v>
      </c>
      <c r="BP527" s="64">
        <f t="shared" si="88"/>
        <v>0.39423076923076927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428</v>
      </c>
      <c r="Y528" s="382">
        <f t="shared" si="84"/>
        <v>432.96000000000004</v>
      </c>
      <c r="Z528" s="36">
        <f>IFERROR(IF(Y528=0,"",ROUNDUP(Y528/H528,0)*0.01196),"")</f>
        <v>0.98072000000000004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457.18181818181819</v>
      </c>
      <c r="BN528" s="64">
        <f t="shared" si="86"/>
        <v>462.48</v>
      </c>
      <c r="BO528" s="64">
        <f t="shared" si="87"/>
        <v>0.77942890442890445</v>
      </c>
      <c r="BP528" s="64">
        <f t="shared" si="88"/>
        <v>0.78846153846153855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159.46969696969697</v>
      </c>
      <c r="Y532" s="383">
        <f>IFERROR(Y526/H526,"0")+IFERROR(Y527/H527,"0")+IFERROR(Y528/H528,"0")+IFERROR(Y529/H529,"0")+IFERROR(Y530/H530,"0")+IFERROR(Y531/H531,"0")</f>
        <v>162</v>
      </c>
      <c r="Z532" s="383">
        <f>IFERROR(IF(Z526="",0,Z526),"0")+IFERROR(IF(Z527="",0,Z527),"0")+IFERROR(IF(Z528="",0,Z528),"0")+IFERROR(IF(Z529="",0,Z529),"0")+IFERROR(IF(Z530="",0,Z530),"0")+IFERROR(IF(Z531="",0,Z531),"0")</f>
        <v>1.9375200000000001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842</v>
      </c>
      <c r="Y533" s="383">
        <f>IFERROR(SUM(Y526:Y531),"0")</f>
        <v>855.36000000000013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105</v>
      </c>
      <c r="Y567" s="382">
        <f t="shared" si="94"/>
        <v>105</v>
      </c>
      <c r="Z567" s="36">
        <f>IFERROR(IF(Y567=0,"",ROUNDUP(Y567/H567,0)*0.00753),"")</f>
        <v>0.18825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111.5</v>
      </c>
      <c r="BN567" s="64">
        <f t="shared" si="96"/>
        <v>111.5</v>
      </c>
      <c r="BO567" s="64">
        <f t="shared" si="97"/>
        <v>0.16025641025641024</v>
      </c>
      <c r="BP567" s="64">
        <f t="shared" si="98"/>
        <v>0.16025641025641024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46</v>
      </c>
      <c r="Y568" s="382">
        <f t="shared" si="94"/>
        <v>46.2</v>
      </c>
      <c r="Z568" s="36">
        <f>IFERROR(IF(Y568=0,"",ROUNDUP(Y568/H568,0)*0.00753),"")</f>
        <v>8.2830000000000001E-2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48.847619047619048</v>
      </c>
      <c r="BN568" s="64">
        <f t="shared" si="96"/>
        <v>49.06</v>
      </c>
      <c r="BO568" s="64">
        <f t="shared" si="97"/>
        <v>7.0207570207570208E-2</v>
      </c>
      <c r="BP568" s="64">
        <f t="shared" si="98"/>
        <v>7.0512820512820512E-2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35.952380952380949</v>
      </c>
      <c r="Y570" s="383">
        <f>IFERROR(Y564/H564,"0")+IFERROR(Y565/H565,"0")+IFERROR(Y566/H566,"0")+IFERROR(Y567/H567,"0")+IFERROR(Y568/H568,"0")+IFERROR(Y569/H569,"0")</f>
        <v>36</v>
      </c>
      <c r="Z570" s="383">
        <f>IFERROR(IF(Z564="",0,Z564),"0")+IFERROR(IF(Z565="",0,Z565),"0")+IFERROR(IF(Z566="",0,Z566),"0")+IFERROR(IF(Z567="",0,Z567),"0")+IFERROR(IF(Z568="",0,Z568),"0")+IFERROR(IF(Z569="",0,Z569),"0")</f>
        <v>0.27107999999999999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151</v>
      </c>
      <c r="Y571" s="383">
        <f>IFERROR(SUM(Y564:Y569),"0")</f>
        <v>151.19999999999999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17067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17282.2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18127.748364942159</v>
      </c>
      <c r="Y603" s="383">
        <f>IFERROR(SUM(BN22:BN599),"0")</f>
        <v>18355.160000000003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33</v>
      </c>
      <c r="Y604" s="38">
        <f>ROUNDUP(SUM(BP22:BP599),0)</f>
        <v>33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18952.748364942159</v>
      </c>
      <c r="Y605" s="383">
        <f>GrossWeightTotalR+PalletQtyTotalR*25</f>
        <v>19180.160000000003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3231.2610496188081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3264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39.007649999999998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713.3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987.60000000000014</v>
      </c>
      <c r="E612" s="46">
        <f>IFERROR(Y103*1,"0")+IFERROR(Y104*1,"0")+IFERROR(Y105*1,"0")+IFERROR(Y109*1,"0")+IFERROR(Y110*1,"0")+IFERROR(Y111*1,"0")+IFERROR(Y112*1,"0")+IFERROR(Y113*1,"0")</f>
        <v>1188.5999999999999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1215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151.20000000000002</v>
      </c>
      <c r="I612" s="46">
        <f>IFERROR(Y185*1,"0")+IFERROR(Y186*1,"0")+IFERROR(Y187*1,"0")+IFERROR(Y188*1,"0")+IFERROR(Y189*1,"0")+IFERROR(Y190*1,"0")+IFERROR(Y191*1,"0")+IFERROR(Y192*1,"0")</f>
        <v>1039.5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3667.5000000000005</v>
      </c>
      <c r="K612" s="46">
        <f>IFERROR(Y241*1,"0")+IFERROR(Y242*1,"0")+IFERROR(Y243*1,"0")+IFERROR(Y244*1,"0")+IFERROR(Y245*1,"0")+IFERROR(Y246*1,"0")+IFERROR(Y247*1,"0")+IFERROR(Y248*1,"0")</f>
        <v>135.6</v>
      </c>
      <c r="L612" s="374"/>
      <c r="M612" s="46">
        <f>IFERROR(Y253*1,"0")+IFERROR(Y254*1,"0")+IFERROR(Y255*1,"0")+IFERROR(Y256*1,"0")+IFERROR(Y257*1,"0")+IFERROR(Y258*1,"0")+IFERROR(Y259*1,"0")+IFERROR(Y260*1,"0")</f>
        <v>174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552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543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2722.8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1173.5999999999999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170.10000000000002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136.4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2560.8000000000002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151.19999999999999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2024-08-15T08:00:12Z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