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363F288-ED94-4E3C-BA06-4DAC537BAB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8" i="1" s="1"/>
  <c r="P310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Y250" i="1" s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Z186" i="1" s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0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4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50" i="1" s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8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Y130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60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59" i="1" l="1"/>
  <c r="Z79" i="1"/>
  <c r="Z154" i="1"/>
  <c r="Y36" i="1"/>
  <c r="Y60" i="1"/>
  <c r="Y64" i="1"/>
  <c r="Y74" i="1"/>
  <c r="Y606" i="1" s="1"/>
  <c r="Y80" i="1"/>
  <c r="Y88" i="1"/>
  <c r="Y94" i="1"/>
  <c r="Y100" i="1"/>
  <c r="Y107" i="1"/>
  <c r="Y115" i="1"/>
  <c r="H9" i="1"/>
  <c r="B612" i="1"/>
  <c r="X603" i="1"/>
  <c r="X604" i="1"/>
  <c r="X606" i="1"/>
  <c r="Y24" i="1"/>
  <c r="Z26" i="1"/>
  <c r="BN26" i="1"/>
  <c r="Y603" i="1" s="1"/>
  <c r="BP26" i="1"/>
  <c r="Y604" i="1" s="1"/>
  <c r="Z28" i="1"/>
  <c r="BN28" i="1"/>
  <c r="Z30" i="1"/>
  <c r="BN30" i="1"/>
  <c r="Z34" i="1"/>
  <c r="BN34" i="1"/>
  <c r="C612" i="1"/>
  <c r="Z54" i="1"/>
  <c r="BN54" i="1"/>
  <c r="Z56" i="1"/>
  <c r="BN56" i="1"/>
  <c r="Z58" i="1"/>
  <c r="BN58" i="1"/>
  <c r="Y59" i="1"/>
  <c r="Z62" i="1"/>
  <c r="Z64" i="1" s="1"/>
  <c r="BN62" i="1"/>
  <c r="BP62" i="1"/>
  <c r="D612" i="1"/>
  <c r="Z69" i="1"/>
  <c r="Z74" i="1" s="1"/>
  <c r="BN69" i="1"/>
  <c r="Z71" i="1"/>
  <c r="BN71" i="1"/>
  <c r="Z72" i="1"/>
  <c r="BN72" i="1"/>
  <c r="Y75" i="1"/>
  <c r="Z78" i="1"/>
  <c r="BN78" i="1"/>
  <c r="Z82" i="1"/>
  <c r="BN82" i="1"/>
  <c r="BP82" i="1"/>
  <c r="Z84" i="1"/>
  <c r="BN84" i="1"/>
  <c r="Z86" i="1"/>
  <c r="BN86" i="1"/>
  <c r="Z92" i="1"/>
  <c r="Z93" i="1" s="1"/>
  <c r="BN92" i="1"/>
  <c r="Z96" i="1"/>
  <c r="Z99" i="1" s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Z123" i="1" s="1"/>
  <c r="BN118" i="1"/>
  <c r="BP118" i="1"/>
  <c r="Z120" i="1"/>
  <c r="BN120" i="1"/>
  <c r="Z122" i="1"/>
  <c r="BN122" i="1"/>
  <c r="Y123" i="1"/>
  <c r="Y129" i="1"/>
  <c r="Y139" i="1"/>
  <c r="Y143" i="1"/>
  <c r="Z153" i="1"/>
  <c r="BN153" i="1"/>
  <c r="Y154" i="1"/>
  <c r="Z157" i="1"/>
  <c r="Z159" i="1" s="1"/>
  <c r="BN157" i="1"/>
  <c r="BP157" i="1"/>
  <c r="Y160" i="1"/>
  <c r="H612" i="1"/>
  <c r="Z164" i="1"/>
  <c r="Z166" i="1" s="1"/>
  <c r="BN164" i="1"/>
  <c r="Y167" i="1"/>
  <c r="Z170" i="1"/>
  <c r="Z174" i="1" s="1"/>
  <c r="BN170" i="1"/>
  <c r="Z172" i="1"/>
  <c r="BN172" i="1"/>
  <c r="Y175" i="1"/>
  <c r="Z178" i="1"/>
  <c r="Z180" i="1" s="1"/>
  <c r="BN178" i="1"/>
  <c r="Y181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Z229" i="1" s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M612" i="1"/>
  <c r="Y262" i="1"/>
  <c r="BP253" i="1"/>
  <c r="BN253" i="1"/>
  <c r="Z253" i="1"/>
  <c r="BP257" i="1"/>
  <c r="BN257" i="1"/>
  <c r="Z257" i="1"/>
  <c r="Y261" i="1"/>
  <c r="BP266" i="1"/>
  <c r="BN266" i="1"/>
  <c r="Z266" i="1"/>
  <c r="Y270" i="1"/>
  <c r="BP280" i="1"/>
  <c r="BN280" i="1"/>
  <c r="Z280" i="1"/>
  <c r="Z282" i="1" s="1"/>
  <c r="R612" i="1"/>
  <c r="BP289" i="1"/>
  <c r="BN289" i="1"/>
  <c r="Z289" i="1"/>
  <c r="BP312" i="1"/>
  <c r="BN312" i="1"/>
  <c r="Z312" i="1"/>
  <c r="BP316" i="1"/>
  <c r="BN316" i="1"/>
  <c r="Z316" i="1"/>
  <c r="Y325" i="1"/>
  <c r="BP320" i="1"/>
  <c r="BN320" i="1"/>
  <c r="Y324" i="1"/>
  <c r="Z320" i="1"/>
  <c r="BP330" i="1"/>
  <c r="BN330" i="1"/>
  <c r="Z330" i="1"/>
  <c r="BP338" i="1"/>
  <c r="BN338" i="1"/>
  <c r="Z338" i="1"/>
  <c r="Y340" i="1"/>
  <c r="BP344" i="1"/>
  <c r="BN344" i="1"/>
  <c r="Z344" i="1"/>
  <c r="Z346" i="1" s="1"/>
  <c r="Y346" i="1"/>
  <c r="Z382" i="1"/>
  <c r="Y124" i="1"/>
  <c r="Z127" i="1"/>
  <c r="Z129" i="1" s="1"/>
  <c r="BN127" i="1"/>
  <c r="Z133" i="1"/>
  <c r="Z138" i="1" s="1"/>
  <c r="BN133" i="1"/>
  <c r="Z135" i="1"/>
  <c r="BN135" i="1"/>
  <c r="Z137" i="1"/>
  <c r="BN137" i="1"/>
  <c r="Z141" i="1"/>
  <c r="Z143" i="1" s="1"/>
  <c r="BN141" i="1"/>
  <c r="BP141" i="1"/>
  <c r="G612" i="1"/>
  <c r="Z148" i="1"/>
  <c r="Z149" i="1" s="1"/>
  <c r="BN148" i="1"/>
  <c r="Y149" i="1"/>
  <c r="Y166" i="1"/>
  <c r="BP186" i="1"/>
  <c r="BN186" i="1"/>
  <c r="BP188" i="1"/>
  <c r="BN188" i="1"/>
  <c r="Z188" i="1"/>
  <c r="Z193" i="1" s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Z237" i="1" s="1"/>
  <c r="Y237" i="1"/>
  <c r="BP242" i="1"/>
  <c r="BN242" i="1"/>
  <c r="Z242" i="1"/>
  <c r="Z249" i="1" s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Z270" i="1" s="1"/>
  <c r="BP287" i="1"/>
  <c r="BN287" i="1"/>
  <c r="Z287" i="1"/>
  <c r="Z291" i="1" s="1"/>
  <c r="Y291" i="1"/>
  <c r="BP305" i="1"/>
  <c r="BN305" i="1"/>
  <c r="Z305" i="1"/>
  <c r="Z306" i="1" s="1"/>
  <c r="Y307" i="1"/>
  <c r="U612" i="1"/>
  <c r="Y317" i="1"/>
  <c r="BP310" i="1"/>
  <c r="BN310" i="1"/>
  <c r="Z310" i="1"/>
  <c r="Z317" i="1" s="1"/>
  <c r="BP314" i="1"/>
  <c r="BN314" i="1"/>
  <c r="Z314" i="1"/>
  <c r="BP322" i="1"/>
  <c r="BN322" i="1"/>
  <c r="Z322" i="1"/>
  <c r="K612" i="1"/>
  <c r="Y249" i="1"/>
  <c r="O612" i="1"/>
  <c r="Y271" i="1"/>
  <c r="Y276" i="1"/>
  <c r="Q612" i="1"/>
  <c r="Y283" i="1"/>
  <c r="Y292" i="1"/>
  <c r="Y297" i="1"/>
  <c r="T612" i="1"/>
  <c r="Y302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Z339" i="1" s="1"/>
  <c r="Y347" i="1"/>
  <c r="BP350" i="1"/>
  <c r="BN350" i="1"/>
  <c r="Z350" i="1"/>
  <c r="Z352" i="1" s="1"/>
  <c r="V612" i="1"/>
  <c r="Y364" i="1"/>
  <c r="BP369" i="1"/>
  <c r="BN369" i="1"/>
  <c r="Z369" i="1"/>
  <c r="Z377" i="1" s="1"/>
  <c r="BP373" i="1"/>
  <c r="BN373" i="1"/>
  <c r="Z373" i="1"/>
  <c r="Y377" i="1"/>
  <c r="BP381" i="1"/>
  <c r="BN381" i="1"/>
  <c r="Z381" i="1"/>
  <c r="Y383" i="1"/>
  <c r="Y388" i="1"/>
  <c r="BP385" i="1"/>
  <c r="BN385" i="1"/>
  <c r="Z385" i="1"/>
  <c r="Z388" i="1" s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BP536" i="1"/>
  <c r="BN536" i="1"/>
  <c r="Z536" i="1"/>
  <c r="Z538" i="1" s="1"/>
  <c r="Y538" i="1"/>
  <c r="BP361" i="1"/>
  <c r="BN361" i="1"/>
  <c r="Z361" i="1"/>
  <c r="Z363" i="1" s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Z415" i="1"/>
  <c r="BP411" i="1"/>
  <c r="BN411" i="1"/>
  <c r="Z411" i="1"/>
  <c r="Y415" i="1"/>
  <c r="BP429" i="1"/>
  <c r="BN429" i="1"/>
  <c r="Z429" i="1"/>
  <c r="Z449" i="1" s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Z494" i="1" s="1"/>
  <c r="BP510" i="1"/>
  <c r="BN510" i="1"/>
  <c r="Z510" i="1"/>
  <c r="Z518" i="1" s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Z532" i="1" s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Y605" i="1" l="1"/>
  <c r="Z582" i="1"/>
  <c r="Z215" i="1"/>
  <c r="Y602" i="1"/>
  <c r="Z570" i="1"/>
  <c r="Z554" i="1"/>
  <c r="Z460" i="1"/>
  <c r="Z474" i="1"/>
  <c r="Z401" i="1"/>
  <c r="Z324" i="1"/>
  <c r="Z261" i="1"/>
  <c r="Z114" i="1"/>
  <c r="Z106" i="1"/>
  <c r="Z88" i="1"/>
  <c r="Z36" i="1"/>
  <c r="Z607" i="1" s="1"/>
  <c r="X605" i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<sst xmlns="http://schemas.openxmlformats.org/spreadsheetml/2006/main" count="2467" uniqueCount="777">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</sst>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89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17</v>
      </c>
      <c r="Y53" s="382">
        <f t="shared" ref="Y53:Y58" si="6">IFERROR(IF(X53="",0,CEILING((X53/$H53),1)*$H53),"")</f>
        <v>21.6</v>
      </c>
      <c r="Z53" s="36">
        <f>IFERROR(IF(Y53=0,"",ROUNDUP(Y53/H53,0)*0.02175),"")</f>
        <v>4.3499999999999997E-2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17.755555555555553</v>
      </c>
      <c r="BN53" s="64">
        <f t="shared" ref="BN53:BN58" si="8">IFERROR(Y53*I53/H53,"0")</f>
        <v>22.56</v>
      </c>
      <c r="BO53" s="64">
        <f t="shared" ref="BO53:BO58" si="9">IFERROR(1/J53*(X53/H53),"0")</f>
        <v>2.8108465608465603E-2</v>
      </c>
      <c r="BP53" s="64">
        <f t="shared" ref="BP53:BP58" si="10">IFERROR(1/J53*(Y53/H53),"0")</f>
        <v>3.5714285714285712E-2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1.574074074074074</v>
      </c>
      <c r="Y59" s="383">
        <f>IFERROR(Y53/H53,"0")+IFERROR(Y54/H54,"0")+IFERROR(Y55/H55,"0")+IFERROR(Y56/H56,"0")+IFERROR(Y57/H57,"0")+IFERROR(Y58/H58,"0")</f>
        <v>2</v>
      </c>
      <c r="Z59" s="383">
        <f>IFERROR(IF(Z53="",0,Z53),"0")+IFERROR(IF(Z54="",0,Z54),"0")+IFERROR(IF(Z55="",0,Z55),"0")+IFERROR(IF(Z56="",0,Z56),"0")+IFERROR(IF(Z57="",0,Z57),"0")+IFERROR(IF(Z58="",0,Z58),"0")</f>
        <v>4.3499999999999997E-2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17</v>
      </c>
      <c r="Y60" s="383">
        <f>IFERROR(SUM(Y53:Y58),"0")</f>
        <v>21.6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4</v>
      </c>
      <c r="Y72" s="382">
        <f t="shared" si="11"/>
        <v>4</v>
      </c>
      <c r="Z72" s="36">
        <f>IFERROR(IF(Y72=0,"",ROUNDUP(Y72/H72,0)*0.00937),"")</f>
        <v>9.3699999999999999E-3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4.24</v>
      </c>
      <c r="BN72" s="64">
        <f t="shared" si="13"/>
        <v>4.24</v>
      </c>
      <c r="BO72" s="64">
        <f t="shared" si="14"/>
        <v>8.3333333333333332E-3</v>
      </c>
      <c r="BP72" s="64">
        <f t="shared" si="15"/>
        <v>8.3333333333333332E-3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1</v>
      </c>
      <c r="Y74" s="383">
        <f>IFERROR(Y68/H68,"0")+IFERROR(Y69/H69,"0")+IFERROR(Y70/H70,"0")+IFERROR(Y71/H71,"0")+IFERROR(Y72/H72,"0")+IFERROR(Y73/H73,"0")</f>
        <v>1</v>
      </c>
      <c r="Z74" s="383">
        <f>IFERROR(IF(Z68="",0,Z68),"0")+IFERROR(IF(Z69="",0,Z69),"0")+IFERROR(IF(Z70="",0,Z70),"0")+IFERROR(IF(Z71="",0,Z71),"0")+IFERROR(IF(Z72="",0,Z72),"0")+IFERROR(IF(Z73="",0,Z73),"0")</f>
        <v>9.3699999999999999E-3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4</v>
      </c>
      <c r="Y75" s="383">
        <f>IFERROR(SUM(Y68:Y73),"0")</f>
        <v>4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27</v>
      </c>
      <c r="Y77" s="382">
        <f>IFERROR(IF(X77="",0,CEILING((X77/$H77),1)*$H77),"")</f>
        <v>32.400000000000006</v>
      </c>
      <c r="Z77" s="36">
        <f>IFERROR(IF(Y77=0,"",ROUNDUP(Y77/H77,0)*0.02175),"")</f>
        <v>6.5250000000000002E-2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28.2</v>
      </c>
      <c r="BN77" s="64">
        <f>IFERROR(Y77*I77/H77,"0")</f>
        <v>33.840000000000003</v>
      </c>
      <c r="BO77" s="64">
        <f>IFERROR(1/J77*(X77/H77),"0")</f>
        <v>4.4642857142857137E-2</v>
      </c>
      <c r="BP77" s="64">
        <f>IFERROR(1/J77*(Y77/H77),"0")</f>
        <v>5.3571428571428575E-2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2.5</v>
      </c>
      <c r="Y79" s="383">
        <f>IFERROR(Y77/H77,"0")+IFERROR(Y78/H78,"0")</f>
        <v>3.0000000000000004</v>
      </c>
      <c r="Z79" s="383">
        <f>IFERROR(IF(Z77="",0,Z77),"0")+IFERROR(IF(Z78="",0,Z78),"0")</f>
        <v>6.5250000000000002E-2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27</v>
      </c>
      <c r="Y80" s="383">
        <f>IFERROR(SUM(Y77:Y78),"0")</f>
        <v>32.400000000000006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34</v>
      </c>
      <c r="Y103" s="382">
        <f>IFERROR(IF(X103="",0,CEILING((X103/$H103),1)*$H103),"")</f>
        <v>43.2</v>
      </c>
      <c r="Z103" s="36">
        <f>IFERROR(IF(Y103=0,"",ROUNDUP(Y103/H103,0)*0.02175),"")</f>
        <v>8.6999999999999994E-2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35.511111111111106</v>
      </c>
      <c r="BN103" s="64">
        <f>IFERROR(Y103*I103/H103,"0")</f>
        <v>45.12</v>
      </c>
      <c r="BO103" s="64">
        <f>IFERROR(1/J103*(X103/H103),"0")</f>
        <v>5.6216931216931207E-2</v>
      </c>
      <c r="BP103" s="64">
        <f>IFERROR(1/J103*(Y103/H103),"0")</f>
        <v>7.1428571428571425E-2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5</v>
      </c>
      <c r="Y105" s="382">
        <f>IFERROR(IF(X105="",0,CEILING((X105/$H105),1)*$H105),"")</f>
        <v>9</v>
      </c>
      <c r="Z105" s="36">
        <f>IFERROR(IF(Y105=0,"",ROUNDUP(Y105/H105,0)*0.00937),"")</f>
        <v>1.874E-2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5.2333333333333334</v>
      </c>
      <c r="BN105" s="64">
        <f>IFERROR(Y105*I105/H105,"0")</f>
        <v>9.42</v>
      </c>
      <c r="BO105" s="64">
        <f>IFERROR(1/J105*(X105/H105),"0")</f>
        <v>9.2592592592592587E-3</v>
      </c>
      <c r="BP105" s="64">
        <f>IFERROR(1/J105*(Y105/H105),"0")</f>
        <v>1.6666666666666666E-2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4.2592592592592595</v>
      </c>
      <c r="Y106" s="383">
        <f>IFERROR(Y103/H103,"0")+IFERROR(Y104/H104,"0")+IFERROR(Y105/H105,"0")</f>
        <v>6</v>
      </c>
      <c r="Z106" s="383">
        <f>IFERROR(IF(Z103="",0,Z103),"0")+IFERROR(IF(Z104="",0,Z104),"0")+IFERROR(IF(Z105="",0,Z105),"0")</f>
        <v>0.10574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39</v>
      </c>
      <c r="Y107" s="383">
        <f>IFERROR(SUM(Y103:Y105),"0")</f>
        <v>52.2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14</v>
      </c>
      <c r="Y110" s="382">
        <f>IFERROR(IF(X110="",0,CEILING((X110/$H110),1)*$H110),"")</f>
        <v>16.8</v>
      </c>
      <c r="Z110" s="36">
        <f>IFERROR(IF(Y110=0,"",ROUNDUP(Y110/H110,0)*0.02175),"")</f>
        <v>4.3499999999999997E-2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14.940000000000001</v>
      </c>
      <c r="BN110" s="64">
        <f>IFERROR(Y110*I110/H110,"0")</f>
        <v>17.928000000000001</v>
      </c>
      <c r="BO110" s="64">
        <f>IFERROR(1/J110*(X110/H110),"0")</f>
        <v>2.9761904761904757E-2</v>
      </c>
      <c r="BP110" s="64">
        <f>IFERROR(1/J110*(Y110/H110),"0")</f>
        <v>3.5714285714285712E-2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30</v>
      </c>
      <c r="Y111" s="382">
        <f>IFERROR(IF(X111="",0,CEILING((X111/$H111),1)*$H111),"")</f>
        <v>32.400000000000006</v>
      </c>
      <c r="Z111" s="36">
        <f>IFERROR(IF(Y111=0,"",ROUNDUP(Y111/H111,0)*0.00753),"")</f>
        <v>9.0359999999999996E-2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33.022222222222219</v>
      </c>
      <c r="BN111" s="64">
        <f>IFERROR(Y111*I111/H111,"0")</f>
        <v>35.664000000000001</v>
      </c>
      <c r="BO111" s="64">
        <f>IFERROR(1/J111*(X111/H111),"0")</f>
        <v>7.1225071225071226E-2</v>
      </c>
      <c r="BP111" s="64">
        <f>IFERROR(1/J111*(Y111/H111),"0")</f>
        <v>7.6923076923076927E-2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12.777777777777777</v>
      </c>
      <c r="Y114" s="383">
        <f>IFERROR(Y109/H109,"0")+IFERROR(Y110/H110,"0")+IFERROR(Y111/H111,"0")+IFERROR(Y112/H112,"0")+IFERROR(Y113/H113,"0")</f>
        <v>14.000000000000002</v>
      </c>
      <c r="Z114" s="383">
        <f>IFERROR(IF(Z109="",0,Z109),"0")+IFERROR(IF(Z110="",0,Z110),"0")+IFERROR(IF(Z111="",0,Z111),"0")+IFERROR(IF(Z112="",0,Z112),"0")+IFERROR(IF(Z113="",0,Z113),"0")</f>
        <v>0.13385999999999998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44</v>
      </c>
      <c r="Y115" s="383">
        <f>IFERROR(SUM(Y109:Y113),"0")</f>
        <v>49.2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62</v>
      </c>
      <c r="Y119" s="382">
        <f>IFERROR(IF(X119="",0,CEILING((X119/$H119),1)*$H119),"")</f>
        <v>67.199999999999989</v>
      </c>
      <c r="Z119" s="36">
        <f>IFERROR(IF(Y119=0,"",ROUNDUP(Y119/H119,0)*0.02175),"")</f>
        <v>0.1305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64.657142857142858</v>
      </c>
      <c r="BN119" s="64">
        <f>IFERROR(Y119*I119/H119,"0")</f>
        <v>70.079999999999984</v>
      </c>
      <c r="BO119" s="64">
        <f>IFERROR(1/J119*(X119/H119),"0")</f>
        <v>9.8852040816326536E-2</v>
      </c>
      <c r="BP119" s="64">
        <f>IFERROR(1/J119*(Y119/H119),"0")</f>
        <v>0.10714285714285712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5.5357142857142865</v>
      </c>
      <c r="Y123" s="383">
        <f>IFERROR(Y118/H118,"0")+IFERROR(Y119/H119,"0")+IFERROR(Y120/H120,"0")+IFERROR(Y121/H121,"0")+IFERROR(Y122/H122,"0")</f>
        <v>5.9999999999999991</v>
      </c>
      <c r="Z123" s="383">
        <f>IFERROR(IF(Z118="",0,Z118),"0")+IFERROR(IF(Z119="",0,Z119),"0")+IFERROR(IF(Z120="",0,Z120),"0")+IFERROR(IF(Z121="",0,Z121),"0")+IFERROR(IF(Z122="",0,Z122),"0")</f>
        <v>0.1305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62</v>
      </c>
      <c r="Y124" s="383">
        <f>IFERROR(SUM(Y118:Y122),"0")</f>
        <v>67.199999999999989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14</v>
      </c>
      <c r="Y126" s="382">
        <f>IFERROR(IF(X126="",0,CEILING((X126/$H126),1)*$H126),"")</f>
        <v>21.6</v>
      </c>
      <c r="Z126" s="36">
        <f>IFERROR(IF(Y126=0,"",ROUNDUP(Y126/H126,0)*0.02175),"")</f>
        <v>4.3499999999999997E-2</v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14.62222222222222</v>
      </c>
      <c r="BN126" s="64">
        <f>IFERROR(Y126*I126/H126,"0")</f>
        <v>22.56</v>
      </c>
      <c r="BO126" s="64">
        <f>IFERROR(1/J126*(X126/H126),"0")</f>
        <v>2.7006172839506171E-2</v>
      </c>
      <c r="BP126" s="64">
        <f>IFERROR(1/J126*(Y126/H126),"0")</f>
        <v>4.1666666666666664E-2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1.2962962962962963</v>
      </c>
      <c r="Y129" s="383">
        <f>IFERROR(Y126/H126,"0")+IFERROR(Y127/H127,"0")+IFERROR(Y128/H128,"0")</f>
        <v>2</v>
      </c>
      <c r="Z129" s="383">
        <f>IFERROR(IF(Z126="",0,Z126),"0")+IFERROR(IF(Z127="",0,Z127),"0")+IFERROR(IF(Z128="",0,Z128),"0")</f>
        <v>4.3499999999999997E-2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14</v>
      </c>
      <c r="Y130" s="383">
        <f>IFERROR(SUM(Y126:Y128),"0")</f>
        <v>21.6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26</v>
      </c>
      <c r="Y133" s="382">
        <f t="shared" si="21"/>
        <v>33.6</v>
      </c>
      <c r="Z133" s="36">
        <f>IFERROR(IF(Y133=0,"",ROUNDUP(Y133/H133,0)*0.02175),"")</f>
        <v>8.6999999999999994E-2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27.727142857142859</v>
      </c>
      <c r="BN133" s="64">
        <f t="shared" si="23"/>
        <v>35.832000000000001</v>
      </c>
      <c r="BO133" s="64">
        <f t="shared" si="24"/>
        <v>5.5272108843537407E-2</v>
      </c>
      <c r="BP133" s="64">
        <f t="shared" si="25"/>
        <v>7.1428571428571425E-2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54</v>
      </c>
      <c r="Y135" s="382">
        <f t="shared" si="21"/>
        <v>54</v>
      </c>
      <c r="Z135" s="36">
        <f>IFERROR(IF(Y135=0,"",ROUNDUP(Y135/H135,0)*0.00753),"")</f>
        <v>0.15060000000000001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59.44</v>
      </c>
      <c r="BN135" s="64">
        <f t="shared" si="23"/>
        <v>59.44</v>
      </c>
      <c r="BO135" s="64">
        <f t="shared" si="24"/>
        <v>0.12820512820512819</v>
      </c>
      <c r="BP135" s="64">
        <f t="shared" si="25"/>
        <v>0.12820512820512819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23.095238095238095</v>
      </c>
      <c r="Y138" s="383">
        <f>IFERROR(Y132/H132,"0")+IFERROR(Y133/H133,"0")+IFERROR(Y134/H134,"0")+IFERROR(Y135/H135,"0")+IFERROR(Y136/H136,"0")+IFERROR(Y137/H137,"0")</f>
        <v>24</v>
      </c>
      <c r="Z138" s="383">
        <f>IFERROR(IF(Z132="",0,Z132),"0")+IFERROR(IF(Z133="",0,Z133),"0")+IFERROR(IF(Z134="",0,Z134),"0")+IFERROR(IF(Z135="",0,Z135),"0")+IFERROR(IF(Z136="",0,Z136),"0")+IFERROR(IF(Z137="",0,Z137),"0")</f>
        <v>0.23760000000000001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80</v>
      </c>
      <c r="Y139" s="383">
        <f>IFERROR(SUM(Y132:Y137),"0")</f>
        <v>87.6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10</v>
      </c>
      <c r="Y177" s="382">
        <f>IFERROR(IF(X177="",0,CEILING((X177/$H177),1)*$H177),"")</f>
        <v>16.8</v>
      </c>
      <c r="Z177" s="36">
        <f>IFERROR(IF(Y177=0,"",ROUNDUP(Y177/H177,0)*0.02175),"")</f>
        <v>4.3499999999999997E-2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10.671428571428571</v>
      </c>
      <c r="BN177" s="64">
        <f>IFERROR(Y177*I177/H177,"0")</f>
        <v>17.928000000000001</v>
      </c>
      <c r="BO177" s="64">
        <f>IFERROR(1/J177*(X177/H177),"0")</f>
        <v>2.1258503401360544E-2</v>
      </c>
      <c r="BP177" s="64">
        <f>IFERROR(1/J177*(Y177/H177),"0")</f>
        <v>3.5714285714285712E-2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1.1904761904761905</v>
      </c>
      <c r="Y180" s="383">
        <f>IFERROR(Y177/H177,"0")+IFERROR(Y178/H178,"0")+IFERROR(Y179/H179,"0")</f>
        <v>2</v>
      </c>
      <c r="Z180" s="383">
        <f>IFERROR(IF(Z177="",0,Z177),"0")+IFERROR(IF(Z178="",0,Z178),"0")+IFERROR(IF(Z179="",0,Z179),"0")</f>
        <v>4.3499999999999997E-2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10</v>
      </c>
      <c r="Y181" s="383">
        <f>IFERROR(SUM(Y177:Y179),"0")</f>
        <v>16.8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25</v>
      </c>
      <c r="Y185" s="382">
        <f t="shared" ref="Y185:Y192" si="26">IFERROR(IF(X185="",0,CEILING((X185/$H185),1)*$H185),"")</f>
        <v>25.200000000000003</v>
      </c>
      <c r="Z185" s="36">
        <f>IFERROR(IF(Y185=0,"",ROUNDUP(Y185/H185,0)*0.00753),"")</f>
        <v>4.5179999999999998E-2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26.547619047619047</v>
      </c>
      <c r="BN185" s="64">
        <f t="shared" ref="BN185:BN192" si="28">IFERROR(Y185*I185/H185,"0")</f>
        <v>26.76</v>
      </c>
      <c r="BO185" s="64">
        <f t="shared" ref="BO185:BO192" si="29">IFERROR(1/J185*(X185/H185),"0")</f>
        <v>3.815628815628816E-2</v>
      </c>
      <c r="BP185" s="64">
        <f t="shared" ref="BP185:BP192" si="30">IFERROR(1/J185*(Y185/H185),"0")</f>
        <v>3.8461538461538464E-2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10</v>
      </c>
      <c r="Y187" s="382">
        <f t="shared" si="26"/>
        <v>12.600000000000001</v>
      </c>
      <c r="Z187" s="36">
        <f>IFERROR(IF(Y187=0,"",ROUNDUP(Y187/H187,0)*0.00753),"")</f>
        <v>2.2589999999999999E-2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10.476190476190476</v>
      </c>
      <c r="BN187" s="64">
        <f t="shared" si="28"/>
        <v>13.200000000000003</v>
      </c>
      <c r="BO187" s="64">
        <f t="shared" si="29"/>
        <v>1.5262515262515262E-2</v>
      </c>
      <c r="BP187" s="64">
        <f t="shared" si="30"/>
        <v>1.9230769230769232E-2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9</v>
      </c>
      <c r="Y190" s="382">
        <f t="shared" si="26"/>
        <v>10.5</v>
      </c>
      <c r="Z190" s="36">
        <f>IFERROR(IF(Y190=0,"",ROUNDUP(Y190/H190,0)*0.00502),"")</f>
        <v>2.5100000000000001E-2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9.4285714285714288</v>
      </c>
      <c r="BN190" s="64">
        <f t="shared" si="28"/>
        <v>11</v>
      </c>
      <c r="BO190" s="64">
        <f t="shared" si="29"/>
        <v>1.8315018315018316E-2</v>
      </c>
      <c r="BP190" s="64">
        <f t="shared" si="30"/>
        <v>2.1367521367521368E-2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12.61904761904762</v>
      </c>
      <c r="Y193" s="383">
        <f>IFERROR(Y185/H185,"0")+IFERROR(Y186/H186,"0")+IFERROR(Y187/H187,"0")+IFERROR(Y188/H188,"0")+IFERROR(Y189/H189,"0")+IFERROR(Y190/H190,"0")+IFERROR(Y191/H191,"0")+IFERROR(Y192/H192,"0")</f>
        <v>14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9.2869999999999994E-2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44</v>
      </c>
      <c r="Y194" s="383">
        <f>IFERROR(SUM(Y185:Y192),"0")</f>
        <v>48.300000000000004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83</v>
      </c>
      <c r="Y208" s="382">
        <f t="shared" si="31"/>
        <v>86.4</v>
      </c>
      <c r="Z208" s="36">
        <f>IFERROR(IF(Y208=0,"",ROUNDUP(Y208/H208,0)*0.00937),"")</f>
        <v>0.14992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86.227777777777789</v>
      </c>
      <c r="BN208" s="64">
        <f t="shared" si="33"/>
        <v>89.76</v>
      </c>
      <c r="BO208" s="64">
        <f t="shared" si="34"/>
        <v>0.12808641975308641</v>
      </c>
      <c r="BP208" s="64">
        <f t="shared" si="35"/>
        <v>0.13333333333333333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80</v>
      </c>
      <c r="Y210" s="382">
        <f t="shared" si="31"/>
        <v>81</v>
      </c>
      <c r="Z210" s="36">
        <f>IFERROR(IF(Y210=0,"",ROUNDUP(Y210/H210,0)*0.00937),"")</f>
        <v>0.14055000000000001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83.111111111111114</v>
      </c>
      <c r="BN210" s="64">
        <f t="shared" si="33"/>
        <v>84.15</v>
      </c>
      <c r="BO210" s="64">
        <f t="shared" si="34"/>
        <v>0.12345679012345677</v>
      </c>
      <c r="BP210" s="64">
        <f t="shared" si="35"/>
        <v>0.12499999999999999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30.185185185185183</v>
      </c>
      <c r="Y215" s="383">
        <f>IFERROR(Y207/H207,"0")+IFERROR(Y208/H208,"0")+IFERROR(Y209/H209,"0")+IFERROR(Y210/H210,"0")+IFERROR(Y211/H211,"0")+IFERROR(Y212/H212,"0")+IFERROR(Y213/H213,"0")+IFERROR(Y214/H214,"0")</f>
        <v>31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0.29047000000000001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163</v>
      </c>
      <c r="Y216" s="383">
        <f>IFERROR(SUM(Y207:Y214),"0")</f>
        <v>167.4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15</v>
      </c>
      <c r="Y219" s="382">
        <f t="shared" si="36"/>
        <v>15.6</v>
      </c>
      <c r="Z219" s="36">
        <f>IFERROR(IF(Y219=0,"",ROUNDUP(Y219/H219,0)*0.02175),"")</f>
        <v>4.3499999999999997E-2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16.084615384615386</v>
      </c>
      <c r="BN219" s="64">
        <f t="shared" si="38"/>
        <v>16.728000000000002</v>
      </c>
      <c r="BO219" s="64">
        <f t="shared" si="39"/>
        <v>3.4340659340659337E-2</v>
      </c>
      <c r="BP219" s="64">
        <f t="shared" si="40"/>
        <v>3.5714285714285712E-2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10</v>
      </c>
      <c r="Y221" s="382">
        <f t="shared" si="36"/>
        <v>17.399999999999999</v>
      </c>
      <c r="Z221" s="36">
        <f>IFERROR(IF(Y221=0,"",ROUNDUP(Y221/H221,0)*0.02175),"")</f>
        <v>4.3499999999999997E-2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10.648275862068965</v>
      </c>
      <c r="BN221" s="64">
        <f t="shared" si="38"/>
        <v>18.527999999999999</v>
      </c>
      <c r="BO221" s="64">
        <f t="shared" si="39"/>
        <v>2.0525451559934321E-2</v>
      </c>
      <c r="BP221" s="64">
        <f t="shared" si="40"/>
        <v>3.5714285714285712E-2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88</v>
      </c>
      <c r="Y222" s="382">
        <f t="shared" si="36"/>
        <v>88.8</v>
      </c>
      <c r="Z222" s="36">
        <f t="shared" ref="Z222:Z228" si="41">IFERROR(IF(Y222=0,"",ROUNDUP(Y222/H222,0)*0.00753),"")</f>
        <v>0.27861000000000002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98.63333333333334</v>
      </c>
      <c r="BN222" s="64">
        <f t="shared" si="38"/>
        <v>99.53</v>
      </c>
      <c r="BO222" s="64">
        <f t="shared" si="39"/>
        <v>0.23504273504273507</v>
      </c>
      <c r="BP222" s="64">
        <f t="shared" si="40"/>
        <v>0.23717948717948717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130</v>
      </c>
      <c r="Y224" s="382">
        <f t="shared" si="36"/>
        <v>132</v>
      </c>
      <c r="Z224" s="36">
        <f t="shared" si="41"/>
        <v>0.41415000000000002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144.73333333333335</v>
      </c>
      <c r="BN224" s="64">
        <f t="shared" si="38"/>
        <v>146.96</v>
      </c>
      <c r="BO224" s="64">
        <f t="shared" si="39"/>
        <v>0.34722222222222227</v>
      </c>
      <c r="BP224" s="64">
        <f t="shared" si="40"/>
        <v>0.35256410256410253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143</v>
      </c>
      <c r="Y225" s="382">
        <f t="shared" si="36"/>
        <v>144</v>
      </c>
      <c r="Z225" s="36">
        <f t="shared" si="41"/>
        <v>0.45180000000000003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159.20666666666668</v>
      </c>
      <c r="BN225" s="64">
        <f t="shared" si="38"/>
        <v>160.32000000000002</v>
      </c>
      <c r="BO225" s="64">
        <f t="shared" si="39"/>
        <v>0.38194444444444442</v>
      </c>
      <c r="BP225" s="64">
        <f t="shared" si="40"/>
        <v>0.38461538461538458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116</v>
      </c>
      <c r="Y227" s="382">
        <f t="shared" si="36"/>
        <v>117.6</v>
      </c>
      <c r="Z227" s="36">
        <f t="shared" si="41"/>
        <v>0.36897000000000002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129.14666666666668</v>
      </c>
      <c r="BN227" s="64">
        <f t="shared" si="38"/>
        <v>130.928</v>
      </c>
      <c r="BO227" s="64">
        <f t="shared" si="39"/>
        <v>0.30982905982905984</v>
      </c>
      <c r="BP227" s="64">
        <f t="shared" si="40"/>
        <v>0.3141025641025641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170</v>
      </c>
      <c r="Y228" s="382">
        <f t="shared" si="36"/>
        <v>170.4</v>
      </c>
      <c r="Z228" s="36">
        <f t="shared" si="41"/>
        <v>0.53463000000000005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189.69166666666666</v>
      </c>
      <c r="BN228" s="64">
        <f t="shared" si="38"/>
        <v>190.13800000000001</v>
      </c>
      <c r="BO228" s="64">
        <f t="shared" si="39"/>
        <v>0.45405982905982911</v>
      </c>
      <c r="BP228" s="64">
        <f t="shared" si="40"/>
        <v>0.45512820512820512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272.65583554376661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276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2.1351599999999999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672</v>
      </c>
      <c r="Y230" s="383">
        <f>IFERROR(SUM(Y218:Y228),"0")</f>
        <v>685.8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10</v>
      </c>
      <c r="Y235" s="382">
        <f>IFERROR(IF(X235="",0,CEILING((X235/$H235),1)*$H235),"")</f>
        <v>12</v>
      </c>
      <c r="Z235" s="36">
        <f>IFERROR(IF(Y235=0,"",ROUNDUP(Y235/H235,0)*0.00753),"")</f>
        <v>3.7650000000000003E-2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11.133333333333335</v>
      </c>
      <c r="BN235" s="64">
        <f>IFERROR(Y235*I235/H235,"0")</f>
        <v>13.360000000000001</v>
      </c>
      <c r="BO235" s="64">
        <f>IFERROR(1/J235*(X235/H235),"0")</f>
        <v>2.6709401709401712E-2</v>
      </c>
      <c r="BP235" s="64">
        <f>IFERROR(1/J235*(Y235/H235),"0")</f>
        <v>3.2051282051282048E-2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4.166666666666667</v>
      </c>
      <c r="Y237" s="383">
        <f>IFERROR(Y232/H232,"0")+IFERROR(Y233/H233,"0")+IFERROR(Y234/H234,"0")+IFERROR(Y235/H235,"0")+IFERROR(Y236/H236,"0")</f>
        <v>5</v>
      </c>
      <c r="Z237" s="383">
        <f>IFERROR(IF(Z232="",0,Z232),"0")+IFERROR(IF(Z233="",0,Z233),"0")+IFERROR(IF(Z234="",0,Z234),"0")+IFERROR(IF(Z235="",0,Z235),"0")+IFERROR(IF(Z236="",0,Z236),"0")</f>
        <v>3.7650000000000003E-2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10</v>
      </c>
      <c r="Y238" s="383">
        <f>IFERROR(SUM(Y232:Y236),"0")</f>
        <v>12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10</v>
      </c>
      <c r="Y245" s="382">
        <f t="shared" si="42"/>
        <v>11.6</v>
      </c>
      <c r="Z245" s="36">
        <f>IFERROR(IF(Y245=0,"",ROUNDUP(Y245/H245,0)*0.02175),"")</f>
        <v>2.1749999999999999E-2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10.413793103448276</v>
      </c>
      <c r="BN245" s="64">
        <f t="shared" si="44"/>
        <v>12.079999999999998</v>
      </c>
      <c r="BO245" s="64">
        <f t="shared" si="45"/>
        <v>1.5394088669950739E-2</v>
      </c>
      <c r="BP245" s="64">
        <f t="shared" si="46"/>
        <v>1.7857142857142856E-2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0.86206896551724144</v>
      </c>
      <c r="Y249" s="383">
        <f>IFERROR(Y241/H241,"0")+IFERROR(Y242/H242,"0")+IFERROR(Y243/H243,"0")+IFERROR(Y244/H244,"0")+IFERROR(Y245/H245,"0")+IFERROR(Y246/H246,"0")+IFERROR(Y247/H247,"0")+IFERROR(Y248/H248,"0")</f>
        <v>1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2.1749999999999999E-2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10</v>
      </c>
      <c r="Y250" s="383">
        <f>IFERROR(SUM(Y241:Y248),"0")</f>
        <v>11.6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76</v>
      </c>
      <c r="Y254" s="382">
        <f t="shared" si="47"/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79.144827586206901</v>
      </c>
      <c r="BN254" s="64">
        <f t="shared" si="49"/>
        <v>84.56</v>
      </c>
      <c r="BO254" s="64">
        <f t="shared" si="50"/>
        <v>0.11699507389162561</v>
      </c>
      <c r="BP254" s="64">
        <f t="shared" si="51"/>
        <v>0.125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10</v>
      </c>
      <c r="Y257" s="382">
        <f t="shared" si="47"/>
        <v>12</v>
      </c>
      <c r="Z257" s="36">
        <f>IFERROR(IF(Y257=0,"",ROUNDUP(Y257/H257,0)*0.00937),"")</f>
        <v>2.811E-2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10.600000000000001</v>
      </c>
      <c r="BN257" s="64">
        <f t="shared" si="49"/>
        <v>12.72</v>
      </c>
      <c r="BO257" s="64">
        <f t="shared" si="50"/>
        <v>2.0833333333333332E-2</v>
      </c>
      <c r="BP257" s="64">
        <f t="shared" si="51"/>
        <v>2.5000000000000001E-2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9.0517241379310356</v>
      </c>
      <c r="Y261" s="383">
        <f>IFERROR(Y253/H253,"0")+IFERROR(Y254/H254,"0")+IFERROR(Y255/H255,"0")+IFERROR(Y256/H256,"0")+IFERROR(Y257/H257,"0")+IFERROR(Y258/H258,"0")+IFERROR(Y259/H259,"0")+IFERROR(Y260/H260,"0")</f>
        <v>10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0.18035999999999999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86</v>
      </c>
      <c r="Y262" s="383">
        <f>IFERROR(SUM(Y253:Y260),"0")</f>
        <v>93.2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64</v>
      </c>
      <c r="Y288" s="382">
        <f>IFERROR(IF(X288="",0,CEILING((X288/$H288),1)*$H288),"")</f>
        <v>64.8</v>
      </c>
      <c r="Z288" s="36">
        <f>IFERROR(IF(Y288=0,"",ROUNDUP(Y288/H288,0)*0.00753),"")</f>
        <v>0.20331000000000002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71.253333333333345</v>
      </c>
      <c r="BN288" s="64">
        <f>IFERROR(Y288*I288/H288,"0")</f>
        <v>72.144000000000005</v>
      </c>
      <c r="BO288" s="64">
        <f>IFERROR(1/J288*(X288/H288),"0")</f>
        <v>0.17094017094017094</v>
      </c>
      <c r="BP288" s="64">
        <f>IFERROR(1/J288*(Y288/H288),"0")</f>
        <v>0.17307692307692307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20</v>
      </c>
      <c r="Y289" s="382">
        <f>IFERROR(IF(X289="",0,CEILING((X289/$H289),1)*$H289),"")</f>
        <v>21.599999999999998</v>
      </c>
      <c r="Z289" s="36">
        <f>IFERROR(IF(Y289=0,"",ROUNDUP(Y289/H289,0)*0.00753),"")</f>
        <v>6.7769999999999997E-2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21.666666666666668</v>
      </c>
      <c r="BN289" s="64">
        <f>IFERROR(Y289*I289/H289,"0")</f>
        <v>23.4</v>
      </c>
      <c r="BO289" s="64">
        <f>IFERROR(1/J289*(X289/H289),"0")</f>
        <v>5.3418803418803423E-2</v>
      </c>
      <c r="BP289" s="64">
        <f>IFERROR(1/J289*(Y289/H289),"0")</f>
        <v>5.7692307692307689E-2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35</v>
      </c>
      <c r="Y291" s="383">
        <f>IFERROR(Y286/H286,"0")+IFERROR(Y287/H287,"0")+IFERROR(Y288/H288,"0")+IFERROR(Y289/H289,"0")+IFERROR(Y290/H290,"0")</f>
        <v>36</v>
      </c>
      <c r="Z291" s="383">
        <f>IFERROR(IF(Z286="",0,Z286),"0")+IFERROR(IF(Z287="",0,Z287),"0")+IFERROR(IF(Z288="",0,Z288),"0")+IFERROR(IF(Z289="",0,Z289),"0")+IFERROR(IF(Z290="",0,Z290),"0")</f>
        <v>0.27107999999999999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84</v>
      </c>
      <c r="Y292" s="383">
        <f>IFERROR(SUM(Y286:Y290),"0")</f>
        <v>86.399999999999991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67</v>
      </c>
      <c r="Y337" s="382">
        <f>IFERROR(IF(X337="",0,CEILING((X337/$H337),1)*$H337),"")</f>
        <v>70.2</v>
      </c>
      <c r="Z337" s="36">
        <f>IFERROR(IF(Y337=0,"",ROUNDUP(Y337/H337,0)*0.02175),"")</f>
        <v>0.19574999999999998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71.844615384615395</v>
      </c>
      <c r="BN337" s="64">
        <f>IFERROR(Y337*I337/H337,"0")</f>
        <v>75.27600000000001</v>
      </c>
      <c r="BO337" s="64">
        <f>IFERROR(1/J337*(X337/H337),"0")</f>
        <v>0.15338827838827837</v>
      </c>
      <c r="BP337" s="64">
        <f>IFERROR(1/J337*(Y337/H337),"0")</f>
        <v>0.1607142857142857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13</v>
      </c>
      <c r="Y338" s="382">
        <f>IFERROR(IF(X338="",0,CEILING((X338/$H338),1)*$H338),"")</f>
        <v>16.8</v>
      </c>
      <c r="Z338" s="36">
        <f>IFERROR(IF(Y338=0,"",ROUNDUP(Y338/H338,0)*0.02175),"")</f>
        <v>4.3499999999999997E-2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13.872857142857143</v>
      </c>
      <c r="BN338" s="64">
        <f>IFERROR(Y338*I338/H338,"0")</f>
        <v>17.928000000000001</v>
      </c>
      <c r="BO338" s="64">
        <f>IFERROR(1/J338*(X338/H338),"0")</f>
        <v>2.7636054421768703E-2</v>
      </c>
      <c r="BP338" s="64">
        <f>IFERROR(1/J338*(Y338/H338),"0")</f>
        <v>3.5714285714285712E-2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10.137362637362637</v>
      </c>
      <c r="Y339" s="383">
        <f>IFERROR(Y336/H336,"0")+IFERROR(Y337/H337,"0")+IFERROR(Y338/H338,"0")</f>
        <v>11</v>
      </c>
      <c r="Z339" s="383">
        <f>IFERROR(IF(Z336="",0,Z336),"0")+IFERROR(IF(Z337="",0,Z337),"0")+IFERROR(IF(Z338="",0,Z338),"0")</f>
        <v>0.23924999999999996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80</v>
      </c>
      <c r="Y340" s="383">
        <f>IFERROR(SUM(Y336:Y338),"0")</f>
        <v>87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33</v>
      </c>
      <c r="Y368" s="382">
        <f t="shared" ref="Y368:Y376" si="62">IFERROR(IF(X368="",0,CEILING((X368/$H368),1)*$H368),"")</f>
        <v>45</v>
      </c>
      <c r="Z368" s="36">
        <f>IFERROR(IF(Y368=0,"",ROUNDUP(Y368/H368,0)*0.02175),"")</f>
        <v>6.5250000000000002E-2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34.056000000000004</v>
      </c>
      <c r="BN368" s="64">
        <f t="shared" ref="BN368:BN376" si="64">IFERROR(Y368*I368/H368,"0")</f>
        <v>46.440000000000005</v>
      </c>
      <c r="BO368" s="64">
        <f t="shared" ref="BO368:BO376" si="65">IFERROR(1/J368*(X368/H368),"0")</f>
        <v>4.5833333333333337E-2</v>
      </c>
      <c r="BP368" s="64">
        <f t="shared" ref="BP368:BP376" si="66">IFERROR(1/J368*(Y368/H368),"0")</f>
        <v>6.25E-2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126</v>
      </c>
      <c r="Y370" s="382">
        <f t="shared" si="62"/>
        <v>135</v>
      </c>
      <c r="Z370" s="36">
        <f>IFERROR(IF(Y370=0,"",ROUNDUP(Y370/H370,0)*0.02175),"")</f>
        <v>0.19574999999999998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130.03200000000001</v>
      </c>
      <c r="BN370" s="64">
        <f t="shared" si="64"/>
        <v>139.32000000000002</v>
      </c>
      <c r="BO370" s="64">
        <f t="shared" si="65"/>
        <v>0.17499999999999999</v>
      </c>
      <c r="BP370" s="64">
        <f t="shared" si="66"/>
        <v>0.1875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0</v>
      </c>
      <c r="Y372" s="382">
        <f t="shared" si="62"/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10.600000000000001</v>
      </c>
      <c r="Y377" s="383">
        <f>IFERROR(Y368/H368,"0")+IFERROR(Y369/H369,"0")+IFERROR(Y370/H370,"0")+IFERROR(Y371/H371,"0")+IFERROR(Y372/H372,"0")+IFERROR(Y373/H373,"0")+IFERROR(Y374/H374,"0")+IFERROR(Y375/H375,"0")+IFERROR(Y376/H376,"0")</f>
        <v>12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0.26100000000000001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159</v>
      </c>
      <c r="Y378" s="383">
        <f>IFERROR(SUM(Y368:Y376),"0")</f>
        <v>180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392</v>
      </c>
      <c r="Y380" s="382">
        <f>IFERROR(IF(X380="",0,CEILING((X380/$H380),1)*$H380),"")</f>
        <v>405</v>
      </c>
      <c r="Z380" s="36">
        <f>IFERROR(IF(Y380=0,"",ROUNDUP(Y380/H380,0)*0.02175),"")</f>
        <v>0.58724999999999994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404.54399999999998</v>
      </c>
      <c r="BN380" s="64">
        <f>IFERROR(Y380*I380/H380,"0")</f>
        <v>417.96000000000004</v>
      </c>
      <c r="BO380" s="64">
        <f>IFERROR(1/J380*(X380/H380),"0")</f>
        <v>0.5444444444444444</v>
      </c>
      <c r="BP380" s="64">
        <f>IFERROR(1/J380*(Y380/H380),"0")</f>
        <v>0.5625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26.133333333333333</v>
      </c>
      <c r="Y382" s="383">
        <f>IFERROR(Y380/H380,"0")+IFERROR(Y381/H381,"0")</f>
        <v>27</v>
      </c>
      <c r="Z382" s="383">
        <f>IFERROR(IF(Z380="",0,Z380),"0")+IFERROR(IF(Z381="",0,Z381),"0")</f>
        <v>0.58724999999999994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392</v>
      </c>
      <c r="Y383" s="383">
        <f>IFERROR(SUM(Y380:Y381),"0")</f>
        <v>405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29</v>
      </c>
      <c r="Y387" s="382">
        <f>IFERROR(IF(X387="",0,CEILING((X387/$H387),1)*$H387),"")</f>
        <v>31.2</v>
      </c>
      <c r="Z387" s="36">
        <f>IFERROR(IF(Y387=0,"",ROUNDUP(Y387/H387,0)*0.02175),"")</f>
        <v>8.6999999999999994E-2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31.09692307692308</v>
      </c>
      <c r="BN387" s="64">
        <f>IFERROR(Y387*I387/H387,"0")</f>
        <v>33.456000000000003</v>
      </c>
      <c r="BO387" s="64">
        <f>IFERROR(1/J387*(X387/H387),"0")</f>
        <v>6.6391941391941392E-2</v>
      </c>
      <c r="BP387" s="64">
        <f>IFERROR(1/J387*(Y387/H387),"0")</f>
        <v>7.1428571428571425E-2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3.7179487179487181</v>
      </c>
      <c r="Y388" s="383">
        <f>IFERROR(Y385/H385,"0")+IFERROR(Y386/H386,"0")+IFERROR(Y387/H387,"0")</f>
        <v>4</v>
      </c>
      <c r="Z388" s="383">
        <f>IFERROR(IF(Z385="",0,Z385),"0")+IFERROR(IF(Z386="",0,Z386),"0")+IFERROR(IF(Z387="",0,Z387),"0")</f>
        <v>8.6999999999999994E-2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29</v>
      </c>
      <c r="Y389" s="383">
        <f>IFERROR(SUM(Y385:Y387),"0")</f>
        <v>31.2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124</v>
      </c>
      <c r="Y410" s="382">
        <f>IFERROR(IF(X410="",0,CEILING((X410/$H410),1)*$H410),"")</f>
        <v>124.8</v>
      </c>
      <c r="Z410" s="36">
        <f>IFERROR(IF(Y410=0,"",ROUNDUP(Y410/H410,0)*0.02175),"")</f>
        <v>0.34799999999999998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132.96615384615387</v>
      </c>
      <c r="BN410" s="64">
        <f>IFERROR(Y410*I410/H410,"0")</f>
        <v>133.82400000000001</v>
      </c>
      <c r="BO410" s="64">
        <f>IFERROR(1/J410*(X410/H410),"0")</f>
        <v>0.28388278388278387</v>
      </c>
      <c r="BP410" s="64">
        <f>IFERROR(1/J410*(Y410/H410),"0")</f>
        <v>0.2857142857142857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15.897435897435898</v>
      </c>
      <c r="Y415" s="383">
        <f>IFERROR(Y410/H410,"0")+IFERROR(Y411/H411,"0")+IFERROR(Y412/H412,"0")+IFERROR(Y413/H413,"0")+IFERROR(Y414/H414,"0")</f>
        <v>16</v>
      </c>
      <c r="Z415" s="383">
        <f>IFERROR(IF(Z410="",0,Z410),"0")+IFERROR(IF(Z411="",0,Z411),"0")+IFERROR(IF(Z412="",0,Z412),"0")+IFERROR(IF(Z413="",0,Z413),"0")+IFERROR(IF(Z414="",0,Z414),"0")</f>
        <v>0.34799999999999998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124</v>
      </c>
      <c r="Y416" s="383">
        <f>IFERROR(SUM(Y410:Y414),"0")</f>
        <v>124.8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12</v>
      </c>
      <c r="Y429" s="382">
        <f t="shared" si="67"/>
        <v>12.600000000000001</v>
      </c>
      <c r="Z429" s="36">
        <f>IFERROR(IF(Y429=0,"",ROUNDUP(Y429/H429,0)*0.00753),"")</f>
        <v>2.2589999999999999E-2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12.657142857142857</v>
      </c>
      <c r="BN429" s="64">
        <f t="shared" si="69"/>
        <v>13.290000000000001</v>
      </c>
      <c r="BO429" s="64">
        <f t="shared" si="70"/>
        <v>1.8315018315018316E-2</v>
      </c>
      <c r="BP429" s="64">
        <f t="shared" si="71"/>
        <v>1.9230769230769232E-2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164</v>
      </c>
      <c r="Y431" s="382">
        <f t="shared" si="67"/>
        <v>168</v>
      </c>
      <c r="Z431" s="36">
        <f>IFERROR(IF(Y431=0,"",ROUNDUP(Y431/H431,0)*0.00753),"")</f>
        <v>0.30120000000000002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172.98095238095237</v>
      </c>
      <c r="BN431" s="64">
        <f t="shared" si="69"/>
        <v>177.2</v>
      </c>
      <c r="BO431" s="64">
        <f t="shared" si="70"/>
        <v>0.25030525030525025</v>
      </c>
      <c r="BP431" s="64">
        <f t="shared" si="71"/>
        <v>0.25641025641025639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4</v>
      </c>
      <c r="Y440" s="382">
        <f t="shared" si="67"/>
        <v>4.2</v>
      </c>
      <c r="Z440" s="36">
        <f t="shared" si="72"/>
        <v>1.004E-2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4.2476190476190476</v>
      </c>
      <c r="BN440" s="64">
        <f t="shared" si="69"/>
        <v>4.46</v>
      </c>
      <c r="BO440" s="64">
        <f t="shared" si="70"/>
        <v>8.1400081400081412E-3</v>
      </c>
      <c r="BP440" s="64">
        <f t="shared" si="71"/>
        <v>8.5470085470085479E-3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4</v>
      </c>
      <c r="Y444" s="382">
        <f t="shared" si="67"/>
        <v>4.2</v>
      </c>
      <c r="Z444" s="36">
        <f t="shared" si="72"/>
        <v>1.004E-2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4.2476190476190476</v>
      </c>
      <c r="BN444" s="64">
        <f t="shared" si="69"/>
        <v>4.46</v>
      </c>
      <c r="BO444" s="64">
        <f t="shared" si="70"/>
        <v>8.1400081400081412E-3</v>
      </c>
      <c r="BP444" s="64">
        <f t="shared" si="71"/>
        <v>8.5470085470085479E-3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45.714285714285708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47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0.34387000000000001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184</v>
      </c>
      <c r="Y450" s="383">
        <f>IFERROR(SUM(Y428:Y448),"0")</f>
        <v>188.99999999999997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108</v>
      </c>
      <c r="Y468" s="382">
        <f t="shared" ref="Y468:Y473" si="73">IFERROR(IF(X468="",0,CEILING((X468/$H468),1)*$H468),"")</f>
        <v>109.2</v>
      </c>
      <c r="Z468" s="36">
        <f>IFERROR(IF(Y468=0,"",ROUNDUP(Y468/H468,0)*0.00753),"")</f>
        <v>0.19578000000000001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113.9142857142857</v>
      </c>
      <c r="BN468" s="64">
        <f t="shared" ref="BN468:BN473" si="75">IFERROR(Y468*I468/H468,"0")</f>
        <v>115.17999999999999</v>
      </c>
      <c r="BO468" s="64">
        <f t="shared" ref="BO468:BO473" si="76">IFERROR(1/J468*(X468/H468),"0")</f>
        <v>0.1648351648351648</v>
      </c>
      <c r="BP468" s="64">
        <f t="shared" ref="BP468:BP473" si="77">IFERROR(1/J468*(Y468/H468),"0")</f>
        <v>0.16666666666666666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25.714285714285712</v>
      </c>
      <c r="Y474" s="383">
        <f>IFERROR(Y468/H468,"0")+IFERROR(Y469/H469,"0")+IFERROR(Y470/H470,"0")+IFERROR(Y471/H471,"0")+IFERROR(Y472/H472,"0")+IFERROR(Y473/H473,"0")</f>
        <v>26</v>
      </c>
      <c r="Z474" s="383">
        <f>IFERROR(IF(Z468="",0,Z468),"0")+IFERROR(IF(Z469="",0,Z469),"0")+IFERROR(IF(Z470="",0,Z470),"0")+IFERROR(IF(Z471="",0,Z471),"0")+IFERROR(IF(Z472="",0,Z472),"0")+IFERROR(IF(Z473="",0,Z473),"0")</f>
        <v>0.19578000000000001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108</v>
      </c>
      <c r="Y475" s="383">
        <f>IFERROR(SUM(Y468:Y473),"0")</f>
        <v>109.2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10</v>
      </c>
      <c r="Y510" s="382">
        <f t="shared" si="78"/>
        <v>10.56</v>
      </c>
      <c r="Z510" s="36">
        <f t="shared" si="79"/>
        <v>2.392E-2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10.681818181818182</v>
      </c>
      <c r="BN510" s="64">
        <f t="shared" si="81"/>
        <v>11.28</v>
      </c>
      <c r="BO510" s="64">
        <f t="shared" si="82"/>
        <v>1.8210955710955712E-2</v>
      </c>
      <c r="BP510" s="64">
        <f t="shared" si="83"/>
        <v>1.9230769230769232E-2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91</v>
      </c>
      <c r="Y512" s="382">
        <f t="shared" si="78"/>
        <v>95.04</v>
      </c>
      <c r="Z512" s="36">
        <f t="shared" si="79"/>
        <v>0.21528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97.204545454545453</v>
      </c>
      <c r="BN512" s="64">
        <f t="shared" si="81"/>
        <v>101.52000000000001</v>
      </c>
      <c r="BO512" s="64">
        <f t="shared" si="82"/>
        <v>0.16571969696969696</v>
      </c>
      <c r="BP512" s="64">
        <f t="shared" si="83"/>
        <v>0.17307692307692307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19.128787878787879</v>
      </c>
      <c r="Y518" s="383">
        <f>IFERROR(Y509/H509,"0")+IFERROR(Y510/H510,"0")+IFERROR(Y511/H511,"0")+IFERROR(Y512/H512,"0")+IFERROR(Y513/H513,"0")+IFERROR(Y514/H514,"0")+IFERROR(Y515/H515,"0")+IFERROR(Y516/H516,"0")+IFERROR(Y517/H517,"0")</f>
        <v>20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0.2392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101</v>
      </c>
      <c r="Y519" s="383">
        <f>IFERROR(SUM(Y509:Y517),"0")</f>
        <v>105.60000000000001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104</v>
      </c>
      <c r="Y521" s="382">
        <f>IFERROR(IF(X521="",0,CEILING((X521/$H521),1)*$H521),"")</f>
        <v>105.60000000000001</v>
      </c>
      <c r="Z521" s="36">
        <f>IFERROR(IF(Y521=0,"",ROUNDUP(Y521/H521,0)*0.01196),"")</f>
        <v>0.2392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111.09090909090908</v>
      </c>
      <c r="BN521" s="64">
        <f>IFERROR(Y521*I521/H521,"0")</f>
        <v>112.80000000000001</v>
      </c>
      <c r="BO521" s="64">
        <f>IFERROR(1/J521*(X521/H521),"0")</f>
        <v>0.18939393939393939</v>
      </c>
      <c r="BP521" s="64">
        <f>IFERROR(1/J521*(Y521/H521),"0")</f>
        <v>0.19230769230769232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8</v>
      </c>
      <c r="Y522" s="382">
        <f>IFERROR(IF(X522="",0,CEILING((X522/$H522),1)*$H522),"")</f>
        <v>10.8</v>
      </c>
      <c r="Z522" s="36">
        <f>IFERROR(IF(Y522=0,"",ROUNDUP(Y522/H522,0)*0.00937),"")</f>
        <v>2.811E-2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8.5333333333333332</v>
      </c>
      <c r="BN522" s="64">
        <f>IFERROR(Y522*I522/H522,"0")</f>
        <v>11.52</v>
      </c>
      <c r="BO522" s="64">
        <f>IFERROR(1/J522*(X522/H522),"0")</f>
        <v>1.8518518518518517E-2</v>
      </c>
      <c r="BP522" s="64">
        <f>IFERROR(1/J522*(Y522/H522),"0")</f>
        <v>2.5000000000000001E-2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21.919191919191917</v>
      </c>
      <c r="Y523" s="383">
        <f>IFERROR(Y521/H521,"0")+IFERROR(Y522/H522,"0")</f>
        <v>23</v>
      </c>
      <c r="Z523" s="383">
        <f>IFERROR(IF(Z521="",0,Z521),"0")+IFERROR(IF(Z522="",0,Z522),"0")</f>
        <v>0.26730999999999999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112</v>
      </c>
      <c r="Y524" s="383">
        <f>IFERROR(SUM(Y521:Y522),"0")</f>
        <v>116.4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76</v>
      </c>
      <c r="Y526" s="382">
        <f t="shared" ref="Y526:Y531" si="84">IFERROR(IF(X526="",0,CEILING((X526/$H526),1)*$H526),"")</f>
        <v>79.2</v>
      </c>
      <c r="Z526" s="36">
        <f>IFERROR(IF(Y526=0,"",ROUNDUP(Y526/H526,0)*0.01196),"")</f>
        <v>0.1794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81.181818181818173</v>
      </c>
      <c r="BN526" s="64">
        <f t="shared" ref="BN526:BN531" si="86">IFERROR(Y526*I526/H526,"0")</f>
        <v>84.6</v>
      </c>
      <c r="BO526" s="64">
        <f t="shared" ref="BO526:BO531" si="87">IFERROR(1/J526*(X526/H526),"0")</f>
        <v>0.13840326340326339</v>
      </c>
      <c r="BP526" s="64">
        <f t="shared" ref="BP526:BP531" si="88">IFERROR(1/J526*(Y526/H526),"0")</f>
        <v>0.14423076923076925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29</v>
      </c>
      <c r="Y527" s="382">
        <f t="shared" si="84"/>
        <v>31.68</v>
      </c>
      <c r="Z527" s="36">
        <f>IFERROR(IF(Y527=0,"",ROUNDUP(Y527/H527,0)*0.01196),"")</f>
        <v>7.1760000000000004E-2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30.977272727272727</v>
      </c>
      <c r="BN527" s="64">
        <f t="shared" si="86"/>
        <v>33.839999999999996</v>
      </c>
      <c r="BO527" s="64">
        <f t="shared" si="87"/>
        <v>5.281177156177156E-2</v>
      </c>
      <c r="BP527" s="64">
        <f t="shared" si="88"/>
        <v>5.7692307692307696E-2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51</v>
      </c>
      <c r="Y528" s="382">
        <f t="shared" si="84"/>
        <v>52.800000000000004</v>
      </c>
      <c r="Z528" s="36">
        <f>IFERROR(IF(Y528=0,"",ROUNDUP(Y528/H528,0)*0.01196),"")</f>
        <v>0.1196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54.47727272727272</v>
      </c>
      <c r="BN528" s="64">
        <f t="shared" si="86"/>
        <v>56.400000000000006</v>
      </c>
      <c r="BO528" s="64">
        <f t="shared" si="87"/>
        <v>9.2875874125874128E-2</v>
      </c>
      <c r="BP528" s="64">
        <f t="shared" si="88"/>
        <v>9.6153846153846159E-2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29.54545454545454</v>
      </c>
      <c r="Y532" s="383">
        <f>IFERROR(Y526/H526,"0")+IFERROR(Y527/H527,"0")+IFERROR(Y528/H528,"0")+IFERROR(Y529/H529,"0")+IFERROR(Y530/H530,"0")+IFERROR(Y531/H531,"0")</f>
        <v>31</v>
      </c>
      <c r="Z532" s="383">
        <f>IFERROR(IF(Z526="",0,Z526),"0")+IFERROR(IF(Z527="",0,Z527),"0")+IFERROR(IF(Z528="",0,Z528),"0")+IFERROR(IF(Z529="",0,Z529),"0")+IFERROR(IF(Z530="",0,Z530),"0")+IFERROR(IF(Z531="",0,Z531),"0")</f>
        <v>0.37075999999999998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156</v>
      </c>
      <c r="Y533" s="383">
        <f>IFERROR(SUM(Y526:Y531),"0")</f>
        <v>163.68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5</v>
      </c>
      <c r="Y536" s="382">
        <f>IFERROR(IF(X536="",0,CEILING((X536/$H536),1)*$H536),"")</f>
        <v>7.8</v>
      </c>
      <c r="Z536" s="36">
        <f>IFERROR(IF(Y536=0,"",ROUNDUP(Y536/H536,0)*0.02175),"")</f>
        <v>2.1749999999999999E-2</v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5.3500000000000005</v>
      </c>
      <c r="BN536" s="64">
        <f>IFERROR(Y536*I536/H536,"0")</f>
        <v>8.3460000000000001</v>
      </c>
      <c r="BO536" s="64">
        <f>IFERROR(1/J536*(X536/H536),"0")</f>
        <v>1.1446886446886448E-2</v>
      </c>
      <c r="BP536" s="64">
        <f>IFERROR(1/J536*(Y536/H536),"0")</f>
        <v>1.7857142857142856E-2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0.64102564102564108</v>
      </c>
      <c r="Y538" s="383">
        <f>IFERROR(Y535/H535,"0")+IFERROR(Y536/H536,"0")+IFERROR(Y537/H537,"0")</f>
        <v>1</v>
      </c>
      <c r="Z538" s="383">
        <f>IFERROR(IF(Z535="",0,Z535),"0")+IFERROR(IF(Z536="",0,Z536),"0")+IFERROR(IF(Z537="",0,Z537),"0")</f>
        <v>2.1749999999999999E-2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5</v>
      </c>
      <c r="Y539" s="383">
        <f>IFERROR(SUM(Y535:Y537),"0")</f>
        <v>7.8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14</v>
      </c>
      <c r="Y568" s="382">
        <f t="shared" si="94"/>
        <v>16.8</v>
      </c>
      <c r="Z568" s="36">
        <f>IFERROR(IF(Y568=0,"",ROUNDUP(Y568/H568,0)*0.00753),"")</f>
        <v>3.0120000000000001E-2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14.866666666666665</v>
      </c>
      <c r="BN568" s="64">
        <f t="shared" si="96"/>
        <v>17.84</v>
      </c>
      <c r="BO568" s="64">
        <f t="shared" si="97"/>
        <v>2.1367521367521364E-2</v>
      </c>
      <c r="BP568" s="64">
        <f t="shared" si="98"/>
        <v>2.564102564102564E-2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3.333333333333333</v>
      </c>
      <c r="Y570" s="383">
        <f>IFERROR(Y564/H564,"0")+IFERROR(Y565/H565,"0")+IFERROR(Y566/H566,"0")+IFERROR(Y567/H567,"0")+IFERROR(Y568/H568,"0")+IFERROR(Y569/H569,"0")</f>
        <v>4</v>
      </c>
      <c r="Z570" s="383">
        <f>IFERROR(IF(Z564="",0,Z564),"0")+IFERROR(IF(Z565="",0,Z565),"0")+IFERROR(IF(Z566="",0,Z566),"0")+IFERROR(IF(Z567="",0,Z567),"0")+IFERROR(IF(Z568="",0,Z568),"0")+IFERROR(IF(Z569="",0,Z569),"0")</f>
        <v>3.0120000000000001E-2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14</v>
      </c>
      <c r="Y571" s="383">
        <f>IFERROR(SUM(Y564:Y569),"0")</f>
        <v>16.8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179</v>
      </c>
      <c r="Y573" s="382">
        <f>IFERROR(IF(X573="",0,CEILING((X573/$H573),1)*$H573),"")</f>
        <v>179.4</v>
      </c>
      <c r="Z573" s="36">
        <f>IFERROR(IF(Y573=0,"",ROUNDUP(Y573/H573,0)*0.02175),"")</f>
        <v>0.50024999999999997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191.94307692307694</v>
      </c>
      <c r="BN573" s="64">
        <f>IFERROR(Y573*I573/H573,"0")</f>
        <v>192.37200000000004</v>
      </c>
      <c r="BO573" s="64">
        <f>IFERROR(1/J573*(X573/H573),"0")</f>
        <v>0.40979853479853479</v>
      </c>
      <c r="BP573" s="64">
        <f>IFERROR(1/J573*(Y573/H573),"0")</f>
        <v>0.4107142857142857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22.948717948717949</v>
      </c>
      <c r="Y575" s="383">
        <f>IFERROR(Y573/H573,"0")+IFERROR(Y574/H574,"0")</f>
        <v>23</v>
      </c>
      <c r="Z575" s="383">
        <f>IFERROR(IF(Z573="",0,Z573),"0")+IFERROR(IF(Z574="",0,Z574),"0")</f>
        <v>0.50024999999999997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179</v>
      </c>
      <c r="Y576" s="383">
        <f>IFERROR(SUM(Y573:Y574),"0")</f>
        <v>179.4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23</v>
      </c>
      <c r="Y579" s="382">
        <f>IFERROR(IF(X579="",0,CEILING((X579/$H579),1)*$H579),"")</f>
        <v>23.4</v>
      </c>
      <c r="Z579" s="36">
        <f>IFERROR(IF(Y579=0,"",ROUNDUP(Y579/H579,0)*0.02175),"")</f>
        <v>6.5250000000000002E-2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24.415384615384614</v>
      </c>
      <c r="BN579" s="64">
        <f>IFERROR(Y579*I579/H579,"0")</f>
        <v>24.84</v>
      </c>
      <c r="BO579" s="64">
        <f>IFERROR(1/J579*(X579/H579),"0")</f>
        <v>5.2655677655677656E-2</v>
      </c>
      <c r="BP579" s="64">
        <f>IFERROR(1/J579*(Y579/H579),"0")</f>
        <v>5.3571428571428568E-2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2.9487179487179489</v>
      </c>
      <c r="Y582" s="383">
        <f>IFERROR(Y578/H578,"0")+IFERROR(Y579/H579,"0")+IFERROR(Y580/H580,"0")+IFERROR(Y581/H581,"0")</f>
        <v>3</v>
      </c>
      <c r="Z582" s="383">
        <f>IFERROR(IF(Z578="",0,Z578),"0")+IFERROR(IF(Z579="",0,Z579),"0")+IFERROR(IF(Z580="",0,Z580),"0")+IFERROR(IF(Z581="",0,Z581),"0")</f>
        <v>6.5250000000000002E-2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23</v>
      </c>
      <c r="Y583" s="383">
        <f>IFERROR(SUM(Y578:Y581),"0")</f>
        <v>23.4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3032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3196.5800000000004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3241.3502069080337</v>
      </c>
      <c r="Y603" s="383">
        <f>IFERROR(SUM(BN22:BN599),"0")</f>
        <v>3415.0300000000007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7</v>
      </c>
      <c r="Y604" s="38">
        <f>ROUNDUP(SUM(BP22:BP599),0)</f>
        <v>7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3416.3502069080337</v>
      </c>
      <c r="Y605" s="383">
        <f>GrossWeightTotalR+PalletQtyTotalR*25</f>
        <v>3590.0300000000007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656.14924532683153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681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7.3989500000000001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21.6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36.400000000000006</v>
      </c>
      <c r="E612" s="46">
        <f>IFERROR(Y103*1,"0")+IFERROR(Y104*1,"0")+IFERROR(Y105*1,"0")+IFERROR(Y109*1,"0")+IFERROR(Y110*1,"0")+IFERROR(Y111*1,"0")+IFERROR(Y112*1,"0")+IFERROR(Y113*1,"0")</f>
        <v>101.4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176.39999999999998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16.8</v>
      </c>
      <c r="I612" s="46">
        <f>IFERROR(Y185*1,"0")+IFERROR(Y186*1,"0")+IFERROR(Y187*1,"0")+IFERROR(Y188*1,"0")+IFERROR(Y189*1,"0")+IFERROR(Y190*1,"0")+IFERROR(Y191*1,"0")+IFERROR(Y192*1,"0")</f>
        <v>48.300000000000004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865.2</v>
      </c>
      <c r="K612" s="46">
        <f>IFERROR(Y241*1,"0")+IFERROR(Y242*1,"0")+IFERROR(Y243*1,"0")+IFERROR(Y244*1,"0")+IFERROR(Y245*1,"0")+IFERROR(Y246*1,"0")+IFERROR(Y247*1,"0")+IFERROR(Y248*1,"0")</f>
        <v>11.6</v>
      </c>
      <c r="L612" s="374"/>
      <c r="M612" s="46">
        <f>IFERROR(Y253*1,"0")+IFERROR(Y254*1,"0")+IFERROR(Y255*1,"0")+IFERROR(Y256*1,"0")+IFERROR(Y257*1,"0")+IFERROR(Y258*1,"0")+IFERROR(Y259*1,"0")+IFERROR(Y260*1,"0")</f>
        <v>93.2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86.399999999999991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87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616.20000000000005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124.8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188.99999999999997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109.2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393.48000000000008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219.60000000000002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2024-08-16T08:21:28Z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