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BBE9BF-D606-4DDF-A041-8BE7FFDE2A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P537" i="1"/>
  <c r="BO537" i="1"/>
  <c r="BN537" i="1"/>
  <c r="BM537" i="1"/>
  <c r="Z537" i="1"/>
  <c r="Y537" i="1"/>
  <c r="P537" i="1"/>
  <c r="BO536" i="1"/>
  <c r="BM536" i="1"/>
  <c r="Y536" i="1"/>
  <c r="Y539" i="1" s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Y524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Y480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Y476" i="1" s="1"/>
  <c r="X467" i="1"/>
  <c r="X466" i="1"/>
  <c r="BO465" i="1"/>
  <c r="BM465" i="1"/>
  <c r="Y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Y455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Y307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71" i="1" s="1"/>
  <c r="Y266" i="1"/>
  <c r="O613" i="1" s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P221" i="1"/>
  <c r="BO220" i="1"/>
  <c r="BM220" i="1"/>
  <c r="Y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6" i="1"/>
  <c r="Y60" i="1"/>
  <c r="Y75" i="1"/>
  <c r="Y81" i="1"/>
  <c r="Y95" i="1"/>
  <c r="Y101" i="1"/>
  <c r="Y107" i="1"/>
  <c r="Y115" i="1"/>
  <c r="BP120" i="1"/>
  <c r="BN120" i="1"/>
  <c r="Z120" i="1"/>
  <c r="Z124" i="1" s="1"/>
  <c r="Y124" i="1"/>
  <c r="BP128" i="1"/>
  <c r="BN128" i="1"/>
  <c r="Z128" i="1"/>
  <c r="Z130" i="1" s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BP235" i="1"/>
  <c r="BN235" i="1"/>
  <c r="Z235" i="1"/>
  <c r="BP237" i="1"/>
  <c r="BN237" i="1"/>
  <c r="Z237" i="1"/>
  <c r="Y239" i="1"/>
  <c r="BP243" i="1"/>
  <c r="BN243" i="1"/>
  <c r="Z243" i="1"/>
  <c r="Z250" i="1" s="1"/>
  <c r="BP248" i="1"/>
  <c r="BN248" i="1"/>
  <c r="Z248" i="1"/>
  <c r="BP256" i="1"/>
  <c r="BN256" i="1"/>
  <c r="Z256" i="1"/>
  <c r="BP259" i="1"/>
  <c r="BN259" i="1"/>
  <c r="Z259" i="1"/>
  <c r="BP281" i="1"/>
  <c r="BN281" i="1"/>
  <c r="Z281" i="1"/>
  <c r="BP289" i="1"/>
  <c r="BN289" i="1"/>
  <c r="Z289" i="1"/>
  <c r="U613" i="1"/>
  <c r="Y318" i="1"/>
  <c r="BP311" i="1"/>
  <c r="BN311" i="1"/>
  <c r="Z311" i="1"/>
  <c r="BP313" i="1"/>
  <c r="BN313" i="1"/>
  <c r="Z313" i="1"/>
  <c r="BP316" i="1"/>
  <c r="BN316" i="1"/>
  <c r="Z316" i="1"/>
  <c r="BP323" i="1"/>
  <c r="BN323" i="1"/>
  <c r="Z323" i="1"/>
  <c r="BP331" i="1"/>
  <c r="BN331" i="1"/>
  <c r="Z33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613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5" i="1"/>
  <c r="BN435" i="1"/>
  <c r="Z435" i="1"/>
  <c r="Y451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59" i="1"/>
  <c r="BN459" i="1"/>
  <c r="Z459" i="1"/>
  <c r="Z461" i="1" s="1"/>
  <c r="Y461" i="1"/>
  <c r="BP494" i="1"/>
  <c r="BN494" i="1"/>
  <c r="Z494" i="1"/>
  <c r="Y496" i="1"/>
  <c r="BP500" i="1"/>
  <c r="BN500" i="1"/>
  <c r="Z500" i="1"/>
  <c r="Z501" i="1" s="1"/>
  <c r="AB613" i="1"/>
  <c r="Y502" i="1"/>
  <c r="BP512" i="1"/>
  <c r="BN512" i="1"/>
  <c r="Z512" i="1"/>
  <c r="Z519" i="1" s="1"/>
  <c r="Y520" i="1"/>
  <c r="BP516" i="1"/>
  <c r="BN516" i="1"/>
  <c r="Z516" i="1"/>
  <c r="BP528" i="1"/>
  <c r="BN528" i="1"/>
  <c r="Z528" i="1"/>
  <c r="Z533" i="1" s="1"/>
  <c r="BP532" i="1"/>
  <c r="BN532" i="1"/>
  <c r="Z532" i="1"/>
  <c r="Y534" i="1"/>
  <c r="F9" i="1"/>
  <c r="J9" i="1"/>
  <c r="Z22" i="1"/>
  <c r="Z23" i="1" s="1"/>
  <c r="BN22" i="1"/>
  <c r="BP22" i="1"/>
  <c r="Y23" i="1"/>
  <c r="X60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Z115" i="1" s="1"/>
  <c r="BN111" i="1"/>
  <c r="Z113" i="1"/>
  <c r="BN113" i="1"/>
  <c r="BP122" i="1"/>
  <c r="BN122" i="1"/>
  <c r="Z122" i="1"/>
  <c r="Y131" i="1"/>
  <c r="Y130" i="1"/>
  <c r="BP134" i="1"/>
  <c r="BN134" i="1"/>
  <c r="Z134" i="1"/>
  <c r="Z139" i="1" s="1"/>
  <c r="BP138" i="1"/>
  <c r="BN138" i="1"/>
  <c r="Z138" i="1"/>
  <c r="Y140" i="1"/>
  <c r="Y145" i="1"/>
  <c r="BP142" i="1"/>
  <c r="BN142" i="1"/>
  <c r="Z142" i="1"/>
  <c r="Z144" i="1" s="1"/>
  <c r="Y155" i="1"/>
  <c r="BP159" i="1"/>
  <c r="BN159" i="1"/>
  <c r="Z159" i="1"/>
  <c r="Z160" i="1" s="1"/>
  <c r="Y161" i="1"/>
  <c r="H613" i="1"/>
  <c r="Y167" i="1"/>
  <c r="BP164" i="1"/>
  <c r="BN164" i="1"/>
  <c r="Z164" i="1"/>
  <c r="Z167" i="1" s="1"/>
  <c r="BP172" i="1"/>
  <c r="BN172" i="1"/>
  <c r="Z172" i="1"/>
  <c r="BP180" i="1"/>
  <c r="BN180" i="1"/>
  <c r="Z180" i="1"/>
  <c r="Y182" i="1"/>
  <c r="I613" i="1"/>
  <c r="Y195" i="1"/>
  <c r="BP186" i="1"/>
  <c r="BN186" i="1"/>
  <c r="Z186" i="1"/>
  <c r="Z194" i="1" s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1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Y230" i="1"/>
  <c r="Y238" i="1"/>
  <c r="BP233" i="1"/>
  <c r="BN233" i="1"/>
  <c r="Z233" i="1"/>
  <c r="Z238" i="1" s="1"/>
  <c r="BP236" i="1"/>
  <c r="BN236" i="1"/>
  <c r="Z236" i="1"/>
  <c r="BP246" i="1"/>
  <c r="BN246" i="1"/>
  <c r="Z246" i="1"/>
  <c r="Y250" i="1"/>
  <c r="M613" i="1"/>
  <c r="Y262" i="1"/>
  <c r="BP254" i="1"/>
  <c r="BN254" i="1"/>
  <c r="Z254" i="1"/>
  <c r="BP258" i="1"/>
  <c r="BN258" i="1"/>
  <c r="Z258" i="1"/>
  <c r="BP261" i="1"/>
  <c r="BN261" i="1"/>
  <c r="Z261" i="1"/>
  <c r="Y263" i="1"/>
  <c r="P613" i="1"/>
  <c r="Y276" i="1"/>
  <c r="BP275" i="1"/>
  <c r="BN275" i="1"/>
  <c r="Z275" i="1"/>
  <c r="Z276" i="1" s="1"/>
  <c r="Y277" i="1"/>
  <c r="Q613" i="1"/>
  <c r="Y283" i="1"/>
  <c r="BP280" i="1"/>
  <c r="BN280" i="1"/>
  <c r="Z280" i="1"/>
  <c r="Z283" i="1" s="1"/>
  <c r="BP282" i="1"/>
  <c r="BN282" i="1"/>
  <c r="Z282" i="1"/>
  <c r="Y284" i="1"/>
  <c r="R613" i="1"/>
  <c r="Y292" i="1"/>
  <c r="BP287" i="1"/>
  <c r="BN287" i="1"/>
  <c r="Z287" i="1"/>
  <c r="BP291" i="1"/>
  <c r="BN291" i="1"/>
  <c r="Z291" i="1"/>
  <c r="Y293" i="1"/>
  <c r="S613" i="1"/>
  <c r="Y297" i="1"/>
  <c r="BP296" i="1"/>
  <c r="BN296" i="1"/>
  <c r="Z296" i="1"/>
  <c r="Z297" i="1" s="1"/>
  <c r="Y298" i="1"/>
  <c r="T613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2" i="1"/>
  <c r="BN312" i="1"/>
  <c r="Z312" i="1"/>
  <c r="BP314" i="1"/>
  <c r="BN314" i="1"/>
  <c r="Z314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Z334" i="1" s="1"/>
  <c r="BP333" i="1"/>
  <c r="BN333" i="1"/>
  <c r="Z333" i="1"/>
  <c r="Y335" i="1"/>
  <c r="Z340" i="1"/>
  <c r="BP338" i="1"/>
  <c r="BN338" i="1"/>
  <c r="Z338" i="1"/>
  <c r="BP344" i="1"/>
  <c r="BN344" i="1"/>
  <c r="Z344" i="1"/>
  <c r="BP352" i="1"/>
  <c r="BN352" i="1"/>
  <c r="Z352" i="1"/>
  <c r="Y354" i="1"/>
  <c r="V613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Y383" i="1"/>
  <c r="Z389" i="1"/>
  <c r="BP387" i="1"/>
  <c r="BN387" i="1"/>
  <c r="Z387" i="1"/>
  <c r="Y394" i="1"/>
  <c r="BP471" i="1"/>
  <c r="BN471" i="1"/>
  <c r="Z471" i="1"/>
  <c r="BP473" i="1"/>
  <c r="BN473" i="1"/>
  <c r="Z473" i="1"/>
  <c r="F613" i="1"/>
  <c r="Y125" i="1"/>
  <c r="G613" i="1"/>
  <c r="Y150" i="1"/>
  <c r="J613" i="1"/>
  <c r="Y200" i="1"/>
  <c r="K613" i="1"/>
  <c r="Y251" i="1"/>
  <c r="Y272" i="1"/>
  <c r="Y402" i="1"/>
  <c r="X613" i="1"/>
  <c r="BP401" i="1"/>
  <c r="BN401" i="1"/>
  <c r="Z401" i="1"/>
  <c r="Y403" i="1"/>
  <c r="Y408" i="1"/>
  <c r="BP405" i="1"/>
  <c r="BN405" i="1"/>
  <c r="Z405" i="1"/>
  <c r="Z408" i="1" s="1"/>
  <c r="BP413" i="1"/>
  <c r="BN413" i="1"/>
  <c r="Z413" i="1"/>
  <c r="Y450" i="1"/>
  <c r="BP436" i="1"/>
  <c r="BN436" i="1"/>
  <c r="Z436" i="1"/>
  <c r="Z450" i="1" s="1"/>
  <c r="BP440" i="1"/>
  <c r="BN440" i="1"/>
  <c r="Z440" i="1"/>
  <c r="BP444" i="1"/>
  <c r="BN444" i="1"/>
  <c r="Z444" i="1"/>
  <c r="BP446" i="1"/>
  <c r="BN446" i="1"/>
  <c r="Z446" i="1"/>
  <c r="BP449" i="1"/>
  <c r="BN449" i="1"/>
  <c r="Z449" i="1"/>
  <c r="Y456" i="1"/>
  <c r="BP453" i="1"/>
  <c r="BN453" i="1"/>
  <c r="Z453" i="1"/>
  <c r="Z455" i="1" s="1"/>
  <c r="Y462" i="1"/>
  <c r="Z613" i="1"/>
  <c r="Y466" i="1"/>
  <c r="BP465" i="1"/>
  <c r="BN465" i="1"/>
  <c r="Z465" i="1"/>
  <c r="Z466" i="1" s="1"/>
  <c r="Y467" i="1"/>
  <c r="BP470" i="1"/>
  <c r="BN470" i="1"/>
  <c r="Z470" i="1"/>
  <c r="Z475" i="1" s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Z495" i="1" s="1"/>
  <c r="Y501" i="1"/>
  <c r="BP514" i="1"/>
  <c r="BN514" i="1"/>
  <c r="Z514" i="1"/>
  <c r="BP518" i="1"/>
  <c r="BN518" i="1"/>
  <c r="Z518" i="1"/>
  <c r="Y525" i="1"/>
  <c r="BP522" i="1"/>
  <c r="BN522" i="1"/>
  <c r="Z522" i="1"/>
  <c r="Z524" i="1" s="1"/>
  <c r="Y533" i="1"/>
  <c r="BP530" i="1"/>
  <c r="BN530" i="1"/>
  <c r="Z530" i="1"/>
  <c r="Y540" i="1"/>
  <c r="Y544" i="1"/>
  <c r="BP550" i="1"/>
  <c r="BN550" i="1"/>
  <c r="Z550" i="1"/>
  <c r="Z555" i="1" s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C613" i="1"/>
  <c r="Y519" i="1"/>
  <c r="Z536" i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BP581" i="1"/>
  <c r="BN581" i="1"/>
  <c r="Z581" i="1"/>
  <c r="AE613" i="1"/>
  <c r="AD613" i="1"/>
  <c r="Y590" i="1"/>
  <c r="Z262" i="1" l="1"/>
  <c r="Z230" i="1"/>
  <c r="Y605" i="1"/>
  <c r="Z416" i="1"/>
  <c r="Z353" i="1"/>
  <c r="Z347" i="1"/>
  <c r="Z318" i="1"/>
  <c r="Z583" i="1"/>
  <c r="Z539" i="1"/>
  <c r="Z571" i="1"/>
  <c r="Z292" i="1"/>
  <c r="Z94" i="1"/>
  <c r="Z608" i="1" s="1"/>
  <c r="Y607" i="1"/>
  <c r="Y604" i="1"/>
  <c r="Y606" i="1" s="1"/>
  <c r="Z378" i="1"/>
  <c r="Z181" i="1"/>
  <c r="Z175" i="1"/>
  <c r="Y603" i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<sst xmlns="http://schemas.openxmlformats.org/spreadsheetml/2006/main" count="2542" uniqueCount="845">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</sst>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6" zoomScaleNormal="100" zoomScaleSheetLayoutView="100" workbookViewId="0">
      <selection activeCell="X623" sqref="X62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5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20</v>
      </c>
      <c r="Y69" s="383">
        <f t="shared" si="11"/>
        <v>21.6</v>
      </c>
      <c r="Z69" s="36">
        <f>IFERROR(IF(Y69=0,"",ROUNDUP(Y69/H69,0)*0.02175),"")</f>
        <v>4.3499999999999997E-2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20.888888888888886</v>
      </c>
      <c r="BN69" s="64">
        <f t="shared" si="13"/>
        <v>22.56</v>
      </c>
      <c r="BO69" s="64">
        <f t="shared" si="14"/>
        <v>3.306878306878306E-2</v>
      </c>
      <c r="BP69" s="64">
        <f t="shared" si="15"/>
        <v>3.5714285714285712E-2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1.8518518518518516</v>
      </c>
      <c r="Y75" s="384">
        <f>IFERROR(Y68/H68,"0")+IFERROR(Y69/H69,"0")+IFERROR(Y70/H70,"0")+IFERROR(Y71/H71,"0")+IFERROR(Y72/H72,"0")+IFERROR(Y73/H73,"0")+IFERROR(Y74/H74,"0")</f>
        <v>2</v>
      </c>
      <c r="Z75" s="384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20</v>
      </c>
      <c r="Y76" s="384">
        <f>IFERROR(SUM(Y68:Y74),"0")</f>
        <v>21.6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250</v>
      </c>
      <c r="Y78" s="383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261.11111111111109</v>
      </c>
      <c r="BN78" s="64">
        <f>IFERROR(Y78*I78/H78,"0")</f>
        <v>270.72000000000003</v>
      </c>
      <c r="BO78" s="64">
        <f>IFERROR(1/J78*(X78/H78),"0")</f>
        <v>0.41335978835978826</v>
      </c>
      <c r="BP78" s="64">
        <f>IFERROR(1/J78*(Y78/H78),"0")</f>
        <v>0.4285714285714286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23.148148148148145</v>
      </c>
      <c r="Y80" s="384">
        <f>IFERROR(Y78/H78,"0")+IFERROR(Y79/H79,"0")</f>
        <v>24.000000000000004</v>
      </c>
      <c r="Z80" s="384">
        <f>IFERROR(IF(Z78="",0,Z78),"0")+IFERROR(IF(Z79="",0,Z79),"0")</f>
        <v>0.52200000000000002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250</v>
      </c>
      <c r="Y81" s="384">
        <f>IFERROR(SUM(Y78:Y79),"0")</f>
        <v>259.20000000000005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60</v>
      </c>
      <c r="Y104" s="383">
        <f>IFERROR(IF(X104="",0,CEILING((X104/$H104),1)*$H104),"")</f>
        <v>64.800000000000011</v>
      </c>
      <c r="Z104" s="36">
        <f>IFERROR(IF(Y104=0,"",ROUNDUP(Y104/H104,0)*0.02175),"")</f>
        <v>0.1305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62.666666666666657</v>
      </c>
      <c r="BN104" s="64">
        <f>IFERROR(Y104*I104/H104,"0")</f>
        <v>67.680000000000007</v>
      </c>
      <c r="BO104" s="64">
        <f>IFERROR(1/J104*(X104/H104),"0")</f>
        <v>9.9206349206349201E-2</v>
      </c>
      <c r="BP104" s="64">
        <f>IFERROR(1/J104*(Y104/H104),"0")</f>
        <v>0.10714285714285715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5.5555555555555554</v>
      </c>
      <c r="Y107" s="384">
        <f>IFERROR(Y104/H104,"0")+IFERROR(Y105/H105,"0")+IFERROR(Y106/H106,"0")</f>
        <v>6.0000000000000009</v>
      </c>
      <c r="Z107" s="384">
        <f>IFERROR(IF(Z104="",0,Z104),"0")+IFERROR(IF(Z105="",0,Z105),"0")+IFERROR(IF(Z106="",0,Z106),"0")</f>
        <v>0.1305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60</v>
      </c>
      <c r="Y108" s="384">
        <f>IFERROR(SUM(Y104:Y106),"0")</f>
        <v>64.800000000000011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180</v>
      </c>
      <c r="Y111" s="383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21.428571428571427</v>
      </c>
      <c r="Y115" s="384">
        <f>IFERROR(Y110/H110,"0")+IFERROR(Y111/H111,"0")+IFERROR(Y112/H112,"0")+IFERROR(Y113/H113,"0")+IFERROR(Y114/H114,"0")</f>
        <v>22</v>
      </c>
      <c r="Z115" s="384">
        <f>IFERROR(IF(Z110="",0,Z110),"0")+IFERROR(IF(Z111="",0,Z111),"0")+IFERROR(IF(Z112="",0,Z112),"0")+IFERROR(IF(Z113="",0,Z113),"0")+IFERROR(IF(Z114="",0,Z114),"0")</f>
        <v>0.47849999999999998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180</v>
      </c>
      <c r="Y116" s="384">
        <f>IFERROR(SUM(Y110:Y114),"0")</f>
        <v>184.8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80</v>
      </c>
      <c r="Y134" s="383">
        <f t="shared" si="21"/>
        <v>84</v>
      </c>
      <c r="Z134" s="36">
        <f>IFERROR(IF(Y134=0,"",ROUNDUP(Y134/H134,0)*0.02175),"")</f>
        <v>0.21749999999999997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85.314285714285703</v>
      </c>
      <c r="BN134" s="64">
        <f t="shared" si="23"/>
        <v>89.58</v>
      </c>
      <c r="BO134" s="64">
        <f t="shared" si="24"/>
        <v>0.17006802721088435</v>
      </c>
      <c r="BP134" s="64">
        <f t="shared" si="25"/>
        <v>0.17857142857142855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9.5238095238095237</v>
      </c>
      <c r="Y139" s="384">
        <f>IFERROR(Y133/H133,"0")+IFERROR(Y134/H134,"0")+IFERROR(Y135/H135,"0")+IFERROR(Y136/H136,"0")+IFERROR(Y137/H137,"0")+IFERROR(Y138/H138,"0")</f>
        <v>10</v>
      </c>
      <c r="Z139" s="384">
        <f>IFERROR(IF(Z133="",0,Z133),"0")+IFERROR(IF(Z134="",0,Z134),"0")+IFERROR(IF(Z135="",0,Z135),"0")+IFERROR(IF(Z136="",0,Z136),"0")+IFERROR(IF(Z137="",0,Z137),"0")+IFERROR(IF(Z138="",0,Z138),"0")</f>
        <v>0.21749999999999997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80</v>
      </c>
      <c r="Y140" s="384">
        <f>IFERROR(SUM(Y133:Y138),"0")</f>
        <v>84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0" t="s">
        <v>341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9" t="s">
        <v>354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7" t="s">
        <v>360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49" t="s">
        <v>371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50</v>
      </c>
      <c r="Y275" s="383">
        <f>IFERROR(IF(X275="",0,CEILING((X275/$H275),1)*$H275),"")</f>
        <v>54</v>
      </c>
      <c r="Z275" s="36">
        <f>IFERROR(IF(Y275=0,"",ROUNDUP(Y275/H275,0)*0.02175),"")</f>
        <v>0.1305</v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52.666666666666664</v>
      </c>
      <c r="BN275" s="64">
        <f>IFERROR(Y275*I275/H275,"0")</f>
        <v>56.88</v>
      </c>
      <c r="BO275" s="64">
        <f>IFERROR(1/J275*(X275/H275),"0")</f>
        <v>9.9206349206349201E-2</v>
      </c>
      <c r="BP275" s="64">
        <f>IFERROR(1/J275*(Y275/H275),"0")</f>
        <v>0.10714285714285714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5.5555555555555554</v>
      </c>
      <c r="Y276" s="384">
        <f>IFERROR(Y275/H275,"0")</f>
        <v>6</v>
      </c>
      <c r="Z276" s="384">
        <f>IFERROR(IF(Z275="",0,Z275),"0")</f>
        <v>0.1305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50</v>
      </c>
      <c r="Y277" s="384">
        <f>IFERROR(SUM(Y275:Y275),"0")</f>
        <v>54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10</v>
      </c>
      <c r="Y313" s="383">
        <f t="shared" si="52"/>
        <v>10.8</v>
      </c>
      <c r="Z313" s="36">
        <f>IFERROR(IF(Y313=0,"",ROUNDUP(Y313/H313,0)*0.02175),"")</f>
        <v>2.1749999999999999E-2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10.444444444444443</v>
      </c>
      <c r="BN313" s="64">
        <f t="shared" si="54"/>
        <v>11.28</v>
      </c>
      <c r="BO313" s="64">
        <f t="shared" si="55"/>
        <v>1.653439153439153E-2</v>
      </c>
      <c r="BP313" s="64">
        <f t="shared" si="56"/>
        <v>1.7857142857142856E-2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0.92592592592592582</v>
      </c>
      <c r="Y318" s="384">
        <f>IFERROR(Y311/H311,"0")+IFERROR(Y312/H312,"0")+IFERROR(Y313/H313,"0")+IFERROR(Y314/H314,"0")+IFERROR(Y315/H315,"0")+IFERROR(Y316/H316,"0")+IFERROR(Y317/H317,"0")</f>
        <v>1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2.1749999999999999E-2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10</v>
      </c>
      <c r="Y319" s="384">
        <f>IFERROR(SUM(Y311:Y317),"0")</f>
        <v>10.8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20</v>
      </c>
      <c r="Y321" s="383">
        <f>IFERROR(IF(X321="",0,CEILING((X321/$H321),1)*$H321),"")</f>
        <v>21</v>
      </c>
      <c r="Z321" s="36">
        <f>IFERROR(IF(Y321=0,"",ROUNDUP(Y321/H321,0)*0.00753),"")</f>
        <v>3.7650000000000003E-2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21.238095238095237</v>
      </c>
      <c r="BN321" s="64">
        <f>IFERROR(Y321*I321/H321,"0")</f>
        <v>22.299999999999997</v>
      </c>
      <c r="BO321" s="64">
        <f>IFERROR(1/J321*(X321/H321),"0")</f>
        <v>3.0525030525030524E-2</v>
      </c>
      <c r="BP321" s="64">
        <f>IFERROR(1/J321*(Y321/H321),"0")</f>
        <v>3.2051282051282048E-2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100</v>
      </c>
      <c r="Y322" s="383">
        <f>IFERROR(IF(X322="",0,CEILING((X322/$H322),1)*$H322),"")</f>
        <v>100.80000000000001</v>
      </c>
      <c r="Z322" s="36">
        <f>IFERROR(IF(Y322=0,"",ROUNDUP(Y322/H322,0)*0.00753),"")</f>
        <v>0.18071999999999999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106.19047619047619</v>
      </c>
      <c r="BN322" s="64">
        <f>IFERROR(Y322*I322/H322,"0")</f>
        <v>107.04</v>
      </c>
      <c r="BO322" s="64">
        <f>IFERROR(1/J322*(X322/H322),"0")</f>
        <v>0.15262515262515264</v>
      </c>
      <c r="BP322" s="64">
        <f>IFERROR(1/J322*(Y322/H322),"0")</f>
        <v>0.15384615384615385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28.571428571428573</v>
      </c>
      <c r="Y325" s="384">
        <f>IFERROR(Y321/H321,"0")+IFERROR(Y322/H322,"0")+IFERROR(Y323/H323,"0")+IFERROR(Y324/H324,"0")</f>
        <v>29</v>
      </c>
      <c r="Z325" s="384">
        <f>IFERROR(IF(Z321="",0,Z321),"0")+IFERROR(IF(Z322="",0,Z322),"0")+IFERROR(IF(Z323="",0,Z323),"0")+IFERROR(IF(Z324="",0,Z324),"0")</f>
        <v>0.21837000000000001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120</v>
      </c>
      <c r="Y326" s="384">
        <f>IFERROR(SUM(Y321:Y324),"0")</f>
        <v>121.80000000000001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1200</v>
      </c>
      <c r="Y328" s="383">
        <f t="shared" ref="Y328:Y333" si="57">IFERROR(IF(X328="",0,CEILING((X328/$H328),1)*$H328),"")</f>
        <v>1201.2</v>
      </c>
      <c r="Z328" s="36">
        <f>IFERROR(IF(Y328=0,"",ROUNDUP(Y328/H328,0)*0.02175),"")</f>
        <v>3.3494999999999999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1285.8461538461538</v>
      </c>
      <c r="BN328" s="64">
        <f t="shared" ref="BN328:BN333" si="59">IFERROR(Y328*I328/H328,"0")</f>
        <v>1287.1320000000001</v>
      </c>
      <c r="BO328" s="64">
        <f t="shared" ref="BO328:BO333" si="60">IFERROR(1/J328*(X328/H328),"0")</f>
        <v>2.7472527472527468</v>
      </c>
      <c r="BP328" s="64">
        <f t="shared" ref="BP328:BP333" si="61">IFERROR(1/J328*(Y328/H328),"0")</f>
        <v>2.75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153.84615384615384</v>
      </c>
      <c r="Y334" s="384">
        <f>IFERROR(Y328/H328,"0")+IFERROR(Y329/H329,"0")+IFERROR(Y330/H330,"0")+IFERROR(Y331/H331,"0")+IFERROR(Y332/H332,"0")+IFERROR(Y333/H333,"0")</f>
        <v>154</v>
      </c>
      <c r="Z334" s="384">
        <f>IFERROR(IF(Z328="",0,Z328),"0")+IFERROR(IF(Z329="",0,Z329),"0")+IFERROR(IF(Z330="",0,Z330),"0")+IFERROR(IF(Z331="",0,Z331),"0")+IFERROR(IF(Z332="",0,Z332),"0")+IFERROR(IF(Z333="",0,Z333),"0")</f>
        <v>3.3494999999999999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1200</v>
      </c>
      <c r="Y335" s="384">
        <f>IFERROR(SUM(Y328:Y333),"0")</f>
        <v>1201.2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3</v>
      </c>
      <c r="Y343" s="383">
        <f>IFERROR(IF(X343="",0,CEILING((X343/$H343),1)*$H343),"")</f>
        <v>3.04</v>
      </c>
      <c r="Z343" s="36">
        <f>IFERROR(IF(Y343=0,"",ROUNDUP(Y343/H343,0)*0.00753),"")</f>
        <v>7.5300000000000002E-3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3.236842105263158</v>
      </c>
      <c r="BN343" s="64">
        <f>IFERROR(Y343*I343/H343,"0")</f>
        <v>3.28</v>
      </c>
      <c r="BO343" s="64">
        <f>IFERROR(1/J343*(X343/H343),"0")</f>
        <v>6.3259109311740889E-3</v>
      </c>
      <c r="BP343" s="64">
        <f>IFERROR(1/J343*(Y343/H343),"0")</f>
        <v>6.41025641025641E-3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9</v>
      </c>
      <c r="Y344" s="383">
        <f>IFERROR(IF(X344="",0,CEILING((X344/$H344),1)*$H344),"")</f>
        <v>9.120000000000001</v>
      </c>
      <c r="Z344" s="36">
        <f>IFERROR(IF(Y344=0,"",ROUNDUP(Y344/H344,0)*0.00753),"")</f>
        <v>2.2589999999999999E-2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9.8289473684210513</v>
      </c>
      <c r="BN344" s="64">
        <f>IFERROR(Y344*I344/H344,"0")</f>
        <v>9.9600000000000009</v>
      </c>
      <c r="BO344" s="64">
        <f>IFERROR(1/J344*(X344/H344),"0")</f>
        <v>1.8977732793522266E-2</v>
      </c>
      <c r="BP344" s="64">
        <f>IFERROR(1/J344*(Y344/H344),"0")</f>
        <v>1.9230769230769232E-2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3.9473684210526314</v>
      </c>
      <c r="Y347" s="384">
        <f>IFERROR(Y343/H343,"0")+IFERROR(Y344/H344,"0")+IFERROR(Y345/H345,"0")+IFERROR(Y346/H346,"0")</f>
        <v>4</v>
      </c>
      <c r="Z347" s="384">
        <f>IFERROR(IF(Z343="",0,Z343),"0")+IFERROR(IF(Z344="",0,Z344),"0")+IFERROR(IF(Z345="",0,Z345),"0")+IFERROR(IF(Z346="",0,Z346),"0")</f>
        <v>3.0120000000000001E-2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12</v>
      </c>
      <c r="Y348" s="384">
        <f>IFERROR(SUM(Y343:Y346),"0")</f>
        <v>12.16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70</v>
      </c>
      <c r="Y361" s="383">
        <f>IFERROR(IF(X361="",0,CEILING((X361/$H361),1)*$H361),"")</f>
        <v>72.899999999999991</v>
      </c>
      <c r="Z361" s="36">
        <f>IFERROR(IF(Y361=0,"",ROUNDUP(Y361/H361,0)*0.02175),"")</f>
        <v>0.19574999999999998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74.874074074074073</v>
      </c>
      <c r="BN361" s="64">
        <f>IFERROR(Y361*I361/H361,"0")</f>
        <v>77.975999999999985</v>
      </c>
      <c r="BO361" s="64">
        <f>IFERROR(1/J361*(X361/H361),"0")</f>
        <v>0.15432098765432101</v>
      </c>
      <c r="BP361" s="64">
        <f>IFERROR(1/J361*(Y361/H361),"0")</f>
        <v>0.1607142857142857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8.6419753086419764</v>
      </c>
      <c r="Y364" s="384">
        <f>IFERROR(Y361/H361,"0")+IFERROR(Y362/H362,"0")+IFERROR(Y363/H363,"0")</f>
        <v>9</v>
      </c>
      <c r="Z364" s="384">
        <f>IFERROR(IF(Z361="",0,Z361),"0")+IFERROR(IF(Z362="",0,Z362),"0")+IFERROR(IF(Z363="",0,Z363),"0")</f>
        <v>0.19574999999999998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70</v>
      </c>
      <c r="Y365" s="384">
        <f>IFERROR(SUM(Y361:Y363),"0")</f>
        <v>72.899999999999991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270</v>
      </c>
      <c r="Y369" s="383">
        <f t="shared" ref="Y369:Y377" si="62">IFERROR(IF(X369="",0,CEILING((X369/$H369),1)*$H369),"")</f>
        <v>270</v>
      </c>
      <c r="Z369" s="36">
        <f>IFERROR(IF(Y369=0,"",ROUNDUP(Y369/H369,0)*0.02175),"")</f>
        <v>0.39149999999999996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278.64000000000004</v>
      </c>
      <c r="BN369" s="64">
        <f t="shared" ref="BN369:BN377" si="64">IFERROR(Y369*I369/H369,"0")</f>
        <v>278.64000000000004</v>
      </c>
      <c r="BO369" s="64">
        <f t="shared" ref="BO369:BO377" si="65">IFERROR(1/J369*(X369/H369),"0")</f>
        <v>0.375</v>
      </c>
      <c r="BP369" s="64">
        <f t="shared" ref="BP369:BP377" si="66">IFERROR(1/J369*(Y369/H369),"0")</f>
        <v>0.375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100</v>
      </c>
      <c r="Y371" s="383">
        <f t="shared" si="62"/>
        <v>105</v>
      </c>
      <c r="Z371" s="36">
        <f>IFERROR(IF(Y371=0,"",ROUNDUP(Y371/H371,0)*0.02175),"")</f>
        <v>0.15225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103.2</v>
      </c>
      <c r="BN371" s="64">
        <f t="shared" si="64"/>
        <v>108.36</v>
      </c>
      <c r="BO371" s="64">
        <f t="shared" si="65"/>
        <v>0.1388888888888889</v>
      </c>
      <c r="BP371" s="64">
        <f t="shared" si="66"/>
        <v>0.14583333333333331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800</v>
      </c>
      <c r="Y373" s="383">
        <f t="shared" si="62"/>
        <v>810</v>
      </c>
      <c r="Z373" s="36">
        <f>IFERROR(IF(Y373=0,"",ROUNDUP(Y373/H373,0)*0.02175),"")</f>
        <v>1.1744999999999999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825.6</v>
      </c>
      <c r="BN373" s="64">
        <f t="shared" si="64"/>
        <v>835.92000000000007</v>
      </c>
      <c r="BO373" s="64">
        <f t="shared" si="65"/>
        <v>1.1111111111111112</v>
      </c>
      <c r="BP373" s="64">
        <f t="shared" si="66"/>
        <v>1.125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78</v>
      </c>
      <c r="Y378" s="384">
        <f>IFERROR(Y369/H369,"0")+IFERROR(Y370/H370,"0")+IFERROR(Y371/H371,"0")+IFERROR(Y372/H372,"0")+IFERROR(Y373/H373,"0")+IFERROR(Y374/H374,"0")+IFERROR(Y375/H375,"0")+IFERROR(Y376/H376,"0")+IFERROR(Y377/H377,"0")</f>
        <v>79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1.7182499999999998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1170</v>
      </c>
      <c r="Y379" s="384">
        <f>IFERROR(SUM(Y369:Y377),"0")</f>
        <v>1185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360</v>
      </c>
      <c r="Y382" s="383">
        <f>IFERROR(IF(X382="",0,CEILING((X382/$H382),1)*$H382),"")</f>
        <v>360</v>
      </c>
      <c r="Z382" s="36">
        <f>IFERROR(IF(Y382=0,"",ROUNDUP(Y382/H382,0)*0.00937),"")</f>
        <v>0.84329999999999994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381.6</v>
      </c>
      <c r="BN382" s="64">
        <f>IFERROR(Y382*I382/H382,"0")</f>
        <v>381.6</v>
      </c>
      <c r="BO382" s="64">
        <f>IFERROR(1/J382*(X382/H382),"0")</f>
        <v>0.75</v>
      </c>
      <c r="BP382" s="64">
        <f>IFERROR(1/J382*(Y382/H382),"0")</f>
        <v>0.75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90</v>
      </c>
      <c r="Y383" s="384">
        <f>IFERROR(Y381/H381,"0")+IFERROR(Y382/H382,"0")</f>
        <v>90</v>
      </c>
      <c r="Z383" s="384">
        <f>IFERROR(IF(Z381="",0,Z381),"0")+IFERROR(IF(Z382="",0,Z382),"0")</f>
        <v>0.84329999999999994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360</v>
      </c>
      <c r="Y384" s="384">
        <f>IFERROR(SUM(Y381:Y382),"0")</f>
        <v>360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160</v>
      </c>
      <c r="Y411" s="383">
        <f>IFERROR(IF(X411="",0,CEILING((X411/$H411),1)*$H411),"")</f>
        <v>163.79999999999998</v>
      </c>
      <c r="Z411" s="36">
        <f>IFERROR(IF(Y411=0,"",ROUNDUP(Y411/H411,0)*0.02175),"")</f>
        <v>0.45674999999999999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171.56923076923081</v>
      </c>
      <c r="BN411" s="64">
        <f>IFERROR(Y411*I411/H411,"0")</f>
        <v>175.64400000000001</v>
      </c>
      <c r="BO411" s="64">
        <f>IFERROR(1/J411*(X411/H411),"0")</f>
        <v>0.36630036630036633</v>
      </c>
      <c r="BP411" s="64">
        <f>IFERROR(1/J411*(Y411/H411),"0")</f>
        <v>0.375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20.512820512820515</v>
      </c>
      <c r="Y416" s="384">
        <f>IFERROR(Y411/H411,"0")+IFERROR(Y412/H412,"0")+IFERROR(Y413/H413,"0")+IFERROR(Y414/H414,"0")+IFERROR(Y415/H415,"0")</f>
        <v>21</v>
      </c>
      <c r="Z416" s="384">
        <f>IFERROR(IF(Z411="",0,Z411),"0")+IFERROR(IF(Z412="",0,Z412),"0")+IFERROR(IF(Z413="",0,Z413),"0")+IFERROR(IF(Z414="",0,Z414),"0")+IFERROR(IF(Z415="",0,Z415),"0")</f>
        <v>0.45674999999999999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160</v>
      </c>
      <c r="Y417" s="384">
        <f>IFERROR(SUM(Y411:Y415),"0")</f>
        <v>163.79999999999998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30</v>
      </c>
      <c r="Y431" s="383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15</v>
      </c>
      <c r="Y432" s="383">
        <f t="shared" si="67"/>
        <v>16.8</v>
      </c>
      <c r="Z432" s="36">
        <f>IFERROR(IF(Y432=0,"",ROUNDUP(Y432/H432,0)*0.00753),"")</f>
        <v>3.0120000000000001E-2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15.821428571428568</v>
      </c>
      <c r="BN432" s="64">
        <f t="shared" si="69"/>
        <v>17.72</v>
      </c>
      <c r="BO432" s="64">
        <f t="shared" si="70"/>
        <v>2.2893772893772892E-2</v>
      </c>
      <c r="BP432" s="64">
        <f t="shared" si="71"/>
        <v>2.564102564102564E-2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58" t="s">
        <v>584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588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592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">
        <v>596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">
        <v>600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5" t="s">
        <v>611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10.714285714285714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12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9.0359999999999996E-2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45</v>
      </c>
      <c r="Y451" s="384">
        <f>IFERROR(SUM(Y429:Y449),"0")</f>
        <v>50.400000000000006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8" t="s">
        <v>633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">
        <v>643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30</v>
      </c>
      <c r="Y513" s="383">
        <f t="shared" si="78"/>
        <v>31.68</v>
      </c>
      <c r="Z513" s="36">
        <f t="shared" si="79"/>
        <v>7.1760000000000004E-2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150</v>
      </c>
      <c r="Y515" s="383">
        <f t="shared" si="78"/>
        <v>153.12</v>
      </c>
      <c r="Z515" s="36">
        <f t="shared" si="79"/>
        <v>0.34683999999999998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160.22727272727272</v>
      </c>
      <c r="BN515" s="64">
        <f t="shared" si="81"/>
        <v>163.56</v>
      </c>
      <c r="BO515" s="64">
        <f t="shared" si="82"/>
        <v>0.27316433566433568</v>
      </c>
      <c r="BP515" s="64">
        <f t="shared" si="83"/>
        <v>0.27884615384615385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34.090909090909086</v>
      </c>
      <c r="Y519" s="384">
        <f>IFERROR(Y510/H510,"0")+IFERROR(Y511/H511,"0")+IFERROR(Y512/H512,"0")+IFERROR(Y513/H513,"0")+IFERROR(Y514/H514,"0")+IFERROR(Y515/H515,"0")+IFERROR(Y516/H516,"0")+IFERROR(Y517/H517,"0")+IFERROR(Y518/H518,"0")</f>
        <v>35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0.41859999999999997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180</v>
      </c>
      <c r="Y520" s="384">
        <f>IFERROR(SUM(Y510:Y518),"0")</f>
        <v>184.8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170</v>
      </c>
      <c r="Y522" s="383">
        <f>IFERROR(IF(X522="",0,CEILING((X522/$H522),1)*$H522),"")</f>
        <v>174.24</v>
      </c>
      <c r="Z522" s="36">
        <f>IFERROR(IF(Y522=0,"",ROUNDUP(Y522/H522,0)*0.01196),"")</f>
        <v>0.39468000000000003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181.59090909090907</v>
      </c>
      <c r="BN522" s="64">
        <f>IFERROR(Y522*I522/H522,"0")</f>
        <v>186.12</v>
      </c>
      <c r="BO522" s="64">
        <f>IFERROR(1/J522*(X522/H522),"0")</f>
        <v>0.3095862470862471</v>
      </c>
      <c r="BP522" s="64">
        <f>IFERROR(1/J522*(Y522/H522),"0")</f>
        <v>0.31730769230769235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32.196969696969695</v>
      </c>
      <c r="Y524" s="384">
        <f>IFERROR(Y522/H522,"0")+IFERROR(Y523/H523,"0")</f>
        <v>33</v>
      </c>
      <c r="Z524" s="384">
        <f>IFERROR(IF(Z522="",0,Z522),"0")+IFERROR(IF(Z523="",0,Z523),"0")</f>
        <v>0.39468000000000003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170</v>
      </c>
      <c r="Y525" s="384">
        <f>IFERROR(SUM(Y522:Y523),"0")</f>
        <v>174.24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60</v>
      </c>
      <c r="Y529" s="383">
        <f t="shared" si="84"/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64.090909090909079</v>
      </c>
      <c r="BN529" s="64">
        <f t="shared" si="86"/>
        <v>67.679999999999993</v>
      </c>
      <c r="BO529" s="64">
        <f t="shared" si="87"/>
        <v>0.10926573426573427</v>
      </c>
      <c r="BP529" s="64">
        <f t="shared" si="88"/>
        <v>0.11538461538461539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11.363636363636363</v>
      </c>
      <c r="Y533" s="384">
        <f>IFERROR(Y527/H527,"0")+IFERROR(Y528/H528,"0")+IFERROR(Y529/H529,"0")+IFERROR(Y530/H530,"0")+IFERROR(Y531/H531,"0")+IFERROR(Y532/H532,"0")</f>
        <v>12</v>
      </c>
      <c r="Z533" s="384">
        <f>IFERROR(IF(Z527="",0,Z527),"0")+IFERROR(IF(Z528="",0,Z528),"0")+IFERROR(IF(Z529="",0,Z529),"0")+IFERROR(IF(Z530="",0,Z530),"0")+IFERROR(IF(Z531="",0,Z531),"0")+IFERROR(IF(Z532="",0,Z532),"0")</f>
        <v>0.14352000000000001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60</v>
      </c>
      <c r="Y534" s="384">
        <f>IFERROR(SUM(Y527:Y532),"0")</f>
        <v>63.36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30</v>
      </c>
      <c r="Y550" s="383">
        <f t="shared" si="89"/>
        <v>36</v>
      </c>
      <c r="Z550" s="36">
        <f>IFERROR(IF(Y550=0,"",ROUNDUP(Y550/H550,0)*0.02175),"")</f>
        <v>6.5250000000000002E-2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31.200000000000003</v>
      </c>
      <c r="BN550" s="64">
        <f t="shared" si="91"/>
        <v>37.440000000000005</v>
      </c>
      <c r="BO550" s="64">
        <f t="shared" si="92"/>
        <v>4.4642857142857137E-2</v>
      </c>
      <c r="BP550" s="64">
        <f t="shared" si="93"/>
        <v>5.3571428571428568E-2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2.5</v>
      </c>
      <c r="Y555" s="384">
        <f>IFERROR(Y548/H548,"0")+IFERROR(Y549/H549,"0")+IFERROR(Y550/H550,"0")+IFERROR(Y551/H551,"0")+IFERROR(Y552/H552,"0")+IFERROR(Y553/H553,"0")+IFERROR(Y554/H554,"0")</f>
        <v>3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6.5250000000000002E-2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30</v>
      </c>
      <c r="Y556" s="384">
        <f>IFERROR(SUM(Y548:Y554),"0")</f>
        <v>36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70</v>
      </c>
      <c r="Y569" s="383">
        <f t="shared" si="94"/>
        <v>71.400000000000006</v>
      </c>
      <c r="Z569" s="36">
        <f>IFERROR(IF(Y569=0,"",ROUNDUP(Y569/H569,0)*0.00753),"")</f>
        <v>0.12801000000000001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74.333333333333329</v>
      </c>
      <c r="BN569" s="64">
        <f t="shared" si="96"/>
        <v>75.820000000000007</v>
      </c>
      <c r="BO569" s="64">
        <f t="shared" si="97"/>
        <v>0.10683760683760682</v>
      </c>
      <c r="BP569" s="64">
        <f t="shared" si="98"/>
        <v>0.10897435897435898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16.666666666666664</v>
      </c>
      <c r="Y571" s="384">
        <f>IFERROR(Y565/H565,"0")+IFERROR(Y566/H566,"0")+IFERROR(Y567/H567,"0")+IFERROR(Y568/H568,"0")+IFERROR(Y569/H569,"0")+IFERROR(Y570/H570,"0")</f>
        <v>17</v>
      </c>
      <c r="Z571" s="384">
        <f>IFERROR(IF(Z565="",0,Z565),"0")+IFERROR(IF(Z566="",0,Z566),"0")+IFERROR(IF(Z567="",0,Z567),"0")+IFERROR(IF(Z568="",0,Z568),"0")+IFERROR(IF(Z569="",0,Z569),"0")+IFERROR(IF(Z570="",0,Z570),"0")</f>
        <v>0.12801000000000001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70</v>
      </c>
      <c r="Y572" s="384">
        <f>IFERROR(SUM(Y565:Y570),"0")</f>
        <v>71.400000000000006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20</v>
      </c>
      <c r="Y574" s="383">
        <f>IFERROR(IF(X574="",0,CEILING((X574/$H574),1)*$H574),"")</f>
        <v>23.4</v>
      </c>
      <c r="Z574" s="36">
        <f>IFERROR(IF(Y574=0,"",ROUNDUP(Y574/H574,0)*0.02175),"")</f>
        <v>6.5250000000000002E-2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21.446153846153852</v>
      </c>
      <c r="BN574" s="64">
        <f>IFERROR(Y574*I574/H574,"0")</f>
        <v>25.092000000000002</v>
      </c>
      <c r="BO574" s="64">
        <f>IFERROR(1/J574*(X574/H574),"0")</f>
        <v>4.5787545787545791E-2</v>
      </c>
      <c r="BP574" s="64">
        <f>IFERROR(1/J574*(Y574/H574),"0")</f>
        <v>5.3571428571428568E-2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2.5641025641025643</v>
      </c>
      <c r="Y576" s="384">
        <f>IFERROR(Y574/H574,"0")+IFERROR(Y575/H575,"0")</f>
        <v>3</v>
      </c>
      <c r="Z576" s="384">
        <f>IFERROR(IF(Z574="",0,Z574),"0")+IFERROR(IF(Z575="",0,Z575),"0")</f>
        <v>6.5250000000000002E-2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20</v>
      </c>
      <c r="Y577" s="384">
        <f>IFERROR(SUM(Y574:Y575),"0")</f>
        <v>23.4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4317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4399.66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4559.3999157178096</v>
      </c>
      <c r="Y604" s="384">
        <f>IFERROR(SUM(BN22:BN600),"0")</f>
        <v>4646.4719999999998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9</v>
      </c>
      <c r="Y605" s="38">
        <f>ROUNDUP(SUM(BP22:BP600),0)</f>
        <v>9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4784.3999157178096</v>
      </c>
      <c r="Y606" s="384">
        <f>GrossWeightTotalR+PalletQtyTotalR*25</f>
        <v>4871.4719999999998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561.60573474608555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572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9.6619600000000023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280.80000000000007</v>
      </c>
      <c r="E613" s="46">
        <f>IFERROR(Y104*1,"0")+IFERROR(Y105*1,"0")+IFERROR(Y106*1,"0")+IFERROR(Y110*1,"0")+IFERROR(Y111*1,"0")+IFERROR(Y112*1,"0")+IFERROR(Y113*1,"0")+IFERROR(Y114*1,"0")</f>
        <v>249.60000000000002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84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54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1345.96</v>
      </c>
      <c r="V613" s="46">
        <f>IFERROR(Y357*1,"0")+IFERROR(Y361*1,"0")+IFERROR(Y362*1,"0")+IFERROR(Y363*1,"0")</f>
        <v>72.899999999999991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1545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163.79999999999998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50.400000000000006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422.40000000000003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130.80000000000001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