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4\12,24\06,12,24 Симф КИ\"/>
    </mc:Choice>
  </mc:AlternateContent>
  <xr:revisionPtr revIDLastSave="0" documentId="13_ncr:1_{631F199E-1A82-480B-99EB-A5C088A27A0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TDSheet!$A$6:$AK$123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4" i="1" l="1"/>
  <c r="AJ24" i="1"/>
  <c r="AI8" i="1"/>
  <c r="AI9" i="1"/>
  <c r="AI10" i="1"/>
  <c r="AI11" i="1"/>
  <c r="AI12" i="1"/>
  <c r="AI13" i="1"/>
  <c r="AI14" i="1"/>
  <c r="AI15" i="1"/>
  <c r="AI16" i="1"/>
  <c r="AI17" i="1"/>
  <c r="AI19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3" i="1"/>
  <c r="AH104" i="1"/>
  <c r="AH106" i="1"/>
  <c r="AH107" i="1"/>
  <c r="AH108" i="1"/>
  <c r="AH109" i="1"/>
  <c r="AH110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Y25" i="1"/>
  <c r="W24" i="1"/>
  <c r="Z24" i="1" s="1"/>
  <c r="W93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AD57" i="1"/>
  <c r="W57" i="1" s="1"/>
  <c r="AD58" i="1"/>
  <c r="W58" i="1" s="1"/>
  <c r="AD59" i="1"/>
  <c r="W59" i="1" s="1"/>
  <c r="AD60" i="1"/>
  <c r="W60" i="1" s="1"/>
  <c r="AD61" i="1"/>
  <c r="W61" i="1" s="1"/>
  <c r="AD62" i="1"/>
  <c r="W62" i="1" s="1"/>
  <c r="AD63" i="1"/>
  <c r="W63" i="1" s="1"/>
  <c r="Z63" i="1" s="1"/>
  <c r="AD64" i="1"/>
  <c r="W64" i="1" s="1"/>
  <c r="AD65" i="1"/>
  <c r="W65" i="1" s="1"/>
  <c r="AD66" i="1"/>
  <c r="W66" i="1" s="1"/>
  <c r="AD67" i="1"/>
  <c r="W67" i="1" s="1"/>
  <c r="AD68" i="1"/>
  <c r="W68" i="1" s="1"/>
  <c r="AD69" i="1"/>
  <c r="W69" i="1" s="1"/>
  <c r="AD70" i="1"/>
  <c r="W70" i="1" s="1"/>
  <c r="AD71" i="1"/>
  <c r="W71" i="1" s="1"/>
  <c r="AD72" i="1"/>
  <c r="W72" i="1" s="1"/>
  <c r="AD73" i="1"/>
  <c r="W73" i="1" s="1"/>
  <c r="AD74" i="1"/>
  <c r="W74" i="1" s="1"/>
  <c r="AD75" i="1"/>
  <c r="W75" i="1" s="1"/>
  <c r="AD76" i="1"/>
  <c r="W76" i="1" s="1"/>
  <c r="AD77" i="1"/>
  <c r="W77" i="1" s="1"/>
  <c r="AD78" i="1"/>
  <c r="W78" i="1" s="1"/>
  <c r="AD79" i="1"/>
  <c r="W79" i="1" s="1"/>
  <c r="AD80" i="1"/>
  <c r="W80" i="1" s="1"/>
  <c r="AD81" i="1"/>
  <c r="W81" i="1" s="1"/>
  <c r="AD82" i="1"/>
  <c r="W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AD88" i="1"/>
  <c r="W88" i="1" s="1"/>
  <c r="AD89" i="1"/>
  <c r="W89" i="1" s="1"/>
  <c r="AD90" i="1"/>
  <c r="W90" i="1" s="1"/>
  <c r="AD91" i="1"/>
  <c r="W91" i="1" s="1"/>
  <c r="Z91" i="1" s="1"/>
  <c r="AD92" i="1"/>
  <c r="W92" i="1" s="1"/>
  <c r="Z92" i="1" s="1"/>
  <c r="AD93" i="1"/>
  <c r="AD94" i="1"/>
  <c r="W94" i="1" s="1"/>
  <c r="AD95" i="1"/>
  <c r="W95" i="1" s="1"/>
  <c r="AD96" i="1"/>
  <c r="W96" i="1" s="1"/>
  <c r="AD97" i="1"/>
  <c r="W97" i="1" s="1"/>
  <c r="AD98" i="1"/>
  <c r="W98" i="1" s="1"/>
  <c r="AD99" i="1"/>
  <c r="W99" i="1" s="1"/>
  <c r="Z99" i="1" s="1"/>
  <c r="AD100" i="1"/>
  <c r="W100" i="1" s="1"/>
  <c r="AD101" i="1"/>
  <c r="W101" i="1" s="1"/>
  <c r="Z101" i="1" s="1"/>
  <c r="AD102" i="1"/>
  <c r="W102" i="1" s="1"/>
  <c r="Z102" i="1" s="1"/>
  <c r="AD103" i="1"/>
  <c r="W103" i="1" s="1"/>
  <c r="AD104" i="1"/>
  <c r="W104" i="1" s="1"/>
  <c r="AD105" i="1"/>
  <c r="W105" i="1" s="1"/>
  <c r="Z105" i="1" s="1"/>
  <c r="AD106" i="1"/>
  <c r="W106" i="1" s="1"/>
  <c r="AD107" i="1"/>
  <c r="W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AD113" i="1"/>
  <c r="W113" i="1" s="1"/>
  <c r="AD114" i="1"/>
  <c r="W114" i="1" s="1"/>
  <c r="AD115" i="1"/>
  <c r="W115" i="1" s="1"/>
  <c r="AD116" i="1"/>
  <c r="W116" i="1" s="1"/>
  <c r="Z116" i="1" s="1"/>
  <c r="AD117" i="1"/>
  <c r="W117" i="1" s="1"/>
  <c r="Z117" i="1" s="1"/>
  <c r="AD118" i="1"/>
  <c r="W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Y9" i="1" s="1"/>
  <c r="L10" i="1"/>
  <c r="Y10" i="1" s="1"/>
  <c r="L11" i="1"/>
  <c r="L12" i="1"/>
  <c r="L13" i="1"/>
  <c r="L14" i="1"/>
  <c r="Y14" i="1" s="1"/>
  <c r="L15" i="1"/>
  <c r="Y15" i="1" s="1"/>
  <c r="L16" i="1"/>
  <c r="Y16" i="1" s="1"/>
  <c r="L17" i="1"/>
  <c r="L18" i="1"/>
  <c r="Y18" i="1" s="1"/>
  <c r="L19" i="1"/>
  <c r="L20" i="1"/>
  <c r="L21" i="1"/>
  <c r="Y21" i="1" s="1"/>
  <c r="L22" i="1"/>
  <c r="Y22" i="1" s="1"/>
  <c r="L23" i="1"/>
  <c r="L25" i="1"/>
  <c r="L26" i="1"/>
  <c r="Y26" i="1" s="1"/>
  <c r="L27" i="1"/>
  <c r="Y27" i="1" s="1"/>
  <c r="L28" i="1"/>
  <c r="L29" i="1"/>
  <c r="L30" i="1"/>
  <c r="Y30" i="1" s="1"/>
  <c r="L31" i="1"/>
  <c r="Y31" i="1" s="1"/>
  <c r="L32" i="1"/>
  <c r="L33" i="1"/>
  <c r="L34" i="1"/>
  <c r="Y34" i="1" s="1"/>
  <c r="L35" i="1"/>
  <c r="L36" i="1"/>
  <c r="Y36" i="1" s="1"/>
  <c r="L37" i="1"/>
  <c r="Y37" i="1" s="1"/>
  <c r="L38" i="1"/>
  <c r="Y38" i="1" s="1"/>
  <c r="L39" i="1"/>
  <c r="L40" i="1"/>
  <c r="L41" i="1"/>
  <c r="L42" i="1"/>
  <c r="Y42" i="1" s="1"/>
  <c r="L43" i="1"/>
  <c r="Y43" i="1" s="1"/>
  <c r="L44" i="1"/>
  <c r="L45" i="1"/>
  <c r="L46" i="1"/>
  <c r="Y46" i="1" s="1"/>
  <c r="L47" i="1"/>
  <c r="Y47" i="1" s="1"/>
  <c r="L48" i="1"/>
  <c r="Y48" i="1" s="1"/>
  <c r="L49" i="1"/>
  <c r="L50" i="1"/>
  <c r="Y50" i="1" s="1"/>
  <c r="L51" i="1"/>
  <c r="Y51" i="1" s="1"/>
  <c r="L52" i="1"/>
  <c r="Y52" i="1" s="1"/>
  <c r="L53" i="1"/>
  <c r="L54" i="1"/>
  <c r="Y54" i="1" s="1"/>
  <c r="L55" i="1"/>
  <c r="L56" i="1"/>
  <c r="L57" i="1"/>
  <c r="Y57" i="1" s="1"/>
  <c r="L58" i="1"/>
  <c r="L59" i="1"/>
  <c r="L60" i="1"/>
  <c r="L61" i="1"/>
  <c r="L62" i="1"/>
  <c r="L63" i="1"/>
  <c r="Y63" i="1" s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Y84" i="1" s="1"/>
  <c r="L85" i="1"/>
  <c r="L86" i="1"/>
  <c r="Y86" i="1" s="1"/>
  <c r="L87" i="1"/>
  <c r="L88" i="1"/>
  <c r="L89" i="1"/>
  <c r="L90" i="1"/>
  <c r="L91" i="1"/>
  <c r="Y91" i="1" s="1"/>
  <c r="L92" i="1"/>
  <c r="L93" i="1"/>
  <c r="L94" i="1"/>
  <c r="L95" i="1"/>
  <c r="L96" i="1"/>
  <c r="L97" i="1"/>
  <c r="L98" i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Y108" i="1" s="1"/>
  <c r="L109" i="1"/>
  <c r="Y109" i="1" s="1"/>
  <c r="L110" i="1"/>
  <c r="L111" i="1"/>
  <c r="L112" i="1"/>
  <c r="L113" i="1"/>
  <c r="Y113" i="1" s="1"/>
  <c r="L114" i="1"/>
  <c r="L115" i="1"/>
  <c r="L116" i="1"/>
  <c r="Y116" i="1" s="1"/>
  <c r="L117" i="1"/>
  <c r="L118" i="1"/>
  <c r="L119" i="1"/>
  <c r="Y119" i="1" s="1"/>
  <c r="L120" i="1"/>
  <c r="Y120" i="1" s="1"/>
  <c r="L121" i="1"/>
  <c r="Y121" i="1" s="1"/>
  <c r="L122" i="1"/>
  <c r="L123" i="1"/>
  <c r="Y123" i="1" s="1"/>
  <c r="L7" i="1"/>
  <c r="Y7" i="1" s="1"/>
  <c r="K2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K42" i="1" s="1"/>
  <c r="H43" i="1"/>
  <c r="H44" i="1"/>
  <c r="H45" i="1"/>
  <c r="H46" i="1"/>
  <c r="H47" i="1"/>
  <c r="H48" i="1"/>
  <c r="H49" i="1"/>
  <c r="H50" i="1"/>
  <c r="H51" i="1"/>
  <c r="AJ51" i="1" s="1"/>
  <c r="H52" i="1"/>
  <c r="H53" i="1"/>
  <c r="H54" i="1"/>
  <c r="H55" i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H84" i="1"/>
  <c r="H85" i="1"/>
  <c r="H86" i="1"/>
  <c r="H87" i="1"/>
  <c r="AK87" i="1" s="1"/>
  <c r="H88" i="1"/>
  <c r="AK88" i="1" s="1"/>
  <c r="H89" i="1"/>
  <c r="AK89" i="1" s="1"/>
  <c r="H90" i="1"/>
  <c r="AK90" i="1" s="1"/>
  <c r="H91" i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H100" i="1"/>
  <c r="AK100" i="1" s="1"/>
  <c r="H101" i="1"/>
  <c r="H102" i="1"/>
  <c r="H103" i="1"/>
  <c r="AK103" i="1" s="1"/>
  <c r="H104" i="1"/>
  <c r="AK104" i="1" s="1"/>
  <c r="H105" i="1"/>
  <c r="H106" i="1"/>
  <c r="AK106" i="1" s="1"/>
  <c r="H107" i="1"/>
  <c r="AK107" i="1" s="1"/>
  <c r="H108" i="1"/>
  <c r="H109" i="1"/>
  <c r="H110" i="1"/>
  <c r="H111" i="1"/>
  <c r="H112" i="1"/>
  <c r="AK112" i="1" s="1"/>
  <c r="H113" i="1"/>
  <c r="AK113" i="1" s="1"/>
  <c r="H114" i="1"/>
  <c r="AK114" i="1" s="1"/>
  <c r="H115" i="1"/>
  <c r="AK115" i="1" s="1"/>
  <c r="H116" i="1"/>
  <c r="H117" i="1"/>
  <c r="H118" i="1"/>
  <c r="AK118" i="1" s="1"/>
  <c r="H119" i="1"/>
  <c r="H120" i="1"/>
  <c r="H121" i="1"/>
  <c r="H122" i="1"/>
  <c r="H12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E6" i="1"/>
  <c r="F6" i="1"/>
  <c r="AJ97" i="1" l="1"/>
  <c r="AJ114" i="1"/>
  <c r="AJ106" i="1"/>
  <c r="Y40" i="1"/>
  <c r="Y23" i="1"/>
  <c r="Y19" i="1"/>
  <c r="Y49" i="1"/>
  <c r="Y12" i="1"/>
  <c r="Y32" i="1"/>
  <c r="Y28" i="1"/>
  <c r="Y11" i="1"/>
  <c r="Y95" i="1"/>
  <c r="AJ103" i="1"/>
  <c r="Z103" i="1"/>
  <c r="AJ67" i="1"/>
  <c r="Z67" i="1"/>
  <c r="Y39" i="1"/>
  <c r="Z39" i="1"/>
  <c r="AJ118" i="1"/>
  <c r="Z118" i="1"/>
  <c r="Y103" i="1"/>
  <c r="AJ115" i="1"/>
  <c r="Z115" i="1"/>
  <c r="AJ71" i="1"/>
  <c r="Z71" i="1"/>
  <c r="Y75" i="1"/>
  <c r="AJ107" i="1"/>
  <c r="Z107" i="1"/>
  <c r="AJ87" i="1"/>
  <c r="Z87" i="1"/>
  <c r="AK7" i="1"/>
  <c r="AJ7" i="1"/>
  <c r="AK116" i="1"/>
  <c r="AJ116" i="1"/>
  <c r="AK108" i="1"/>
  <c r="AJ108" i="1"/>
  <c r="AK84" i="1"/>
  <c r="AJ84" i="1"/>
  <c r="AK52" i="1"/>
  <c r="AJ52" i="1"/>
  <c r="AK44" i="1"/>
  <c r="AJ44" i="1"/>
  <c r="AK36" i="1"/>
  <c r="AJ36" i="1"/>
  <c r="AJ123" i="1"/>
  <c r="AK123" i="1"/>
  <c r="AJ99" i="1"/>
  <c r="AK99" i="1"/>
  <c r="AJ91" i="1"/>
  <c r="AK91" i="1"/>
  <c r="AJ83" i="1"/>
  <c r="AK83" i="1"/>
  <c r="AJ43" i="1"/>
  <c r="AK43" i="1"/>
  <c r="AJ31" i="1"/>
  <c r="AK31" i="1"/>
  <c r="Y111" i="1"/>
  <c r="Y87" i="1"/>
  <c r="Y71" i="1"/>
  <c r="Y55" i="1"/>
  <c r="AJ75" i="1"/>
  <c r="Z75" i="1"/>
  <c r="AJ76" i="1"/>
  <c r="AJ65" i="1"/>
  <c r="Z65" i="1"/>
  <c r="Y24" i="1"/>
  <c r="Y13" i="1"/>
  <c r="Z106" i="1"/>
  <c r="Z76" i="1"/>
  <c r="AK122" i="1"/>
  <c r="AJ122" i="1"/>
  <c r="AK102" i="1"/>
  <c r="AJ102" i="1"/>
  <c r="AK86" i="1"/>
  <c r="AJ86" i="1"/>
  <c r="AK50" i="1"/>
  <c r="AJ50" i="1"/>
  <c r="AK34" i="1"/>
  <c r="AJ34" i="1"/>
  <c r="AK26" i="1"/>
  <c r="AJ26" i="1"/>
  <c r="AK21" i="1"/>
  <c r="AJ21" i="1"/>
  <c r="AK17" i="1"/>
  <c r="AJ17" i="1"/>
  <c r="AK13" i="1"/>
  <c r="AJ13" i="1"/>
  <c r="AK9" i="1"/>
  <c r="AJ9" i="1"/>
  <c r="Y114" i="1"/>
  <c r="Y106" i="1"/>
  <c r="Y17" i="1"/>
  <c r="AJ98" i="1"/>
  <c r="Z98" i="1"/>
  <c r="AJ94" i="1"/>
  <c r="Z94" i="1"/>
  <c r="Z90" i="1"/>
  <c r="AJ82" i="1"/>
  <c r="Z82" i="1"/>
  <c r="AJ78" i="1"/>
  <c r="Z78" i="1"/>
  <c r="AJ74" i="1"/>
  <c r="Z74" i="1"/>
  <c r="Z70" i="1"/>
  <c r="AJ66" i="1"/>
  <c r="Z66" i="1"/>
  <c r="Y62" i="1"/>
  <c r="AJ62" i="1"/>
  <c r="Z62" i="1"/>
  <c r="Z58" i="1"/>
  <c r="AJ93" i="1"/>
  <c r="Z93" i="1"/>
  <c r="AJ72" i="1"/>
  <c r="Z72" i="1"/>
  <c r="AJ61" i="1"/>
  <c r="Z61" i="1"/>
  <c r="Y53" i="1"/>
  <c r="Y20" i="1"/>
  <c r="Z114" i="1"/>
  <c r="Z57" i="1"/>
  <c r="AK120" i="1"/>
  <c r="AJ120" i="1"/>
  <c r="AK48" i="1"/>
  <c r="AJ48" i="1"/>
  <c r="AK40" i="1"/>
  <c r="AJ40" i="1"/>
  <c r="AK32" i="1"/>
  <c r="AJ32" i="1"/>
  <c r="AK28" i="1"/>
  <c r="AJ28" i="1"/>
  <c r="AJ23" i="1"/>
  <c r="AK23" i="1"/>
  <c r="AJ19" i="1"/>
  <c r="AK19" i="1"/>
  <c r="AJ15" i="1"/>
  <c r="AK15" i="1"/>
  <c r="AJ11" i="1"/>
  <c r="AK11" i="1"/>
  <c r="AJ119" i="1"/>
  <c r="AK119" i="1"/>
  <c r="AJ111" i="1"/>
  <c r="AK111" i="1"/>
  <c r="AJ63" i="1"/>
  <c r="AK63" i="1"/>
  <c r="AJ55" i="1"/>
  <c r="AK55" i="1"/>
  <c r="AJ47" i="1"/>
  <c r="AK47" i="1"/>
  <c r="AJ39" i="1"/>
  <c r="AK39" i="1"/>
  <c r="AJ35" i="1"/>
  <c r="AK35" i="1"/>
  <c r="AJ27" i="1"/>
  <c r="AK27" i="1"/>
  <c r="AK22" i="1"/>
  <c r="AJ22" i="1"/>
  <c r="AK18" i="1"/>
  <c r="AJ18" i="1"/>
  <c r="AK14" i="1"/>
  <c r="AJ14" i="1"/>
  <c r="AK10" i="1"/>
  <c r="AJ10" i="1"/>
  <c r="Y99" i="1"/>
  <c r="Y83" i="1"/>
  <c r="Y67" i="1"/>
  <c r="Y35" i="1"/>
  <c r="AJ95" i="1"/>
  <c r="Z95" i="1"/>
  <c r="AJ79" i="1"/>
  <c r="AJ59" i="1"/>
  <c r="Z59" i="1"/>
  <c r="AK110" i="1"/>
  <c r="AJ110" i="1"/>
  <c r="AK54" i="1"/>
  <c r="AJ54" i="1"/>
  <c r="AK46" i="1"/>
  <c r="AJ46" i="1"/>
  <c r="AK38" i="1"/>
  <c r="AJ38" i="1"/>
  <c r="AK30" i="1"/>
  <c r="AJ30" i="1"/>
  <c r="Y122" i="1"/>
  <c r="Y110" i="1"/>
  <c r="Y102" i="1"/>
  <c r="Y94" i="1"/>
  <c r="Y82" i="1"/>
  <c r="Y66" i="1"/>
  <c r="AK121" i="1"/>
  <c r="AJ121" i="1"/>
  <c r="AK117" i="1"/>
  <c r="AJ117" i="1"/>
  <c r="AK109" i="1"/>
  <c r="AJ109" i="1"/>
  <c r="AK105" i="1"/>
  <c r="AJ105" i="1"/>
  <c r="AK101" i="1"/>
  <c r="AJ101" i="1"/>
  <c r="AK85" i="1"/>
  <c r="AJ85" i="1"/>
  <c r="AK53" i="1"/>
  <c r="AJ53" i="1"/>
  <c r="AK49" i="1"/>
  <c r="AJ49" i="1"/>
  <c r="AK45" i="1"/>
  <c r="AJ45" i="1"/>
  <c r="AK41" i="1"/>
  <c r="AJ41" i="1"/>
  <c r="AK37" i="1"/>
  <c r="AJ37" i="1"/>
  <c r="AK33" i="1"/>
  <c r="AJ33" i="1"/>
  <c r="AK29" i="1"/>
  <c r="AJ29" i="1"/>
  <c r="AK25" i="1"/>
  <c r="AJ25" i="1"/>
  <c r="AK20" i="1"/>
  <c r="AJ20" i="1"/>
  <c r="AK16" i="1"/>
  <c r="AJ16" i="1"/>
  <c r="AK12" i="1"/>
  <c r="AJ12" i="1"/>
  <c r="AK8" i="1"/>
  <c r="AJ8" i="1"/>
  <c r="Y61" i="1"/>
  <c r="Y45" i="1"/>
  <c r="Y33" i="1"/>
  <c r="AJ113" i="1"/>
  <c r="AJ89" i="1"/>
  <c r="Z89" i="1"/>
  <c r="AJ73" i="1"/>
  <c r="Z73" i="1"/>
  <c r="AJ69" i="1"/>
  <c r="AJ57" i="1"/>
  <c r="AJ92" i="1"/>
  <c r="AJ81" i="1"/>
  <c r="Z81" i="1"/>
  <c r="AJ60" i="1"/>
  <c r="Z60" i="1"/>
  <c r="Y117" i="1"/>
  <c r="Y41" i="1"/>
  <c r="Y29" i="1"/>
  <c r="Y8" i="1"/>
  <c r="Z113" i="1"/>
  <c r="Z97" i="1"/>
  <c r="Z69" i="1"/>
  <c r="AK51" i="1"/>
  <c r="Y104" i="1"/>
  <c r="Y88" i="1"/>
  <c r="Y76" i="1"/>
  <c r="Y72" i="1"/>
  <c r="Y56" i="1"/>
  <c r="Y44" i="1"/>
  <c r="Z112" i="1"/>
  <c r="AJ104" i="1"/>
  <c r="Z104" i="1"/>
  <c r="Z100" i="1"/>
  <c r="AJ100" i="1"/>
  <c r="AJ96" i="1"/>
  <c r="Z96" i="1"/>
  <c r="AJ80" i="1"/>
  <c r="Z80" i="1"/>
  <c r="Z68" i="1"/>
  <c r="AJ64" i="1"/>
  <c r="AJ88" i="1"/>
  <c r="Z88" i="1"/>
  <c r="AJ77" i="1"/>
  <c r="Z77" i="1"/>
  <c r="Z56" i="1"/>
  <c r="Z79" i="1"/>
  <c r="Z64" i="1"/>
  <c r="AJ42" i="1"/>
  <c r="AE6" i="1"/>
  <c r="AG6" i="1"/>
  <c r="Y97" i="1"/>
  <c r="Y93" i="1"/>
  <c r="Y89" i="1"/>
  <c r="Y85" i="1"/>
  <c r="Y81" i="1"/>
  <c r="Y73" i="1"/>
  <c r="Y69" i="1"/>
  <c r="Y65" i="1"/>
  <c r="N6" i="1"/>
  <c r="W6" i="1"/>
  <c r="Y100" i="1"/>
  <c r="AH6" i="1"/>
  <c r="AF6" i="1"/>
  <c r="AD6" i="1"/>
  <c r="O6" i="1"/>
  <c r="M6" i="1"/>
  <c r="L6" i="1"/>
  <c r="K6" i="1"/>
  <c r="J6" i="1"/>
  <c r="AK6" i="1" l="1"/>
  <c r="AJ68" i="1"/>
  <c r="Y68" i="1"/>
  <c r="Y78" i="1"/>
  <c r="Y80" i="1"/>
  <c r="Y77" i="1"/>
  <c r="AJ56" i="1"/>
  <c r="V6" i="1"/>
  <c r="Y60" i="1"/>
  <c r="Y92" i="1"/>
  <c r="Y59" i="1"/>
  <c r="Y115" i="1"/>
  <c r="Y98" i="1"/>
  <c r="Y96" i="1"/>
  <c r="AJ112" i="1"/>
  <c r="Y112" i="1"/>
  <c r="AJ70" i="1"/>
  <c r="Y70" i="1"/>
  <c r="AJ90" i="1"/>
  <c r="Y90" i="1"/>
  <c r="Y118" i="1"/>
  <c r="AJ58" i="1"/>
  <c r="Y58" i="1"/>
  <c r="Y64" i="1"/>
  <c r="Y79" i="1"/>
  <c r="Y74" i="1"/>
  <c r="Y107" i="1"/>
  <c r="AJ6" i="1" l="1"/>
</calcChain>
</file>

<file path=xl/sharedStrings.xml><?xml version="1.0" encoding="utf-8"?>
<sst xmlns="http://schemas.openxmlformats.org/spreadsheetml/2006/main" count="287" uniqueCount="155">
  <si>
    <t>Период: 29.11.2024 - 06.12.2024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</si>
  <si>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</si>
  <si>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</si>
  <si>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</si>
  <si>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</si>
  <si>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</si>
  <si>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</si>
  <si>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</si>
  <si>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</si>
  <si>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</si>
  <si>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</si>
  <si>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</si>
  <si>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</si>
  <si>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</si>
  <si>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</si>
  <si>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</si>
  <si>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</si>
  <si>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</si>
  <si>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</si>
  <si>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</si>
  <si>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</si>
  <si>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</si>
  <si>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</si>
  <si>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</si>
  <si>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</si>
  <si>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</si>
  <si>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</si>
  <si>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</si>
  <si>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</si>
  <si>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</si>
  <si>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</si>
  <si>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</si>
  <si>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</si>
  <si>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</si>
  <si>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</si>
  <si>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</si>
  <si>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</si>
  <si>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</si>
  <si>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</si>
  <si>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</si>
  <si>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</si>
  <si>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</si>
  <si>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</si>
  <si>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</si>
  <si>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</si>
  <si>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</si>
  <si>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</si>
  <si>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</si>
  <si>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</si>
  <si>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</si>
  <si>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</si>
  <si>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</si>
  <si>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</si>
  <si>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</si>
  <si>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</si>
  <si>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</si>
  <si>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</si>
  <si>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</si>
  <si>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</si>
  <si>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</si>
  <si>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</si>
  <si>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</si>
  <si>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</si>
  <si>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</si>
  <si>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</si>
  <si>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</si>
  <si>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</si>
  <si>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</si>
  <si>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</si>
  <si>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</si>
  <si>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</si>
  <si>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</si>
  <si>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</si>
  <si>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</si>
  <si>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</si>
  <si>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</si>
  <si>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</si>
  <si>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</si>
  <si>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</si>
  <si>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</si>
  <si>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</si>
  <si>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</si>
  <si>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</si>
  <si>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</si>
  <si>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</si>
  <si>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</si>
  <si>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</si>
  <si>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</si>
  <si>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</si>
  <si>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</si>
  <si>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</si>
  <si>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</si>
  <si>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</si>
  <si>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</si>
  <si>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</si>
  <si>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</si>
  <si>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</si>
  <si>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</si>
  <si>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</si>
  <si>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</si>
  <si>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</si>
  <si>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</si>
  <si>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</si>
  <si>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</si>
  <si>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</si>
  <si>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</si>
  <si>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</si>
  <si>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</si>
  <si>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</si>
  <si>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</si>
  <si>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</si>
  <si>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</si>
  <si>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</si>
  <si>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</si>
  <si>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</si>
  <si>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</si>
  <si>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</si>
  <si>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</si>
  <si>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</si>
  <si>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</si>
  <si>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</si>
  <si>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</si>
  <si>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</si>
  <si>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</si>
  <si>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</si>
  <si>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</si>
  <si>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</si>
  <si>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</si>
  <si>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</si>
  <si>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</si>
  <si>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</si>
  <si>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</si>
  <si>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</si>
  <si>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</si>
  <si>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</si>
  <si>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</si>
  <si>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</si>
  <si>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</si>
  <si>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</si>
  <si>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</si>
  <si>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</si>
  <si>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</si>
  <si>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</si>
  <si>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04,12,</t>
  </si>
  <si>
    <t>09,12,</t>
  </si>
  <si>
    <t>10,12,</t>
  </si>
  <si>
    <t>11,12,</t>
  </si>
  <si>
    <t>12,12,</t>
  </si>
  <si>
    <t>13,12,</t>
  </si>
  <si>
    <t>14,11,</t>
  </si>
  <si>
    <t>22,11,</t>
  </si>
  <si>
    <t>29,11,</t>
  </si>
  <si>
    <t>06,12,</t>
  </si>
  <si>
    <t>склад</t>
  </si>
  <si>
    <t>склад210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</si>
</sst>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1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6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27.11.2024 - 04.12.2024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04,12,</v>
          </cell>
          <cell r="M5" t="str">
            <v>05,12,</v>
          </cell>
          <cell r="N5" t="str">
            <v>09,12,</v>
          </cell>
          <cell r="O5" t="str">
            <v>10,12,</v>
          </cell>
          <cell r="T5" t="str">
            <v>09,12,</v>
          </cell>
          <cell r="V5" t="str">
            <v>11,12,</v>
          </cell>
          <cell r="AE5" t="str">
            <v>14,11,</v>
          </cell>
          <cell r="AF5" t="str">
            <v>22,11,</v>
          </cell>
          <cell r="AG5" t="str">
            <v>29,11,</v>
          </cell>
          <cell r="AH5" t="str">
            <v>05,12,</v>
          </cell>
        </row>
        <row r="6">
          <cell r="E6">
            <v>121247.219</v>
          </cell>
          <cell r="F6">
            <v>87174.679000000004</v>
          </cell>
          <cell r="J6">
            <v>123114.182</v>
          </cell>
          <cell r="K6">
            <v>-1866.9630000000002</v>
          </cell>
          <cell r="L6">
            <v>3980</v>
          </cell>
          <cell r="M6">
            <v>29130</v>
          </cell>
          <cell r="N6">
            <v>16450</v>
          </cell>
          <cell r="O6">
            <v>29280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8380</v>
          </cell>
          <cell r="W6">
            <v>21610.643799999987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13194</v>
          </cell>
          <cell r="AE6">
            <v>19635.748800000008</v>
          </cell>
          <cell r="AF6">
            <v>19861.882599999994</v>
          </cell>
          <cell r="AG6">
            <v>20042.191400000003</v>
          </cell>
          <cell r="AH6">
            <v>18874.248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560.21400000000006</v>
          </cell>
          <cell r="D7">
            <v>306.82499999999999</v>
          </cell>
          <cell r="E7">
            <v>489.66199999999998</v>
          </cell>
          <cell r="F7">
            <v>360.71499999999997</v>
          </cell>
          <cell r="G7" t="str">
            <v>н</v>
          </cell>
          <cell r="H7">
            <v>1</v>
          </cell>
          <cell r="I7">
            <v>45</v>
          </cell>
          <cell r="J7">
            <v>491.822</v>
          </cell>
          <cell r="K7">
            <v>-2.160000000000025</v>
          </cell>
          <cell r="L7">
            <v>0</v>
          </cell>
          <cell r="M7">
            <v>160</v>
          </cell>
          <cell r="N7">
            <v>80</v>
          </cell>
          <cell r="O7">
            <v>120</v>
          </cell>
          <cell r="V7">
            <v>40</v>
          </cell>
          <cell r="W7">
            <v>97.932400000000001</v>
          </cell>
          <cell r="Y7">
            <v>7.7677561256540217</v>
          </cell>
          <cell r="Z7">
            <v>3.6833060355918978</v>
          </cell>
          <cell r="AD7">
            <v>0</v>
          </cell>
          <cell r="AE7">
            <v>90.031599999999997</v>
          </cell>
          <cell r="AF7">
            <v>97.230999999999995</v>
          </cell>
          <cell r="AG7">
            <v>91.79679999999999</v>
          </cell>
          <cell r="AH7">
            <v>42.613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367.80799999999999</v>
          </cell>
          <cell r="D8">
            <v>731.524</v>
          </cell>
          <cell r="E8">
            <v>584.28</v>
          </cell>
          <cell r="F8">
            <v>484.14299999999997</v>
          </cell>
          <cell r="G8" t="str">
            <v>ябл</v>
          </cell>
          <cell r="H8">
            <v>1</v>
          </cell>
          <cell r="I8">
            <v>45</v>
          </cell>
          <cell r="J8">
            <v>553.46799999999996</v>
          </cell>
          <cell r="K8">
            <v>30.812000000000012</v>
          </cell>
          <cell r="L8">
            <v>0</v>
          </cell>
          <cell r="M8">
            <v>70</v>
          </cell>
          <cell r="N8">
            <v>150</v>
          </cell>
          <cell r="O8">
            <v>160</v>
          </cell>
          <cell r="V8">
            <v>50</v>
          </cell>
          <cell r="W8">
            <v>116.85599999999999</v>
          </cell>
          <cell r="Y8">
            <v>7.8228161155610332</v>
          </cell>
          <cell r="Z8">
            <v>4.143073526391456</v>
          </cell>
          <cell r="AD8">
            <v>0</v>
          </cell>
          <cell r="AE8">
            <v>111.8856</v>
          </cell>
          <cell r="AF8">
            <v>106.46420000000001</v>
          </cell>
          <cell r="AG8">
            <v>102.09299999999999</v>
          </cell>
          <cell r="AH8">
            <v>111.43300000000001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991.24300000000005</v>
          </cell>
          <cell r="D9">
            <v>2079.5529999999999</v>
          </cell>
          <cell r="E9">
            <v>1591.289</v>
          </cell>
          <cell r="F9">
            <v>1396.0509999999999</v>
          </cell>
          <cell r="G9" t="str">
            <v>н</v>
          </cell>
          <cell r="H9">
            <v>1</v>
          </cell>
          <cell r="I9">
            <v>45</v>
          </cell>
          <cell r="J9">
            <v>1537.05</v>
          </cell>
          <cell r="K9">
            <v>54.239000000000033</v>
          </cell>
          <cell r="L9">
            <v>0</v>
          </cell>
          <cell r="M9">
            <v>450</v>
          </cell>
          <cell r="N9">
            <v>150</v>
          </cell>
          <cell r="O9">
            <v>380</v>
          </cell>
          <cell r="V9">
            <v>100</v>
          </cell>
          <cell r="W9">
            <v>318.25779999999997</v>
          </cell>
          <cell r="Y9">
            <v>7.7800167034397907</v>
          </cell>
          <cell r="Z9">
            <v>4.3865413510682219</v>
          </cell>
          <cell r="AD9">
            <v>0</v>
          </cell>
          <cell r="AE9">
            <v>274.74580000000003</v>
          </cell>
          <cell r="AF9">
            <v>335.0822</v>
          </cell>
          <cell r="AG9">
            <v>311.52179999999998</v>
          </cell>
          <cell r="AH9">
            <v>180.62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1680</v>
          </cell>
          <cell r="D10">
            <v>2472</v>
          </cell>
          <cell r="E10">
            <v>2767</v>
          </cell>
          <cell r="F10">
            <v>1325</v>
          </cell>
          <cell r="G10" t="str">
            <v>ябл</v>
          </cell>
          <cell r="H10">
            <v>0.4</v>
          </cell>
          <cell r="I10">
            <v>45</v>
          </cell>
          <cell r="J10">
            <v>2853</v>
          </cell>
          <cell r="K10">
            <v>-86</v>
          </cell>
          <cell r="L10">
            <v>0</v>
          </cell>
          <cell r="M10">
            <v>600</v>
          </cell>
          <cell r="N10">
            <v>660</v>
          </cell>
          <cell r="O10">
            <v>620</v>
          </cell>
          <cell r="V10">
            <v>200</v>
          </cell>
          <cell r="W10">
            <v>431.4</v>
          </cell>
          <cell r="Y10">
            <v>7.8929068150208623</v>
          </cell>
          <cell r="Z10">
            <v>3.0713954566527586</v>
          </cell>
          <cell r="AD10">
            <v>610</v>
          </cell>
          <cell r="AE10">
            <v>398.8</v>
          </cell>
          <cell r="AF10">
            <v>390</v>
          </cell>
          <cell r="AG10">
            <v>367.6</v>
          </cell>
          <cell r="AH10">
            <v>350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2185</v>
          </cell>
          <cell r="D11">
            <v>6607</v>
          </cell>
          <cell r="E11">
            <v>5144</v>
          </cell>
          <cell r="F11">
            <v>3542</v>
          </cell>
          <cell r="G11">
            <v>0</v>
          </cell>
          <cell r="H11">
            <v>0.45</v>
          </cell>
          <cell r="I11">
            <v>45</v>
          </cell>
          <cell r="J11">
            <v>5191</v>
          </cell>
          <cell r="K11">
            <v>-47</v>
          </cell>
          <cell r="L11">
            <v>0</v>
          </cell>
          <cell r="M11">
            <v>1000</v>
          </cell>
          <cell r="N11">
            <v>300</v>
          </cell>
          <cell r="O11">
            <v>1000</v>
          </cell>
          <cell r="V11">
            <v>400</v>
          </cell>
          <cell r="W11">
            <v>788.8</v>
          </cell>
          <cell r="Y11">
            <v>7.9132860040567952</v>
          </cell>
          <cell r="Z11">
            <v>4.4903651115618661</v>
          </cell>
          <cell r="AD11">
            <v>1200</v>
          </cell>
          <cell r="AE11">
            <v>769.8</v>
          </cell>
          <cell r="AF11">
            <v>780.2</v>
          </cell>
          <cell r="AG11">
            <v>780.2</v>
          </cell>
          <cell r="AH11">
            <v>591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2041</v>
          </cell>
          <cell r="D12">
            <v>4780</v>
          </cell>
          <cell r="E12">
            <v>4329</v>
          </cell>
          <cell r="F12">
            <v>2322</v>
          </cell>
          <cell r="G12">
            <v>0</v>
          </cell>
          <cell r="H12">
            <v>0.45</v>
          </cell>
          <cell r="I12">
            <v>45</v>
          </cell>
          <cell r="J12">
            <v>4474</v>
          </cell>
          <cell r="K12">
            <v>-145</v>
          </cell>
          <cell r="L12">
            <v>0</v>
          </cell>
          <cell r="M12">
            <v>1200</v>
          </cell>
          <cell r="N12">
            <v>200</v>
          </cell>
          <cell r="O12">
            <v>950</v>
          </cell>
          <cell r="V12">
            <v>300</v>
          </cell>
          <cell r="W12">
            <v>625.79999999999995</v>
          </cell>
          <cell r="Y12">
            <v>7.9450303611377446</v>
          </cell>
          <cell r="Z12">
            <v>3.7104506232023011</v>
          </cell>
          <cell r="AD12">
            <v>1200</v>
          </cell>
          <cell r="AE12">
            <v>631.4</v>
          </cell>
          <cell r="AF12">
            <v>601.20000000000005</v>
          </cell>
          <cell r="AG12">
            <v>596.20000000000005</v>
          </cell>
          <cell r="AH12">
            <v>557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49</v>
          </cell>
          <cell r="D13">
            <v>261</v>
          </cell>
          <cell r="E13">
            <v>37</v>
          </cell>
          <cell r="F13">
            <v>15</v>
          </cell>
          <cell r="G13">
            <v>0</v>
          </cell>
          <cell r="H13">
            <v>0.4</v>
          </cell>
          <cell r="I13">
            <v>50</v>
          </cell>
          <cell r="J13">
            <v>57</v>
          </cell>
          <cell r="K13">
            <v>-20</v>
          </cell>
          <cell r="L13">
            <v>0</v>
          </cell>
          <cell r="M13">
            <v>40</v>
          </cell>
          <cell r="O13">
            <v>10</v>
          </cell>
          <cell r="W13">
            <v>7.4</v>
          </cell>
          <cell r="Y13">
            <v>8.7837837837837842</v>
          </cell>
          <cell r="Z13">
            <v>2.0270270270270268</v>
          </cell>
          <cell r="AD13">
            <v>0</v>
          </cell>
          <cell r="AE13">
            <v>9</v>
          </cell>
          <cell r="AF13">
            <v>7.6</v>
          </cell>
          <cell r="AG13">
            <v>8.1999999999999993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67</v>
          </cell>
          <cell r="D14">
            <v>713</v>
          </cell>
          <cell r="E14">
            <v>237</v>
          </cell>
          <cell r="F14">
            <v>534</v>
          </cell>
          <cell r="G14">
            <v>0</v>
          </cell>
          <cell r="H14">
            <v>0.17</v>
          </cell>
          <cell r="I14">
            <v>180</v>
          </cell>
          <cell r="J14">
            <v>316</v>
          </cell>
          <cell r="K14">
            <v>-79</v>
          </cell>
          <cell r="L14">
            <v>0</v>
          </cell>
          <cell r="M14">
            <v>0</v>
          </cell>
          <cell r="W14">
            <v>47.4</v>
          </cell>
          <cell r="Y14">
            <v>11.265822784810126</v>
          </cell>
          <cell r="Z14">
            <v>11.265822784810126</v>
          </cell>
          <cell r="AD14">
            <v>0</v>
          </cell>
          <cell r="AE14">
            <v>4</v>
          </cell>
          <cell r="AF14">
            <v>59.2</v>
          </cell>
          <cell r="AG14">
            <v>24.6</v>
          </cell>
          <cell r="AH14">
            <v>147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365</v>
          </cell>
          <cell r="E15">
            <v>360</v>
          </cell>
          <cell r="F15">
            <v>219</v>
          </cell>
          <cell r="G15">
            <v>0</v>
          </cell>
          <cell r="H15">
            <v>0.3</v>
          </cell>
          <cell r="I15">
            <v>40</v>
          </cell>
          <cell r="J15">
            <v>410</v>
          </cell>
          <cell r="K15">
            <v>-50</v>
          </cell>
          <cell r="L15">
            <v>0</v>
          </cell>
          <cell r="M15">
            <v>130</v>
          </cell>
          <cell r="N15">
            <v>80</v>
          </cell>
          <cell r="O15">
            <v>100</v>
          </cell>
          <cell r="V15">
            <v>40</v>
          </cell>
          <cell r="W15">
            <v>72</v>
          </cell>
          <cell r="Y15">
            <v>7.9027777777777777</v>
          </cell>
          <cell r="Z15">
            <v>3.0416666666666665</v>
          </cell>
          <cell r="AD15">
            <v>0</v>
          </cell>
          <cell r="AE15">
            <v>50</v>
          </cell>
          <cell r="AF15">
            <v>65.8</v>
          </cell>
          <cell r="AG15">
            <v>61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2268</v>
          </cell>
          <cell r="D16">
            <v>3029</v>
          </cell>
          <cell r="E16">
            <v>1275</v>
          </cell>
          <cell r="F16">
            <v>4001</v>
          </cell>
          <cell r="G16">
            <v>0</v>
          </cell>
          <cell r="H16">
            <v>0.17</v>
          </cell>
          <cell r="I16">
            <v>180</v>
          </cell>
          <cell r="J16">
            <v>1296</v>
          </cell>
          <cell r="K16">
            <v>-21</v>
          </cell>
          <cell r="L16">
            <v>0</v>
          </cell>
          <cell r="M16">
            <v>0</v>
          </cell>
          <cell r="W16">
            <v>255</v>
          </cell>
          <cell r="Y16">
            <v>15.690196078431372</v>
          </cell>
          <cell r="Z16">
            <v>15.690196078431372</v>
          </cell>
          <cell r="AD16">
            <v>0</v>
          </cell>
          <cell r="AE16">
            <v>138.19999999999999</v>
          </cell>
          <cell r="AF16">
            <v>302.8</v>
          </cell>
          <cell r="AG16">
            <v>208.6</v>
          </cell>
          <cell r="AH16">
            <v>447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637</v>
          </cell>
          <cell r="D17">
            <v>429</v>
          </cell>
          <cell r="E17">
            <v>602</v>
          </cell>
          <cell r="F17">
            <v>436</v>
          </cell>
          <cell r="G17">
            <v>0</v>
          </cell>
          <cell r="H17">
            <v>0.35</v>
          </cell>
          <cell r="I17">
            <v>45</v>
          </cell>
          <cell r="J17">
            <v>671</v>
          </cell>
          <cell r="K17">
            <v>-69</v>
          </cell>
          <cell r="L17">
            <v>0</v>
          </cell>
          <cell r="M17">
            <v>400</v>
          </cell>
          <cell r="O17">
            <v>100</v>
          </cell>
          <cell r="V17">
            <v>50</v>
          </cell>
          <cell r="W17">
            <v>120.4</v>
          </cell>
          <cell r="Y17">
            <v>8.1893687707641192</v>
          </cell>
          <cell r="Z17">
            <v>3.6212624584717608</v>
          </cell>
          <cell r="AD17">
            <v>0</v>
          </cell>
          <cell r="AE17">
            <v>133.19999999999999</v>
          </cell>
          <cell r="AF17">
            <v>111.8</v>
          </cell>
          <cell r="AG17">
            <v>128.4</v>
          </cell>
          <cell r="AH17">
            <v>60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161</v>
          </cell>
          <cell r="D18">
            <v>9417</v>
          </cell>
          <cell r="E18">
            <v>558</v>
          </cell>
          <cell r="F18">
            <v>-3</v>
          </cell>
          <cell r="G18" t="str">
            <v>н</v>
          </cell>
          <cell r="H18">
            <v>0.35</v>
          </cell>
          <cell r="I18">
            <v>45</v>
          </cell>
          <cell r="J18">
            <v>646</v>
          </cell>
          <cell r="K18">
            <v>-88</v>
          </cell>
          <cell r="L18">
            <v>0</v>
          </cell>
          <cell r="M18">
            <v>0</v>
          </cell>
          <cell r="N18">
            <v>50</v>
          </cell>
          <cell r="O18">
            <v>30</v>
          </cell>
          <cell r="V18">
            <v>20</v>
          </cell>
          <cell r="W18">
            <v>9.6</v>
          </cell>
          <cell r="Y18">
            <v>10.104166666666668</v>
          </cell>
          <cell r="Z18">
            <v>-0.3125</v>
          </cell>
          <cell r="AD18">
            <v>510</v>
          </cell>
          <cell r="AE18">
            <v>17</v>
          </cell>
          <cell r="AF18">
            <v>22.2</v>
          </cell>
          <cell r="AG18">
            <v>8</v>
          </cell>
          <cell r="AH18">
            <v>-1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694</v>
          </cell>
          <cell r="D19">
            <v>1103</v>
          </cell>
          <cell r="E19">
            <v>382</v>
          </cell>
          <cell r="F19">
            <v>393</v>
          </cell>
          <cell r="G19">
            <v>0</v>
          </cell>
          <cell r="H19">
            <v>0.35</v>
          </cell>
          <cell r="I19">
            <v>45</v>
          </cell>
          <cell r="J19">
            <v>392</v>
          </cell>
          <cell r="K19">
            <v>-10</v>
          </cell>
          <cell r="L19">
            <v>0</v>
          </cell>
          <cell r="M19">
            <v>0</v>
          </cell>
          <cell r="N19">
            <v>70</v>
          </cell>
          <cell r="O19">
            <v>100</v>
          </cell>
          <cell r="V19">
            <v>50</v>
          </cell>
          <cell r="W19">
            <v>70.400000000000006</v>
          </cell>
          <cell r="Y19">
            <v>8.7073863636363633</v>
          </cell>
          <cell r="Z19">
            <v>5.5823863636363633</v>
          </cell>
          <cell r="AD19">
            <v>30</v>
          </cell>
          <cell r="AE19">
            <v>57</v>
          </cell>
          <cell r="AF19">
            <v>103.8</v>
          </cell>
          <cell r="AG19">
            <v>61.2</v>
          </cell>
          <cell r="AH19">
            <v>93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737</v>
          </cell>
          <cell r="D20">
            <v>172</v>
          </cell>
          <cell r="E20">
            <v>210</v>
          </cell>
          <cell r="F20">
            <v>678</v>
          </cell>
          <cell r="G20">
            <v>0</v>
          </cell>
          <cell r="H20">
            <v>0.35</v>
          </cell>
          <cell r="I20">
            <v>45</v>
          </cell>
          <cell r="J20">
            <v>737</v>
          </cell>
          <cell r="K20">
            <v>-527</v>
          </cell>
          <cell r="L20">
            <v>0</v>
          </cell>
          <cell r="M20">
            <v>120</v>
          </cell>
          <cell r="N20">
            <v>150</v>
          </cell>
          <cell r="O20">
            <v>120</v>
          </cell>
          <cell r="V20">
            <v>80</v>
          </cell>
          <cell r="W20">
            <v>42</v>
          </cell>
          <cell r="Y20">
            <v>27.333333333333332</v>
          </cell>
          <cell r="Z20">
            <v>16.142857142857142</v>
          </cell>
          <cell r="AD20">
            <v>0</v>
          </cell>
          <cell r="AE20">
            <v>93.6</v>
          </cell>
          <cell r="AF20">
            <v>110.8</v>
          </cell>
          <cell r="AG20">
            <v>55.4</v>
          </cell>
          <cell r="AH20">
            <v>-12</v>
          </cell>
          <cell r="AI20" t="str">
            <v>склад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365</v>
          </cell>
          <cell r="D21">
            <v>402.435</v>
          </cell>
          <cell r="E21">
            <v>428.01900000000001</v>
          </cell>
          <cell r="F21">
            <v>333.23399999999998</v>
          </cell>
          <cell r="G21">
            <v>0</v>
          </cell>
          <cell r="H21">
            <v>1</v>
          </cell>
          <cell r="I21">
            <v>50</v>
          </cell>
          <cell r="J21">
            <v>410.721</v>
          </cell>
          <cell r="K21">
            <v>17.298000000000002</v>
          </cell>
          <cell r="L21">
            <v>0</v>
          </cell>
          <cell r="M21">
            <v>110</v>
          </cell>
          <cell r="N21">
            <v>70</v>
          </cell>
          <cell r="O21">
            <v>120</v>
          </cell>
          <cell r="V21">
            <v>40</v>
          </cell>
          <cell r="W21">
            <v>85.603800000000007</v>
          </cell>
          <cell r="Y21">
            <v>7.8645340510584791</v>
          </cell>
          <cell r="Z21">
            <v>3.892747751852137</v>
          </cell>
          <cell r="AD21">
            <v>0</v>
          </cell>
          <cell r="AE21">
            <v>86.599199999999996</v>
          </cell>
          <cell r="AF21">
            <v>81.272199999999998</v>
          </cell>
          <cell r="AG21">
            <v>79.459199999999996</v>
          </cell>
          <cell r="AH21">
            <v>78.796000000000006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3801.665</v>
          </cell>
          <cell r="D22">
            <v>5434.9129999999996</v>
          </cell>
          <cell r="E22">
            <v>5071.0619999999999</v>
          </cell>
          <cell r="F22">
            <v>4042.884</v>
          </cell>
          <cell r="G22">
            <v>0</v>
          </cell>
          <cell r="H22">
            <v>1</v>
          </cell>
          <cell r="I22">
            <v>50</v>
          </cell>
          <cell r="J22">
            <v>5151.6270000000004</v>
          </cell>
          <cell r="K22">
            <v>-80.565000000000509</v>
          </cell>
          <cell r="L22">
            <v>0</v>
          </cell>
          <cell r="M22">
            <v>1300</v>
          </cell>
          <cell r="N22">
            <v>1200</v>
          </cell>
          <cell r="O22">
            <v>1400</v>
          </cell>
          <cell r="V22">
            <v>100</v>
          </cell>
          <cell r="W22">
            <v>1014.2124</v>
          </cell>
          <cell r="Y22">
            <v>7.9301771502695093</v>
          </cell>
          <cell r="Z22">
            <v>3.9862301032801413</v>
          </cell>
          <cell r="AD22">
            <v>0</v>
          </cell>
          <cell r="AE22">
            <v>970.69940000000008</v>
          </cell>
          <cell r="AF22">
            <v>966.31939999999997</v>
          </cell>
          <cell r="AG22">
            <v>942.57500000000005</v>
          </cell>
          <cell r="AH22">
            <v>728.87800000000004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176.33699999999999</v>
          </cell>
          <cell r="D23">
            <v>552.97299999999996</v>
          </cell>
          <cell r="E23">
            <v>341.81</v>
          </cell>
          <cell r="F23">
            <v>379.47199999999998</v>
          </cell>
          <cell r="G23">
            <v>0</v>
          </cell>
          <cell r="H23">
            <v>1</v>
          </cell>
          <cell r="I23">
            <v>50</v>
          </cell>
          <cell r="J23">
            <v>338.91899999999998</v>
          </cell>
          <cell r="K23">
            <v>2.8910000000000196</v>
          </cell>
          <cell r="L23">
            <v>0</v>
          </cell>
          <cell r="M23">
            <v>0</v>
          </cell>
          <cell r="N23">
            <v>30</v>
          </cell>
          <cell r="O23">
            <v>100</v>
          </cell>
          <cell r="V23">
            <v>30</v>
          </cell>
          <cell r="W23">
            <v>68.361999999999995</v>
          </cell>
          <cell r="Y23">
            <v>7.8914016558907001</v>
          </cell>
          <cell r="Z23">
            <v>5.5509201018109477</v>
          </cell>
          <cell r="AD23">
            <v>0</v>
          </cell>
          <cell r="AE23">
            <v>61.943600000000004</v>
          </cell>
          <cell r="AF23">
            <v>71.973800000000011</v>
          </cell>
          <cell r="AG23">
            <v>61.567600000000006</v>
          </cell>
          <cell r="AH23">
            <v>94.816000000000003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469.96300000000002</v>
          </cell>
          <cell r="D24">
            <v>475.90899999999999</v>
          </cell>
          <cell r="E24">
            <v>555.22500000000002</v>
          </cell>
          <cell r="F24">
            <v>373.84199999999998</v>
          </cell>
          <cell r="G24">
            <v>0</v>
          </cell>
          <cell r="H24">
            <v>1</v>
          </cell>
          <cell r="I24">
            <v>50</v>
          </cell>
          <cell r="J24">
            <v>549.50300000000004</v>
          </cell>
          <cell r="K24">
            <v>5.72199999999998</v>
          </cell>
          <cell r="L24">
            <v>0</v>
          </cell>
          <cell r="M24">
            <v>200</v>
          </cell>
          <cell r="N24">
            <v>90</v>
          </cell>
          <cell r="O24">
            <v>160</v>
          </cell>
          <cell r="V24">
            <v>50</v>
          </cell>
          <cell r="W24">
            <v>111.045</v>
          </cell>
          <cell r="Y24">
            <v>7.8692602098248452</v>
          </cell>
          <cell r="Z24">
            <v>3.3665811157638794</v>
          </cell>
          <cell r="AD24">
            <v>0</v>
          </cell>
          <cell r="AE24">
            <v>113.03399999999999</v>
          </cell>
          <cell r="AF24">
            <v>97.515000000000001</v>
          </cell>
          <cell r="AG24">
            <v>100.063</v>
          </cell>
          <cell r="AH24">
            <v>129.274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218.95599999999999</v>
          </cell>
          <cell r="D25">
            <v>215.70400000000001</v>
          </cell>
          <cell r="E25">
            <v>250.399</v>
          </cell>
          <cell r="F25">
            <v>180.761</v>
          </cell>
          <cell r="G25">
            <v>0</v>
          </cell>
          <cell r="H25">
            <v>1</v>
          </cell>
          <cell r="I25">
            <v>60</v>
          </cell>
          <cell r="J25">
            <v>240.92599999999999</v>
          </cell>
          <cell r="K25">
            <v>9.4730000000000132</v>
          </cell>
          <cell r="L25">
            <v>0</v>
          </cell>
          <cell r="M25">
            <v>70</v>
          </cell>
          <cell r="N25">
            <v>50</v>
          </cell>
          <cell r="O25">
            <v>70</v>
          </cell>
          <cell r="V25">
            <v>20</v>
          </cell>
          <cell r="W25">
            <v>50.079799999999999</v>
          </cell>
          <cell r="Y25">
            <v>7.8027667842123964</v>
          </cell>
          <cell r="Z25">
            <v>3.6094593029524877</v>
          </cell>
          <cell r="AD25">
            <v>0</v>
          </cell>
          <cell r="AE25">
            <v>50.140599999999999</v>
          </cell>
          <cell r="AF25">
            <v>48.686799999999998</v>
          </cell>
          <cell r="AG25">
            <v>42.7498</v>
          </cell>
          <cell r="AH25">
            <v>52.094999999999999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202.37799999999999</v>
          </cell>
          <cell r="D26">
            <v>233.42400000000001</v>
          </cell>
          <cell r="E26">
            <v>216.32599999999999</v>
          </cell>
          <cell r="F26">
            <v>215.03899999999999</v>
          </cell>
          <cell r="G26">
            <v>0</v>
          </cell>
          <cell r="H26">
            <v>1</v>
          </cell>
          <cell r="I26">
            <v>60</v>
          </cell>
          <cell r="J26">
            <v>207.99799999999999</v>
          </cell>
          <cell r="K26">
            <v>8.328000000000003</v>
          </cell>
          <cell r="L26">
            <v>0</v>
          </cell>
          <cell r="M26">
            <v>0</v>
          </cell>
          <cell r="N26">
            <v>40</v>
          </cell>
          <cell r="O26">
            <v>60</v>
          </cell>
          <cell r="V26">
            <v>20</v>
          </cell>
          <cell r="W26">
            <v>43.2652</v>
          </cell>
          <cell r="Y26">
            <v>7.7438449377328658</v>
          </cell>
          <cell r="Z26">
            <v>4.9702532289230144</v>
          </cell>
          <cell r="AD26">
            <v>0</v>
          </cell>
          <cell r="AE26">
            <v>49.591200000000001</v>
          </cell>
          <cell r="AF26">
            <v>48.191600000000001</v>
          </cell>
          <cell r="AG26">
            <v>39.0334</v>
          </cell>
          <cell r="AH26">
            <v>40.503999999999998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28.72</v>
          </cell>
          <cell r="D27">
            <v>32.652000000000001</v>
          </cell>
          <cell r="E27">
            <v>21.373000000000001</v>
          </cell>
          <cell r="F27">
            <v>39.999000000000002</v>
          </cell>
          <cell r="G27">
            <v>0</v>
          </cell>
          <cell r="H27">
            <v>1</v>
          </cell>
          <cell r="I27">
            <v>180</v>
          </cell>
          <cell r="J27">
            <v>29.45</v>
          </cell>
          <cell r="K27">
            <v>-8.0769999999999982</v>
          </cell>
          <cell r="L27">
            <v>0</v>
          </cell>
          <cell r="M27">
            <v>30</v>
          </cell>
          <cell r="W27">
            <v>4.2746000000000004</v>
          </cell>
          <cell r="Y27">
            <v>16.375567304543111</v>
          </cell>
          <cell r="Z27">
            <v>9.3573667711598745</v>
          </cell>
          <cell r="AD27">
            <v>0</v>
          </cell>
          <cell r="AE27">
            <v>0.35239999999999999</v>
          </cell>
          <cell r="AF27">
            <v>3.7887999999999997</v>
          </cell>
          <cell r="AG27">
            <v>3.9252000000000002</v>
          </cell>
          <cell r="AH27">
            <v>4.9139999999999997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364.07799999999997</v>
          </cell>
          <cell r="D28">
            <v>601.37599999999998</v>
          </cell>
          <cell r="E28">
            <v>583.36500000000001</v>
          </cell>
          <cell r="F28">
            <v>367.154</v>
          </cell>
          <cell r="G28">
            <v>0</v>
          </cell>
          <cell r="H28">
            <v>1</v>
          </cell>
          <cell r="I28">
            <v>60</v>
          </cell>
          <cell r="J28">
            <v>571.26199999999994</v>
          </cell>
          <cell r="K28">
            <v>12.103000000000065</v>
          </cell>
          <cell r="L28">
            <v>0</v>
          </cell>
          <cell r="M28">
            <v>60</v>
          </cell>
          <cell r="N28">
            <v>260</v>
          </cell>
          <cell r="O28">
            <v>180</v>
          </cell>
          <cell r="V28">
            <v>40</v>
          </cell>
          <cell r="W28">
            <v>116.673</v>
          </cell>
          <cell r="Y28">
            <v>7.7751836328885</v>
          </cell>
          <cell r="Z28">
            <v>3.146863455983818</v>
          </cell>
          <cell r="AD28">
            <v>0</v>
          </cell>
          <cell r="AE28">
            <v>107.602</v>
          </cell>
          <cell r="AF28">
            <v>104.2548</v>
          </cell>
          <cell r="AG28">
            <v>91.320999999999998</v>
          </cell>
          <cell r="AH28">
            <v>123.679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82.382999999999996</v>
          </cell>
          <cell r="D29">
            <v>190.816</v>
          </cell>
          <cell r="E29">
            <v>159.167</v>
          </cell>
          <cell r="F29">
            <v>108.544</v>
          </cell>
          <cell r="G29">
            <v>0</v>
          </cell>
          <cell r="H29">
            <v>1</v>
          </cell>
          <cell r="I29">
            <v>30</v>
          </cell>
          <cell r="J29">
            <v>163.357</v>
          </cell>
          <cell r="K29">
            <v>-4.1899999999999977</v>
          </cell>
          <cell r="L29">
            <v>30</v>
          </cell>
          <cell r="M29">
            <v>20</v>
          </cell>
          <cell r="N29">
            <v>30</v>
          </cell>
          <cell r="O29">
            <v>30</v>
          </cell>
          <cell r="V29">
            <v>20</v>
          </cell>
          <cell r="W29">
            <v>31.833400000000001</v>
          </cell>
          <cell r="Y29">
            <v>7.4935131025903603</v>
          </cell>
          <cell r="Z29">
            <v>3.4097520214617352</v>
          </cell>
          <cell r="AD29">
            <v>0</v>
          </cell>
          <cell r="AE29">
            <v>24.0426</v>
          </cell>
          <cell r="AF29">
            <v>32.832000000000001</v>
          </cell>
          <cell r="AG29">
            <v>29.420200000000001</v>
          </cell>
          <cell r="AH29">
            <v>21.782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133.197</v>
          </cell>
          <cell r="D30">
            <v>142.32499999999999</v>
          </cell>
          <cell r="E30">
            <v>167.01</v>
          </cell>
          <cell r="F30">
            <v>103.004</v>
          </cell>
          <cell r="G30" t="str">
            <v>н</v>
          </cell>
          <cell r="H30">
            <v>1</v>
          </cell>
          <cell r="I30">
            <v>30</v>
          </cell>
          <cell r="J30">
            <v>174.107</v>
          </cell>
          <cell r="K30">
            <v>-7.0970000000000084</v>
          </cell>
          <cell r="L30">
            <v>20</v>
          </cell>
          <cell r="M30">
            <v>50</v>
          </cell>
          <cell r="N30">
            <v>30</v>
          </cell>
          <cell r="O30">
            <v>30</v>
          </cell>
          <cell r="V30">
            <v>20</v>
          </cell>
          <cell r="W30">
            <v>33.402000000000001</v>
          </cell>
          <cell r="Y30">
            <v>7.5745164960182025</v>
          </cell>
          <cell r="Z30">
            <v>3.0837674390755043</v>
          </cell>
          <cell r="AD30">
            <v>0</v>
          </cell>
          <cell r="AE30">
            <v>35.074599999999997</v>
          </cell>
          <cell r="AF30">
            <v>34.683</v>
          </cell>
          <cell r="AG30">
            <v>31.465600000000002</v>
          </cell>
          <cell r="AH30">
            <v>20.7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597.91700000000003</v>
          </cell>
          <cell r="D31">
            <v>1226.021</v>
          </cell>
          <cell r="E31">
            <v>1185.3130000000001</v>
          </cell>
          <cell r="F31">
            <v>607.38499999999999</v>
          </cell>
          <cell r="G31">
            <v>0</v>
          </cell>
          <cell r="H31">
            <v>1</v>
          </cell>
          <cell r="I31">
            <v>30</v>
          </cell>
          <cell r="J31">
            <v>1191.8009999999999</v>
          </cell>
          <cell r="K31">
            <v>-6.487999999999829</v>
          </cell>
          <cell r="L31">
            <v>100</v>
          </cell>
          <cell r="M31">
            <v>400</v>
          </cell>
          <cell r="N31">
            <v>280</v>
          </cell>
          <cell r="O31">
            <v>250</v>
          </cell>
          <cell r="V31">
            <v>150</v>
          </cell>
          <cell r="W31">
            <v>237.06260000000003</v>
          </cell>
          <cell r="Y31">
            <v>7.5397173573562419</v>
          </cell>
          <cell r="Z31">
            <v>2.5621291591334945</v>
          </cell>
          <cell r="AD31">
            <v>0</v>
          </cell>
          <cell r="AE31">
            <v>195.69200000000001</v>
          </cell>
          <cell r="AF31">
            <v>218.82159999999999</v>
          </cell>
          <cell r="AG31">
            <v>223.1636</v>
          </cell>
          <cell r="AH31">
            <v>168.21600000000001</v>
          </cell>
          <cell r="AI31">
            <v>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103.072</v>
          </cell>
          <cell r="D32">
            <v>27.25</v>
          </cell>
          <cell r="E32">
            <v>88.454999999999998</v>
          </cell>
          <cell r="F32">
            <v>39.430999999999997</v>
          </cell>
          <cell r="G32">
            <v>0</v>
          </cell>
          <cell r="H32">
            <v>1</v>
          </cell>
          <cell r="I32">
            <v>40</v>
          </cell>
          <cell r="J32">
            <v>86.65</v>
          </cell>
          <cell r="K32">
            <v>1.8049999999999926</v>
          </cell>
          <cell r="L32">
            <v>0</v>
          </cell>
          <cell r="M32">
            <v>20</v>
          </cell>
          <cell r="N32">
            <v>40</v>
          </cell>
          <cell r="O32">
            <v>30</v>
          </cell>
          <cell r="V32">
            <v>10</v>
          </cell>
          <cell r="W32">
            <v>17.690999999999999</v>
          </cell>
          <cell r="Y32">
            <v>7.8814651517720868</v>
          </cell>
          <cell r="Z32">
            <v>2.2288734384715392</v>
          </cell>
          <cell r="AD32">
            <v>0</v>
          </cell>
          <cell r="AE32">
            <v>16.788800000000002</v>
          </cell>
          <cell r="AF32">
            <v>14.853</v>
          </cell>
          <cell r="AG32">
            <v>12.0526</v>
          </cell>
          <cell r="AH32">
            <v>1.7210000000000001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83.349000000000004</v>
          </cell>
          <cell r="D33">
            <v>179.26</v>
          </cell>
          <cell r="E33">
            <v>119.79600000000001</v>
          </cell>
          <cell r="F33">
            <v>141.51300000000001</v>
          </cell>
          <cell r="G33" t="str">
            <v>н</v>
          </cell>
          <cell r="H33">
            <v>1</v>
          </cell>
          <cell r="I33">
            <v>35</v>
          </cell>
          <cell r="J33">
            <v>124.904</v>
          </cell>
          <cell r="K33">
            <v>-5.1079999999999899</v>
          </cell>
          <cell r="L33">
            <v>0</v>
          </cell>
          <cell r="M33">
            <v>0</v>
          </cell>
          <cell r="O33">
            <v>30</v>
          </cell>
          <cell r="V33">
            <v>10</v>
          </cell>
          <cell r="W33">
            <v>23.959200000000003</v>
          </cell>
          <cell r="Y33">
            <v>7.575920731910915</v>
          </cell>
          <cell r="Z33">
            <v>5.9064159070419713</v>
          </cell>
          <cell r="AD33">
            <v>0</v>
          </cell>
          <cell r="AE33">
            <v>27.553199999999997</v>
          </cell>
          <cell r="AF33">
            <v>33.017600000000002</v>
          </cell>
          <cell r="AG33">
            <v>26.708199999999998</v>
          </cell>
          <cell r="AH33">
            <v>21.283000000000001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22.405000000000001</v>
          </cell>
          <cell r="D34">
            <v>166.73500000000001</v>
          </cell>
          <cell r="E34">
            <v>79.819000000000003</v>
          </cell>
          <cell r="F34">
            <v>105.349</v>
          </cell>
          <cell r="G34">
            <v>0</v>
          </cell>
          <cell r="H34">
            <v>1</v>
          </cell>
          <cell r="I34">
            <v>30</v>
          </cell>
          <cell r="J34">
            <v>108.447</v>
          </cell>
          <cell r="K34">
            <v>-28.628</v>
          </cell>
          <cell r="L34">
            <v>20</v>
          </cell>
          <cell r="M34">
            <v>30</v>
          </cell>
          <cell r="W34">
            <v>15.963800000000001</v>
          </cell>
          <cell r="Y34">
            <v>9.7313296332953296</v>
          </cell>
          <cell r="Z34">
            <v>6.599243287938962</v>
          </cell>
          <cell r="AD34">
            <v>0</v>
          </cell>
          <cell r="AE34">
            <v>16.1312</v>
          </cell>
          <cell r="AF34">
            <v>14.7356</v>
          </cell>
          <cell r="AG34">
            <v>21.957599999999999</v>
          </cell>
          <cell r="AH34">
            <v>11.303000000000001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22.192</v>
          </cell>
          <cell r="D35">
            <v>172.255</v>
          </cell>
          <cell r="E35">
            <v>109.238</v>
          </cell>
          <cell r="F35">
            <v>83.760999999999996</v>
          </cell>
          <cell r="G35" t="str">
            <v>н</v>
          </cell>
          <cell r="H35">
            <v>1</v>
          </cell>
          <cell r="I35">
            <v>45</v>
          </cell>
          <cell r="J35">
            <v>123.834</v>
          </cell>
          <cell r="K35">
            <v>-14.596000000000004</v>
          </cell>
          <cell r="L35">
            <v>0</v>
          </cell>
          <cell r="M35">
            <v>30</v>
          </cell>
          <cell r="N35">
            <v>20</v>
          </cell>
          <cell r="O35">
            <v>30</v>
          </cell>
          <cell r="V35">
            <v>10</v>
          </cell>
          <cell r="W35">
            <v>21.8476</v>
          </cell>
          <cell r="Y35">
            <v>7.9533221040297333</v>
          </cell>
          <cell r="Z35">
            <v>3.8338764898661637</v>
          </cell>
          <cell r="AD35">
            <v>0</v>
          </cell>
          <cell r="AE35">
            <v>15.430400000000001</v>
          </cell>
          <cell r="AF35">
            <v>15.167400000000001</v>
          </cell>
          <cell r="AG35">
            <v>18.890599999999999</v>
          </cell>
          <cell r="AH35">
            <v>4.569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142.52799999999999</v>
          </cell>
          <cell r="D36">
            <v>17.277000000000001</v>
          </cell>
          <cell r="E36">
            <v>117.339</v>
          </cell>
          <cell r="F36">
            <v>39.591000000000001</v>
          </cell>
          <cell r="G36" t="str">
            <v>н</v>
          </cell>
          <cell r="H36">
            <v>1</v>
          </cell>
          <cell r="I36">
            <v>45</v>
          </cell>
          <cell r="J36">
            <v>127.48699999999999</v>
          </cell>
          <cell r="K36">
            <v>-10.147999999999996</v>
          </cell>
          <cell r="L36">
            <v>0</v>
          </cell>
          <cell r="M36">
            <v>30</v>
          </cell>
          <cell r="N36">
            <v>60</v>
          </cell>
          <cell r="O36">
            <v>40</v>
          </cell>
          <cell r="V36">
            <v>20</v>
          </cell>
          <cell r="W36">
            <v>23.4678</v>
          </cell>
          <cell r="Y36">
            <v>8.0787717638636778</v>
          </cell>
          <cell r="Z36">
            <v>1.6870350011505126</v>
          </cell>
          <cell r="AD36">
            <v>0</v>
          </cell>
          <cell r="AE36">
            <v>9.0616000000000003</v>
          </cell>
          <cell r="AF36">
            <v>20.133199999999999</v>
          </cell>
          <cell r="AG36">
            <v>16.568199999999997</v>
          </cell>
          <cell r="AH36">
            <v>10.124000000000001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69.001000000000005</v>
          </cell>
          <cell r="D37">
            <v>70.149000000000001</v>
          </cell>
          <cell r="E37">
            <v>85.738</v>
          </cell>
          <cell r="F37">
            <v>49.094999999999999</v>
          </cell>
          <cell r="G37" t="str">
            <v>н</v>
          </cell>
          <cell r="H37">
            <v>1</v>
          </cell>
          <cell r="I37">
            <v>45</v>
          </cell>
          <cell r="J37">
            <v>98.234999999999999</v>
          </cell>
          <cell r="K37">
            <v>-12.497</v>
          </cell>
          <cell r="L37">
            <v>0</v>
          </cell>
          <cell r="M37">
            <v>10</v>
          </cell>
          <cell r="N37">
            <v>40</v>
          </cell>
          <cell r="O37">
            <v>30</v>
          </cell>
          <cell r="W37">
            <v>17.147600000000001</v>
          </cell>
          <cell r="Y37">
            <v>7.5284587930672506</v>
          </cell>
          <cell r="Z37">
            <v>2.8630828804030881</v>
          </cell>
          <cell r="AD37">
            <v>0</v>
          </cell>
          <cell r="AE37">
            <v>6.1894</v>
          </cell>
          <cell r="AF37">
            <v>16.9558</v>
          </cell>
          <cell r="AG37">
            <v>12.855799999999999</v>
          </cell>
          <cell r="AH37">
            <v>5.0730000000000004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818</v>
          </cell>
          <cell r="D38">
            <v>2528</v>
          </cell>
          <cell r="E38">
            <v>2015</v>
          </cell>
          <cell r="F38">
            <v>1130</v>
          </cell>
          <cell r="G38" t="str">
            <v>акк</v>
          </cell>
          <cell r="H38">
            <v>0.35</v>
          </cell>
          <cell r="I38">
            <v>40</v>
          </cell>
          <cell r="J38">
            <v>1653</v>
          </cell>
          <cell r="K38">
            <v>362</v>
          </cell>
          <cell r="L38">
            <v>200</v>
          </cell>
          <cell r="M38">
            <v>550</v>
          </cell>
          <cell r="N38">
            <v>500</v>
          </cell>
          <cell r="O38">
            <v>600</v>
          </cell>
          <cell r="V38">
            <v>150</v>
          </cell>
          <cell r="W38">
            <v>403</v>
          </cell>
          <cell r="Y38">
            <v>7.7667493796526053</v>
          </cell>
          <cell r="Z38">
            <v>2.8039702233250621</v>
          </cell>
          <cell r="AD38">
            <v>0</v>
          </cell>
          <cell r="AE38">
            <v>346.8</v>
          </cell>
          <cell r="AF38">
            <v>341</v>
          </cell>
          <cell r="AG38">
            <v>349</v>
          </cell>
          <cell r="AH38">
            <v>101</v>
          </cell>
          <cell r="AI38" t="str">
            <v>декяб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1301</v>
          </cell>
          <cell r="D39">
            <v>8303</v>
          </cell>
          <cell r="E39">
            <v>4389</v>
          </cell>
          <cell r="F39">
            <v>2537</v>
          </cell>
          <cell r="G39" t="str">
            <v>неакк</v>
          </cell>
          <cell r="H39">
            <v>0.4</v>
          </cell>
          <cell r="I39">
            <v>40</v>
          </cell>
          <cell r="J39">
            <v>3235</v>
          </cell>
          <cell r="K39">
            <v>1154</v>
          </cell>
          <cell r="L39">
            <v>0</v>
          </cell>
          <cell r="M39">
            <v>1250</v>
          </cell>
          <cell r="N39">
            <v>500</v>
          </cell>
          <cell r="O39">
            <v>1100</v>
          </cell>
          <cell r="V39">
            <v>300</v>
          </cell>
          <cell r="W39">
            <v>726.6</v>
          </cell>
          <cell r="Y39">
            <v>7.8268648499862374</v>
          </cell>
          <cell r="Z39">
            <v>3.4916047343793006</v>
          </cell>
          <cell r="AD39">
            <v>756</v>
          </cell>
          <cell r="AE39">
            <v>499.6</v>
          </cell>
          <cell r="AF39">
            <v>555.20000000000005</v>
          </cell>
          <cell r="AG39">
            <v>666.4</v>
          </cell>
          <cell r="AH39">
            <v>628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3296</v>
          </cell>
          <cell r="D40">
            <v>7434</v>
          </cell>
          <cell r="E40">
            <v>7020</v>
          </cell>
          <cell r="F40">
            <v>3615</v>
          </cell>
          <cell r="G40">
            <v>0</v>
          </cell>
          <cell r="H40">
            <v>0.45</v>
          </cell>
          <cell r="I40">
            <v>45</v>
          </cell>
          <cell r="J40">
            <v>7114</v>
          </cell>
          <cell r="K40">
            <v>-94</v>
          </cell>
          <cell r="L40">
            <v>0</v>
          </cell>
          <cell r="M40">
            <v>1100</v>
          </cell>
          <cell r="N40">
            <v>100</v>
          </cell>
          <cell r="O40">
            <v>1000</v>
          </cell>
          <cell r="V40">
            <v>250</v>
          </cell>
          <cell r="W40">
            <v>782</v>
          </cell>
          <cell r="Y40">
            <v>7.7557544757033252</v>
          </cell>
          <cell r="Z40">
            <v>4.6227621483375962</v>
          </cell>
          <cell r="AD40">
            <v>3110</v>
          </cell>
          <cell r="AE40">
            <v>951.6</v>
          </cell>
          <cell r="AF40">
            <v>858.2</v>
          </cell>
          <cell r="AG40">
            <v>785.4</v>
          </cell>
          <cell r="AH40">
            <v>447</v>
          </cell>
          <cell r="AI40" t="str">
            <v>проддек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128.21700000000001</v>
          </cell>
          <cell r="D41">
            <v>1071.777</v>
          </cell>
          <cell r="E41">
            <v>628.25400000000002</v>
          </cell>
          <cell r="F41">
            <v>548.33000000000004</v>
          </cell>
          <cell r="G41" t="str">
            <v>оконч</v>
          </cell>
          <cell r="H41">
            <v>1</v>
          </cell>
          <cell r="I41">
            <v>40</v>
          </cell>
          <cell r="J41">
            <v>598.29200000000003</v>
          </cell>
          <cell r="K41">
            <v>29.961999999999989</v>
          </cell>
          <cell r="L41">
            <v>0</v>
          </cell>
          <cell r="M41">
            <v>220</v>
          </cell>
          <cell r="O41">
            <v>160</v>
          </cell>
          <cell r="V41">
            <v>50</v>
          </cell>
          <cell r="W41">
            <v>125.6508</v>
          </cell>
          <cell r="Y41">
            <v>7.7861024362757743</v>
          </cell>
          <cell r="Z41">
            <v>4.3639196885336187</v>
          </cell>
          <cell r="AD41">
            <v>0</v>
          </cell>
          <cell r="AE41">
            <v>120.7542</v>
          </cell>
          <cell r="AF41">
            <v>116.1828</v>
          </cell>
          <cell r="AG41">
            <v>124.68320000000001</v>
          </cell>
          <cell r="AH41">
            <v>129.28899999999999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1140</v>
          </cell>
          <cell r="D42">
            <v>1009</v>
          </cell>
          <cell r="E42">
            <v>578</v>
          </cell>
          <cell r="F42">
            <v>1561</v>
          </cell>
          <cell r="G42">
            <v>0</v>
          </cell>
          <cell r="H42">
            <v>0.1</v>
          </cell>
          <cell r="I42">
            <v>730</v>
          </cell>
          <cell r="J42">
            <v>589</v>
          </cell>
          <cell r="K42">
            <v>-11</v>
          </cell>
          <cell r="L42">
            <v>0</v>
          </cell>
          <cell r="M42">
            <v>0</v>
          </cell>
          <cell r="O42">
            <v>500</v>
          </cell>
          <cell r="W42">
            <v>115.6</v>
          </cell>
          <cell r="Y42">
            <v>17.828719723183394</v>
          </cell>
          <cell r="Z42">
            <v>13.503460207612457</v>
          </cell>
          <cell r="AD42">
            <v>0</v>
          </cell>
          <cell r="AE42">
            <v>97</v>
          </cell>
          <cell r="AF42">
            <v>100</v>
          </cell>
          <cell r="AG42">
            <v>95.8</v>
          </cell>
          <cell r="AH42">
            <v>240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918</v>
          </cell>
          <cell r="D43">
            <v>1514</v>
          </cell>
          <cell r="E43">
            <v>1508</v>
          </cell>
          <cell r="F43">
            <v>878</v>
          </cell>
          <cell r="G43">
            <v>0</v>
          </cell>
          <cell r="H43">
            <v>0.35</v>
          </cell>
          <cell r="I43">
            <v>40</v>
          </cell>
          <cell r="J43">
            <v>1571</v>
          </cell>
          <cell r="K43">
            <v>-63</v>
          </cell>
          <cell r="L43">
            <v>0</v>
          </cell>
          <cell r="M43">
            <v>330</v>
          </cell>
          <cell r="N43">
            <v>500</v>
          </cell>
          <cell r="O43">
            <v>500</v>
          </cell>
          <cell r="V43">
            <v>150</v>
          </cell>
          <cell r="W43">
            <v>301.60000000000002</v>
          </cell>
          <cell r="Y43">
            <v>7.8183023872679041</v>
          </cell>
          <cell r="Z43">
            <v>2.9111405835543764</v>
          </cell>
          <cell r="AD43">
            <v>0</v>
          </cell>
          <cell r="AE43">
            <v>223.6</v>
          </cell>
          <cell r="AF43">
            <v>239.6</v>
          </cell>
          <cell r="AG43">
            <v>244.4</v>
          </cell>
          <cell r="AH43">
            <v>386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154.613</v>
          </cell>
          <cell r="D44">
            <v>268.55500000000001</v>
          </cell>
          <cell r="E44">
            <v>266.29300000000001</v>
          </cell>
          <cell r="F44">
            <v>150.773</v>
          </cell>
          <cell r="G44">
            <v>0</v>
          </cell>
          <cell r="H44">
            <v>1</v>
          </cell>
          <cell r="I44">
            <v>40</v>
          </cell>
          <cell r="J44">
            <v>272.137</v>
          </cell>
          <cell r="K44">
            <v>-5.8439999999999941</v>
          </cell>
          <cell r="L44">
            <v>0</v>
          </cell>
          <cell r="M44">
            <v>50</v>
          </cell>
          <cell r="N44">
            <v>100</v>
          </cell>
          <cell r="O44">
            <v>100</v>
          </cell>
          <cell r="V44">
            <v>20</v>
          </cell>
          <cell r="W44">
            <v>53.258600000000001</v>
          </cell>
          <cell r="Y44">
            <v>7.9005644158877626</v>
          </cell>
          <cell r="Z44">
            <v>2.8309606335878148</v>
          </cell>
          <cell r="AD44">
            <v>0</v>
          </cell>
          <cell r="AE44">
            <v>45.470800000000004</v>
          </cell>
          <cell r="AF44">
            <v>45.036799999999999</v>
          </cell>
          <cell r="AG44">
            <v>40.083800000000004</v>
          </cell>
          <cell r="AH44">
            <v>44.465000000000003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691</v>
          </cell>
          <cell r="D45">
            <v>2369</v>
          </cell>
          <cell r="E45">
            <v>1503</v>
          </cell>
          <cell r="F45">
            <v>1521</v>
          </cell>
          <cell r="G45">
            <v>0</v>
          </cell>
          <cell r="H45">
            <v>0.4</v>
          </cell>
          <cell r="I45">
            <v>35</v>
          </cell>
          <cell r="J45">
            <v>1824</v>
          </cell>
          <cell r="K45">
            <v>-321</v>
          </cell>
          <cell r="L45">
            <v>0</v>
          </cell>
          <cell r="M45">
            <v>0</v>
          </cell>
          <cell r="N45">
            <v>250</v>
          </cell>
          <cell r="O45">
            <v>450</v>
          </cell>
          <cell r="V45">
            <v>100</v>
          </cell>
          <cell r="W45">
            <v>300.60000000000002</v>
          </cell>
          <cell r="Y45">
            <v>7.7212242182302058</v>
          </cell>
          <cell r="Z45">
            <v>5.0598802395209574</v>
          </cell>
          <cell r="AD45">
            <v>0</v>
          </cell>
          <cell r="AE45">
            <v>298.2</v>
          </cell>
          <cell r="AF45">
            <v>264.8</v>
          </cell>
          <cell r="AG45">
            <v>256.8</v>
          </cell>
          <cell r="AH45">
            <v>484</v>
          </cell>
          <cell r="AI45" t="str">
            <v>склад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1401</v>
          </cell>
          <cell r="D46">
            <v>3504</v>
          </cell>
          <cell r="E46">
            <v>2706</v>
          </cell>
          <cell r="F46">
            <v>2125</v>
          </cell>
          <cell r="G46">
            <v>0</v>
          </cell>
          <cell r="H46">
            <v>0.4</v>
          </cell>
          <cell r="I46">
            <v>40</v>
          </cell>
          <cell r="J46">
            <v>2770</v>
          </cell>
          <cell r="K46">
            <v>-64</v>
          </cell>
          <cell r="L46">
            <v>0</v>
          </cell>
          <cell r="M46">
            <v>750</v>
          </cell>
          <cell r="N46">
            <v>300</v>
          </cell>
          <cell r="O46">
            <v>800</v>
          </cell>
          <cell r="V46">
            <v>250</v>
          </cell>
          <cell r="W46">
            <v>541.20000000000005</v>
          </cell>
          <cell r="Y46">
            <v>7.8067257945306716</v>
          </cell>
          <cell r="Z46">
            <v>3.9264597191426458</v>
          </cell>
          <cell r="AD46">
            <v>0</v>
          </cell>
          <cell r="AE46">
            <v>505</v>
          </cell>
          <cell r="AF46">
            <v>479.4</v>
          </cell>
          <cell r="AG46">
            <v>505.8</v>
          </cell>
          <cell r="AH46">
            <v>634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107.227</v>
          </cell>
          <cell r="D47">
            <v>33.006</v>
          </cell>
          <cell r="E47">
            <v>97.522000000000006</v>
          </cell>
          <cell r="F47">
            <v>35.427999999999997</v>
          </cell>
          <cell r="G47" t="str">
            <v>лид, я</v>
          </cell>
          <cell r="H47">
            <v>1</v>
          </cell>
          <cell r="I47">
            <v>40</v>
          </cell>
          <cell r="J47">
            <v>104.602</v>
          </cell>
          <cell r="K47">
            <v>-7.0799999999999983</v>
          </cell>
          <cell r="L47">
            <v>0</v>
          </cell>
          <cell r="M47">
            <v>70</v>
          </cell>
          <cell r="N47">
            <v>20</v>
          </cell>
          <cell r="O47">
            <v>20</v>
          </cell>
          <cell r="V47">
            <v>10</v>
          </cell>
          <cell r="W47">
            <v>19.5044</v>
          </cell>
          <cell r="Y47">
            <v>7.9688685629909148</v>
          </cell>
          <cell r="Z47">
            <v>1.8164106560570947</v>
          </cell>
          <cell r="AD47">
            <v>0</v>
          </cell>
          <cell r="AE47">
            <v>15.231999999999999</v>
          </cell>
          <cell r="AF47">
            <v>15.966800000000001</v>
          </cell>
          <cell r="AG47">
            <v>16.772200000000002</v>
          </cell>
          <cell r="AH47">
            <v>10.635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128.37899999999999</v>
          </cell>
          <cell r="D48">
            <v>249.042</v>
          </cell>
          <cell r="E48">
            <v>231.31700000000001</v>
          </cell>
          <cell r="F48">
            <v>141.77699999999999</v>
          </cell>
          <cell r="G48" t="str">
            <v>оконч</v>
          </cell>
          <cell r="H48">
            <v>1</v>
          </cell>
          <cell r="I48">
            <v>40</v>
          </cell>
          <cell r="J48">
            <v>249.03700000000001</v>
          </cell>
          <cell r="K48">
            <v>-17.72</v>
          </cell>
          <cell r="L48">
            <v>0</v>
          </cell>
          <cell r="M48">
            <v>20</v>
          </cell>
          <cell r="N48">
            <v>100</v>
          </cell>
          <cell r="O48">
            <v>80</v>
          </cell>
          <cell r="V48">
            <v>20</v>
          </cell>
          <cell r="W48">
            <v>46.263400000000004</v>
          </cell>
          <cell r="Y48">
            <v>7.8199397363790801</v>
          </cell>
          <cell r="Z48">
            <v>3.0645607542895674</v>
          </cell>
          <cell r="AD48">
            <v>0</v>
          </cell>
          <cell r="AE48">
            <v>35.011800000000001</v>
          </cell>
          <cell r="AF48">
            <v>38.061799999999998</v>
          </cell>
          <cell r="AG48">
            <v>32.823799999999999</v>
          </cell>
          <cell r="AH48">
            <v>17.448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824</v>
          </cell>
          <cell r="D49">
            <v>1459</v>
          </cell>
          <cell r="E49">
            <v>1351</v>
          </cell>
          <cell r="F49">
            <v>888</v>
          </cell>
          <cell r="G49" t="str">
            <v>лид, я</v>
          </cell>
          <cell r="H49">
            <v>0.35</v>
          </cell>
          <cell r="I49">
            <v>40</v>
          </cell>
          <cell r="J49">
            <v>1383</v>
          </cell>
          <cell r="K49">
            <v>-32</v>
          </cell>
          <cell r="L49">
            <v>0</v>
          </cell>
          <cell r="M49">
            <v>600</v>
          </cell>
          <cell r="N49">
            <v>100</v>
          </cell>
          <cell r="O49">
            <v>400</v>
          </cell>
          <cell r="V49">
            <v>150</v>
          </cell>
          <cell r="W49">
            <v>270.2</v>
          </cell>
          <cell r="Y49">
            <v>7.9126572908956332</v>
          </cell>
          <cell r="Z49">
            <v>3.2864544781643228</v>
          </cell>
          <cell r="AD49">
            <v>0</v>
          </cell>
          <cell r="AE49">
            <v>227.4</v>
          </cell>
          <cell r="AF49">
            <v>219.2</v>
          </cell>
          <cell r="AG49">
            <v>252.6</v>
          </cell>
          <cell r="AH49">
            <v>286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1255</v>
          </cell>
          <cell r="D50">
            <v>2096</v>
          </cell>
          <cell r="E50">
            <v>2192</v>
          </cell>
          <cell r="F50">
            <v>1089</v>
          </cell>
          <cell r="G50" t="str">
            <v>неакк</v>
          </cell>
          <cell r="H50">
            <v>0.35</v>
          </cell>
          <cell r="I50">
            <v>40</v>
          </cell>
          <cell r="J50">
            <v>2250</v>
          </cell>
          <cell r="K50">
            <v>-58</v>
          </cell>
          <cell r="L50">
            <v>0</v>
          </cell>
          <cell r="M50">
            <v>850</v>
          </cell>
          <cell r="N50">
            <v>600</v>
          </cell>
          <cell r="O50">
            <v>700</v>
          </cell>
          <cell r="V50">
            <v>200</v>
          </cell>
          <cell r="W50">
            <v>438.4</v>
          </cell>
          <cell r="Y50">
            <v>7.8444343065693438</v>
          </cell>
          <cell r="Z50">
            <v>2.4840328467153285</v>
          </cell>
          <cell r="AD50">
            <v>0</v>
          </cell>
          <cell r="AE50">
            <v>332.8</v>
          </cell>
          <cell r="AF50">
            <v>358</v>
          </cell>
          <cell r="AG50">
            <v>373</v>
          </cell>
          <cell r="AH50">
            <v>446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634</v>
          </cell>
          <cell r="D51">
            <v>1354</v>
          </cell>
          <cell r="E51">
            <v>1094</v>
          </cell>
          <cell r="F51">
            <v>840</v>
          </cell>
          <cell r="G51">
            <v>0</v>
          </cell>
          <cell r="H51">
            <v>0.4</v>
          </cell>
          <cell r="I51">
            <v>35</v>
          </cell>
          <cell r="J51">
            <v>1166</v>
          </cell>
          <cell r="K51">
            <v>-72</v>
          </cell>
          <cell r="L51">
            <v>0</v>
          </cell>
          <cell r="M51">
            <v>250</v>
          </cell>
          <cell r="N51">
            <v>200</v>
          </cell>
          <cell r="O51">
            <v>300</v>
          </cell>
          <cell r="V51">
            <v>150</v>
          </cell>
          <cell r="W51">
            <v>218.8</v>
          </cell>
          <cell r="Y51">
            <v>7.9524680073126142</v>
          </cell>
          <cell r="Z51">
            <v>3.839122486288848</v>
          </cell>
          <cell r="AD51">
            <v>0</v>
          </cell>
          <cell r="AE51">
            <v>195.8</v>
          </cell>
          <cell r="AF51">
            <v>207.4</v>
          </cell>
          <cell r="AG51">
            <v>193.2</v>
          </cell>
          <cell r="AH51">
            <v>269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246.32400000000001</v>
          </cell>
          <cell r="D52">
            <v>415.72300000000001</v>
          </cell>
          <cell r="E52">
            <v>341.05900000000003</v>
          </cell>
          <cell r="F52">
            <v>304.93299999999999</v>
          </cell>
          <cell r="G52">
            <v>0</v>
          </cell>
          <cell r="H52">
            <v>1</v>
          </cell>
          <cell r="I52">
            <v>50</v>
          </cell>
          <cell r="J52">
            <v>352.99</v>
          </cell>
          <cell r="K52">
            <v>-11.930999999999983</v>
          </cell>
          <cell r="L52">
            <v>0</v>
          </cell>
          <cell r="M52">
            <v>70</v>
          </cell>
          <cell r="N52">
            <v>30</v>
          </cell>
          <cell r="O52">
            <v>100</v>
          </cell>
          <cell r="V52">
            <v>30</v>
          </cell>
          <cell r="W52">
            <v>68.211800000000011</v>
          </cell>
          <cell r="Y52">
            <v>7.8422355076394394</v>
          </cell>
          <cell r="Z52">
            <v>4.470384889417959</v>
          </cell>
          <cell r="AD52">
            <v>0</v>
          </cell>
          <cell r="AE52">
            <v>68.542200000000008</v>
          </cell>
          <cell r="AF52">
            <v>61.963800000000006</v>
          </cell>
          <cell r="AG52">
            <v>63.031199999999998</v>
          </cell>
          <cell r="AH52">
            <v>57.348999999999997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773.26199999999994</v>
          </cell>
          <cell r="D53">
            <v>817.14400000000001</v>
          </cell>
          <cell r="E53">
            <v>768.68799999999999</v>
          </cell>
          <cell r="F53">
            <v>808.16499999999996</v>
          </cell>
          <cell r="G53" t="str">
            <v>н</v>
          </cell>
          <cell r="H53">
            <v>1</v>
          </cell>
          <cell r="I53">
            <v>50</v>
          </cell>
          <cell r="J53">
            <v>763.60699999999997</v>
          </cell>
          <cell r="K53">
            <v>5.0810000000000173</v>
          </cell>
          <cell r="L53">
            <v>0</v>
          </cell>
          <cell r="M53">
            <v>300</v>
          </cell>
          <cell r="O53">
            <v>50</v>
          </cell>
          <cell r="V53">
            <v>50</v>
          </cell>
          <cell r="W53">
            <v>153.73759999999999</v>
          </cell>
          <cell r="Y53">
            <v>7.8586175405366028</v>
          </cell>
          <cell r="Z53">
            <v>5.2567816851570468</v>
          </cell>
          <cell r="AD53">
            <v>0</v>
          </cell>
          <cell r="AE53">
            <v>167.7276</v>
          </cell>
          <cell r="AF53">
            <v>162.32400000000001</v>
          </cell>
          <cell r="AG53">
            <v>167.3484</v>
          </cell>
          <cell r="AH53">
            <v>82.734999999999999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68.95</v>
          </cell>
          <cell r="D54">
            <v>58.046999999999997</v>
          </cell>
          <cell r="E54">
            <v>65.667000000000002</v>
          </cell>
          <cell r="F54">
            <v>48.423999999999999</v>
          </cell>
          <cell r="G54">
            <v>0</v>
          </cell>
          <cell r="H54">
            <v>1</v>
          </cell>
          <cell r="I54">
            <v>50</v>
          </cell>
          <cell r="J54">
            <v>71.849999999999994</v>
          </cell>
          <cell r="K54">
            <v>-6.1829999999999927</v>
          </cell>
          <cell r="L54">
            <v>0</v>
          </cell>
          <cell r="M54">
            <v>20</v>
          </cell>
          <cell r="N54">
            <v>10</v>
          </cell>
          <cell r="O54">
            <v>20</v>
          </cell>
          <cell r="W54">
            <v>13.1334</v>
          </cell>
          <cell r="Y54">
            <v>7.4941751564712877</v>
          </cell>
          <cell r="Z54">
            <v>3.6870878828026252</v>
          </cell>
          <cell r="AD54">
            <v>0</v>
          </cell>
          <cell r="AE54">
            <v>12.3026</v>
          </cell>
          <cell r="AF54">
            <v>10.507</v>
          </cell>
          <cell r="AG54">
            <v>10.5138</v>
          </cell>
          <cell r="AH54">
            <v>15.263999999999999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44.302</v>
          </cell>
          <cell r="D55">
            <v>1.4330000000000001</v>
          </cell>
          <cell r="E55">
            <v>6.4109999999999996</v>
          </cell>
          <cell r="F55">
            <v>5.0190000000000001</v>
          </cell>
          <cell r="G55" t="str">
            <v>выв</v>
          </cell>
          <cell r="H55">
            <v>0</v>
          </cell>
          <cell r="I55" t="e">
            <v>#N/A</v>
          </cell>
          <cell r="J55">
            <v>47.015000000000001</v>
          </cell>
          <cell r="K55">
            <v>-40.603999999999999</v>
          </cell>
          <cell r="L55">
            <v>0</v>
          </cell>
          <cell r="M55">
            <v>0</v>
          </cell>
          <cell r="W55">
            <v>1.2822</v>
          </cell>
          <cell r="Y55">
            <v>3.914365933551708</v>
          </cell>
          <cell r="Z55">
            <v>3.914365933551708</v>
          </cell>
          <cell r="AD55">
            <v>0</v>
          </cell>
          <cell r="AE55">
            <v>1.2844</v>
          </cell>
          <cell r="AF55">
            <v>0.30559999999999998</v>
          </cell>
          <cell r="AG55">
            <v>1.5688</v>
          </cell>
          <cell r="AH55">
            <v>-0.70599999999999996</v>
          </cell>
          <cell r="AI55" t="str">
            <v>выв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2386.7620000000002</v>
          </cell>
          <cell r="D56">
            <v>3602.011</v>
          </cell>
          <cell r="E56">
            <v>3488.3339999999998</v>
          </cell>
          <cell r="F56">
            <v>2454.0929999999998</v>
          </cell>
          <cell r="G56">
            <v>0</v>
          </cell>
          <cell r="H56">
            <v>1</v>
          </cell>
          <cell r="I56">
            <v>40</v>
          </cell>
          <cell r="J56">
            <v>3469.76</v>
          </cell>
          <cell r="K56">
            <v>18.573999999999614</v>
          </cell>
          <cell r="L56">
            <v>0</v>
          </cell>
          <cell r="M56">
            <v>1700</v>
          </cell>
          <cell r="O56">
            <v>1000</v>
          </cell>
          <cell r="V56">
            <v>300</v>
          </cell>
          <cell r="W56">
            <v>697.66679999999997</v>
          </cell>
          <cell r="Y56">
            <v>7.8176186683958591</v>
          </cell>
          <cell r="Z56">
            <v>3.5175717118830936</v>
          </cell>
          <cell r="AD56">
            <v>0</v>
          </cell>
          <cell r="AE56">
            <v>709.70079999999996</v>
          </cell>
          <cell r="AF56">
            <v>721.7396</v>
          </cell>
          <cell r="AG56">
            <v>706.24160000000006</v>
          </cell>
          <cell r="AH56">
            <v>288.22000000000003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1995</v>
          </cell>
          <cell r="D57">
            <v>2993</v>
          </cell>
          <cell r="E57">
            <v>3214</v>
          </cell>
          <cell r="F57">
            <v>1705</v>
          </cell>
          <cell r="G57">
            <v>0</v>
          </cell>
          <cell r="H57">
            <v>0.45</v>
          </cell>
          <cell r="I57">
            <v>50</v>
          </cell>
          <cell r="J57">
            <v>3271</v>
          </cell>
          <cell r="K57">
            <v>-57</v>
          </cell>
          <cell r="L57">
            <v>0</v>
          </cell>
          <cell r="M57">
            <v>1250</v>
          </cell>
          <cell r="N57">
            <v>600</v>
          </cell>
          <cell r="O57">
            <v>800</v>
          </cell>
          <cell r="V57">
            <v>200</v>
          </cell>
          <cell r="W57">
            <v>582.79999999999995</v>
          </cell>
          <cell r="Y57">
            <v>7.8157172271791362</v>
          </cell>
          <cell r="Z57">
            <v>2.9255319148936172</v>
          </cell>
          <cell r="AD57">
            <v>300</v>
          </cell>
          <cell r="AE57">
            <v>526.4</v>
          </cell>
          <cell r="AF57">
            <v>490</v>
          </cell>
          <cell r="AG57">
            <v>524.79999999999995</v>
          </cell>
          <cell r="AH57">
            <v>663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3344</v>
          </cell>
          <cell r="D58">
            <v>4401</v>
          </cell>
          <cell r="E58">
            <v>5070</v>
          </cell>
          <cell r="F58">
            <v>2587</v>
          </cell>
          <cell r="G58" t="str">
            <v>акяб</v>
          </cell>
          <cell r="H58">
            <v>0.45</v>
          </cell>
          <cell r="I58">
            <v>50</v>
          </cell>
          <cell r="J58">
            <v>5141</v>
          </cell>
          <cell r="K58">
            <v>-71</v>
          </cell>
          <cell r="L58">
            <v>1000</v>
          </cell>
          <cell r="M58">
            <v>1700</v>
          </cell>
          <cell r="O58">
            <v>500</v>
          </cell>
          <cell r="V58">
            <v>300</v>
          </cell>
          <cell r="W58">
            <v>774</v>
          </cell>
          <cell r="Y58">
            <v>7.8643410852713176</v>
          </cell>
          <cell r="Z58">
            <v>3.342377260981912</v>
          </cell>
          <cell r="AD58">
            <v>1200</v>
          </cell>
          <cell r="AE58">
            <v>608</v>
          </cell>
          <cell r="AF58">
            <v>658.2</v>
          </cell>
          <cell r="AG58">
            <v>825.8</v>
          </cell>
          <cell r="AH58">
            <v>617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1035</v>
          </cell>
          <cell r="D59">
            <v>1445</v>
          </cell>
          <cell r="E59">
            <v>1592</v>
          </cell>
          <cell r="F59">
            <v>674</v>
          </cell>
          <cell r="G59">
            <v>0</v>
          </cell>
          <cell r="H59">
            <v>0.45</v>
          </cell>
          <cell r="I59">
            <v>50</v>
          </cell>
          <cell r="J59">
            <v>1772</v>
          </cell>
          <cell r="K59">
            <v>-180</v>
          </cell>
          <cell r="L59">
            <v>0</v>
          </cell>
          <cell r="M59">
            <v>1050</v>
          </cell>
          <cell r="N59">
            <v>160</v>
          </cell>
          <cell r="O59">
            <v>500</v>
          </cell>
          <cell r="V59">
            <v>100</v>
          </cell>
          <cell r="W59">
            <v>318.39999999999998</v>
          </cell>
          <cell r="Y59">
            <v>7.8015075376884431</v>
          </cell>
          <cell r="Z59">
            <v>2.1168341708542715</v>
          </cell>
          <cell r="AD59">
            <v>0</v>
          </cell>
          <cell r="AE59">
            <v>273.8</v>
          </cell>
          <cell r="AF59">
            <v>245.6</v>
          </cell>
          <cell r="AG59">
            <v>294</v>
          </cell>
          <cell r="AH59">
            <v>221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352</v>
          </cell>
          <cell r="D60">
            <v>669</v>
          </cell>
          <cell r="E60">
            <v>557</v>
          </cell>
          <cell r="F60">
            <v>451</v>
          </cell>
          <cell r="G60">
            <v>0</v>
          </cell>
          <cell r="H60">
            <v>0.4</v>
          </cell>
          <cell r="I60">
            <v>40</v>
          </cell>
          <cell r="J60">
            <v>606</v>
          </cell>
          <cell r="K60">
            <v>-49</v>
          </cell>
          <cell r="L60">
            <v>0</v>
          </cell>
          <cell r="M60">
            <v>160</v>
          </cell>
          <cell r="N60">
            <v>50</v>
          </cell>
          <cell r="O60">
            <v>160</v>
          </cell>
          <cell r="V60">
            <v>50</v>
          </cell>
          <cell r="W60">
            <v>111.4</v>
          </cell>
          <cell r="Y60">
            <v>7.8186714542190305</v>
          </cell>
          <cell r="Z60">
            <v>4.0484739676840213</v>
          </cell>
          <cell r="AD60">
            <v>0</v>
          </cell>
          <cell r="AE60">
            <v>100.8</v>
          </cell>
          <cell r="AF60">
            <v>92.2</v>
          </cell>
          <cell r="AG60">
            <v>104</v>
          </cell>
          <cell r="AH60">
            <v>139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55</v>
          </cell>
          <cell r="D61">
            <v>844</v>
          </cell>
          <cell r="E61">
            <v>469</v>
          </cell>
          <cell r="F61">
            <v>417</v>
          </cell>
          <cell r="G61">
            <v>0</v>
          </cell>
          <cell r="H61">
            <v>0.4</v>
          </cell>
          <cell r="I61">
            <v>40</v>
          </cell>
          <cell r="J61">
            <v>481</v>
          </cell>
          <cell r="K61">
            <v>-12</v>
          </cell>
          <cell r="L61">
            <v>0</v>
          </cell>
          <cell r="M61">
            <v>0</v>
          </cell>
          <cell r="N61">
            <v>140</v>
          </cell>
          <cell r="O61">
            <v>140</v>
          </cell>
          <cell r="V61">
            <v>30</v>
          </cell>
          <cell r="W61">
            <v>93.8</v>
          </cell>
          <cell r="Y61">
            <v>7.750533049040512</v>
          </cell>
          <cell r="Z61">
            <v>4.4456289978678036</v>
          </cell>
          <cell r="AD61">
            <v>0</v>
          </cell>
          <cell r="AE61">
            <v>84.6</v>
          </cell>
          <cell r="AF61">
            <v>92.4</v>
          </cell>
          <cell r="AG61">
            <v>79.599999999999994</v>
          </cell>
          <cell r="AH61">
            <v>81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840.66700000000003</v>
          </cell>
          <cell r="D62">
            <v>1529.2619999999999</v>
          </cell>
          <cell r="E62">
            <v>1134</v>
          </cell>
          <cell r="F62">
            <v>1094</v>
          </cell>
          <cell r="G62" t="str">
            <v>ак апр</v>
          </cell>
          <cell r="H62">
            <v>1</v>
          </cell>
          <cell r="I62">
            <v>50</v>
          </cell>
          <cell r="J62">
            <v>818.30799999999999</v>
          </cell>
          <cell r="K62">
            <v>315.69200000000001</v>
          </cell>
          <cell r="L62">
            <v>0</v>
          </cell>
          <cell r="M62">
            <v>300</v>
          </cell>
          <cell r="O62">
            <v>300</v>
          </cell>
          <cell r="V62">
            <v>100</v>
          </cell>
          <cell r="W62">
            <v>226.8</v>
          </cell>
          <cell r="Y62">
            <v>7.9100529100529098</v>
          </cell>
          <cell r="Z62">
            <v>4.8236331569664896</v>
          </cell>
          <cell r="AD62">
            <v>0</v>
          </cell>
          <cell r="AE62">
            <v>244</v>
          </cell>
          <cell r="AF62">
            <v>225.8</v>
          </cell>
          <cell r="AG62">
            <v>227.6</v>
          </cell>
          <cell r="AH62">
            <v>108.753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668</v>
          </cell>
          <cell r="D63">
            <v>507</v>
          </cell>
          <cell r="E63">
            <v>348</v>
          </cell>
          <cell r="F63">
            <v>816</v>
          </cell>
          <cell r="G63">
            <v>0</v>
          </cell>
          <cell r="H63">
            <v>0.1</v>
          </cell>
          <cell r="I63">
            <v>730</v>
          </cell>
          <cell r="J63">
            <v>359</v>
          </cell>
          <cell r="K63">
            <v>-11</v>
          </cell>
          <cell r="L63">
            <v>0</v>
          </cell>
          <cell r="M63">
            <v>0</v>
          </cell>
          <cell r="O63">
            <v>500</v>
          </cell>
          <cell r="W63">
            <v>69.599999999999994</v>
          </cell>
          <cell r="Y63">
            <v>18.908045977011497</v>
          </cell>
          <cell r="Z63">
            <v>11.724137931034484</v>
          </cell>
          <cell r="AD63">
            <v>0</v>
          </cell>
          <cell r="AE63">
            <v>51</v>
          </cell>
          <cell r="AF63">
            <v>51.6</v>
          </cell>
          <cell r="AG63">
            <v>51.4</v>
          </cell>
          <cell r="AH63">
            <v>146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127.467</v>
          </cell>
          <cell r="D64">
            <v>390.221</v>
          </cell>
          <cell r="E64">
            <v>241.81299999999999</v>
          </cell>
          <cell r="F64">
            <v>269.024</v>
          </cell>
          <cell r="G64">
            <v>0</v>
          </cell>
          <cell r="H64">
            <v>1</v>
          </cell>
          <cell r="I64">
            <v>50</v>
          </cell>
          <cell r="J64">
            <v>240.41200000000001</v>
          </cell>
          <cell r="K64">
            <v>1.400999999999982</v>
          </cell>
          <cell r="L64">
            <v>0</v>
          </cell>
          <cell r="M64">
            <v>100</v>
          </cell>
          <cell r="W64">
            <v>48.3626</v>
          </cell>
          <cell r="Y64">
            <v>7.6303589964145848</v>
          </cell>
          <cell r="Z64">
            <v>5.5626455153362304</v>
          </cell>
          <cell r="AD64">
            <v>0</v>
          </cell>
          <cell r="AE64">
            <v>43.934600000000003</v>
          </cell>
          <cell r="AF64">
            <v>40.077800000000003</v>
          </cell>
          <cell r="AG64">
            <v>50.119799999999998</v>
          </cell>
          <cell r="AH64">
            <v>38.06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1597</v>
          </cell>
          <cell r="D65">
            <v>3899</v>
          </cell>
          <cell r="E65">
            <v>3168</v>
          </cell>
          <cell r="F65">
            <v>2228</v>
          </cell>
          <cell r="G65">
            <v>0</v>
          </cell>
          <cell r="H65">
            <v>0.4</v>
          </cell>
          <cell r="I65">
            <v>40</v>
          </cell>
          <cell r="J65">
            <v>3246</v>
          </cell>
          <cell r="K65">
            <v>-78</v>
          </cell>
          <cell r="L65">
            <v>0</v>
          </cell>
          <cell r="M65">
            <v>800</v>
          </cell>
          <cell r="O65">
            <v>700</v>
          </cell>
          <cell r="V65">
            <v>200</v>
          </cell>
          <cell r="W65">
            <v>498</v>
          </cell>
          <cell r="Y65">
            <v>7.8875502008032132</v>
          </cell>
          <cell r="Z65">
            <v>4.4738955823293169</v>
          </cell>
          <cell r="AD65">
            <v>678</v>
          </cell>
          <cell r="AE65">
            <v>469.2</v>
          </cell>
          <cell r="AF65">
            <v>481.8</v>
          </cell>
          <cell r="AG65">
            <v>494.4</v>
          </cell>
          <cell r="AH65">
            <v>446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1530</v>
          </cell>
          <cell r="D66">
            <v>2520</v>
          </cell>
          <cell r="E66">
            <v>2075</v>
          </cell>
          <cell r="F66">
            <v>1919</v>
          </cell>
          <cell r="G66">
            <v>0</v>
          </cell>
          <cell r="H66">
            <v>0.4</v>
          </cell>
          <cell r="I66">
            <v>40</v>
          </cell>
          <cell r="J66">
            <v>2114</v>
          </cell>
          <cell r="K66">
            <v>-39</v>
          </cell>
          <cell r="L66">
            <v>0</v>
          </cell>
          <cell r="M66">
            <v>550</v>
          </cell>
          <cell r="O66">
            <v>600</v>
          </cell>
          <cell r="V66">
            <v>200</v>
          </cell>
          <cell r="W66">
            <v>415</v>
          </cell>
          <cell r="Y66">
            <v>7.8771084337349402</v>
          </cell>
          <cell r="Z66">
            <v>4.6240963855421686</v>
          </cell>
          <cell r="AD66">
            <v>0</v>
          </cell>
          <cell r="AE66">
            <v>426.4</v>
          </cell>
          <cell r="AF66">
            <v>431.4</v>
          </cell>
          <cell r="AG66">
            <v>411.2</v>
          </cell>
          <cell r="AH66">
            <v>428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316.84100000000001</v>
          </cell>
          <cell r="D67">
            <v>498.88299999999998</v>
          </cell>
          <cell r="E67">
            <v>469.42</v>
          </cell>
          <cell r="F67">
            <v>338.96800000000002</v>
          </cell>
          <cell r="G67" t="str">
            <v>ябл</v>
          </cell>
          <cell r="H67">
            <v>1</v>
          </cell>
          <cell r="I67">
            <v>40</v>
          </cell>
          <cell r="J67">
            <v>466.09199999999998</v>
          </cell>
          <cell r="K67">
            <v>3.3280000000000314</v>
          </cell>
          <cell r="L67">
            <v>0</v>
          </cell>
          <cell r="M67">
            <v>150</v>
          </cell>
          <cell r="N67">
            <v>70</v>
          </cell>
          <cell r="O67">
            <v>140</v>
          </cell>
          <cell r="V67">
            <v>40</v>
          </cell>
          <cell r="W67">
            <v>93.884</v>
          </cell>
          <cell r="Y67">
            <v>7.8710749435473568</v>
          </cell>
          <cell r="Z67">
            <v>3.6104980614375188</v>
          </cell>
          <cell r="AD67">
            <v>0</v>
          </cell>
          <cell r="AE67">
            <v>88.495000000000005</v>
          </cell>
          <cell r="AF67">
            <v>82.88239999999999</v>
          </cell>
          <cell r="AG67">
            <v>82.756399999999999</v>
          </cell>
          <cell r="AH67">
            <v>100.983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280.62900000000002</v>
          </cell>
          <cell r="D68">
            <v>270.91199999999998</v>
          </cell>
          <cell r="E68">
            <v>369.036</v>
          </cell>
          <cell r="F68">
            <v>178.43600000000001</v>
          </cell>
          <cell r="G68">
            <v>0</v>
          </cell>
          <cell r="H68">
            <v>1</v>
          </cell>
          <cell r="I68">
            <v>40</v>
          </cell>
          <cell r="J68">
            <v>364.18900000000002</v>
          </cell>
          <cell r="K68">
            <v>4.84699999999998</v>
          </cell>
          <cell r="L68">
            <v>0</v>
          </cell>
          <cell r="M68">
            <v>100</v>
          </cell>
          <cell r="N68">
            <v>150</v>
          </cell>
          <cell r="O68">
            <v>120</v>
          </cell>
          <cell r="V68">
            <v>30</v>
          </cell>
          <cell r="W68">
            <v>73.807199999999995</v>
          </cell>
          <cell r="Y68">
            <v>7.8371215816343129</v>
          </cell>
          <cell r="Z68">
            <v>2.4175961152841459</v>
          </cell>
          <cell r="AD68">
            <v>0</v>
          </cell>
          <cell r="AE68">
            <v>65.418199999999999</v>
          </cell>
          <cell r="AF68">
            <v>62.327800000000003</v>
          </cell>
          <cell r="AG68">
            <v>56.566200000000002</v>
          </cell>
          <cell r="AH68">
            <v>72.415000000000006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674.31799999999998</v>
          </cell>
          <cell r="D69">
            <v>538.75400000000002</v>
          </cell>
          <cell r="E69">
            <v>768.899</v>
          </cell>
          <cell r="F69">
            <v>431.62700000000001</v>
          </cell>
          <cell r="G69" t="str">
            <v>ябл</v>
          </cell>
          <cell r="H69">
            <v>1</v>
          </cell>
          <cell r="I69">
            <v>40</v>
          </cell>
          <cell r="J69">
            <v>770.44399999999996</v>
          </cell>
          <cell r="K69">
            <v>-1.5449999999999591</v>
          </cell>
          <cell r="L69">
            <v>100</v>
          </cell>
          <cell r="M69">
            <v>60</v>
          </cell>
          <cell r="N69">
            <v>250</v>
          </cell>
          <cell r="O69">
            <v>300</v>
          </cell>
          <cell r="V69">
            <v>70</v>
          </cell>
          <cell r="W69">
            <v>153.77979999999999</v>
          </cell>
          <cell r="Y69">
            <v>7.8789737013573955</v>
          </cell>
          <cell r="Z69">
            <v>2.8067860668306244</v>
          </cell>
          <cell r="AD69">
            <v>0</v>
          </cell>
          <cell r="AE69">
            <v>153.71679999999998</v>
          </cell>
          <cell r="AF69">
            <v>144.45760000000001</v>
          </cell>
          <cell r="AG69">
            <v>119.25579999999999</v>
          </cell>
          <cell r="AH69">
            <v>173.226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297.47399999999999</v>
          </cell>
          <cell r="D70">
            <v>573.26199999999994</v>
          </cell>
          <cell r="E70">
            <v>422.41800000000001</v>
          </cell>
          <cell r="F70">
            <v>434.298</v>
          </cell>
          <cell r="G70">
            <v>0</v>
          </cell>
          <cell r="H70">
            <v>1</v>
          </cell>
          <cell r="I70">
            <v>40</v>
          </cell>
          <cell r="J70">
            <v>427.36200000000002</v>
          </cell>
          <cell r="K70">
            <v>-4.9440000000000168</v>
          </cell>
          <cell r="L70">
            <v>0</v>
          </cell>
          <cell r="M70">
            <v>50</v>
          </cell>
          <cell r="N70">
            <v>20</v>
          </cell>
          <cell r="O70">
            <v>120</v>
          </cell>
          <cell r="V70">
            <v>40</v>
          </cell>
          <cell r="W70">
            <v>84.483599999999996</v>
          </cell>
          <cell r="Y70">
            <v>7.8630408742051712</v>
          </cell>
          <cell r="Z70">
            <v>5.1406190077127398</v>
          </cell>
          <cell r="AD70">
            <v>0</v>
          </cell>
          <cell r="AE70">
            <v>87.762599999999992</v>
          </cell>
          <cell r="AF70">
            <v>88.506399999999999</v>
          </cell>
          <cell r="AG70">
            <v>79.881600000000006</v>
          </cell>
          <cell r="AH70">
            <v>98.221999999999994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30</v>
          </cell>
          <cell r="D71">
            <v>267</v>
          </cell>
          <cell r="E71">
            <v>144</v>
          </cell>
          <cell r="F71">
            <v>149</v>
          </cell>
          <cell r="G71" t="str">
            <v>дк</v>
          </cell>
          <cell r="H71">
            <v>0.6</v>
          </cell>
          <cell r="I71">
            <v>60</v>
          </cell>
          <cell r="J71">
            <v>159</v>
          </cell>
          <cell r="K71">
            <v>-15</v>
          </cell>
          <cell r="L71">
            <v>0</v>
          </cell>
          <cell r="M71">
            <v>0</v>
          </cell>
          <cell r="N71">
            <v>20</v>
          </cell>
          <cell r="O71">
            <v>40</v>
          </cell>
          <cell r="V71">
            <v>20</v>
          </cell>
          <cell r="W71">
            <v>28.8</v>
          </cell>
          <cell r="Y71">
            <v>7.9513888888888884</v>
          </cell>
          <cell r="Z71">
            <v>5.1736111111111107</v>
          </cell>
          <cell r="AD71">
            <v>0</v>
          </cell>
          <cell r="AE71">
            <v>9.6</v>
          </cell>
          <cell r="AF71">
            <v>26.8</v>
          </cell>
          <cell r="AG71">
            <v>23.4</v>
          </cell>
          <cell r="AH71">
            <v>36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152</v>
          </cell>
          <cell r="D72">
            <v>694</v>
          </cell>
          <cell r="E72">
            <v>399</v>
          </cell>
          <cell r="F72">
            <v>445</v>
          </cell>
          <cell r="G72" t="str">
            <v>ябл</v>
          </cell>
          <cell r="H72">
            <v>0.6</v>
          </cell>
          <cell r="I72">
            <v>60</v>
          </cell>
          <cell r="J72">
            <v>413</v>
          </cell>
          <cell r="K72">
            <v>-14</v>
          </cell>
          <cell r="L72">
            <v>0</v>
          </cell>
          <cell r="M72">
            <v>130</v>
          </cell>
          <cell r="O72">
            <v>20</v>
          </cell>
          <cell r="V72">
            <v>30</v>
          </cell>
          <cell r="W72">
            <v>79.8</v>
          </cell>
          <cell r="Y72">
            <v>7.8320802005012533</v>
          </cell>
          <cell r="Z72">
            <v>5.5764411027568928</v>
          </cell>
          <cell r="AD72">
            <v>0</v>
          </cell>
          <cell r="AE72">
            <v>55.2</v>
          </cell>
          <cell r="AF72">
            <v>73.400000000000006</v>
          </cell>
          <cell r="AG72">
            <v>89</v>
          </cell>
          <cell r="AH72">
            <v>58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457</v>
          </cell>
          <cell r="D73">
            <v>1226</v>
          </cell>
          <cell r="E73">
            <v>839</v>
          </cell>
          <cell r="F73">
            <v>804</v>
          </cell>
          <cell r="G73" t="str">
            <v>ябл</v>
          </cell>
          <cell r="H73">
            <v>0.6</v>
          </cell>
          <cell r="I73">
            <v>60</v>
          </cell>
          <cell r="J73">
            <v>863</v>
          </cell>
          <cell r="K73">
            <v>-24</v>
          </cell>
          <cell r="L73">
            <v>0</v>
          </cell>
          <cell r="M73">
            <v>60</v>
          </cell>
          <cell r="N73">
            <v>120</v>
          </cell>
          <cell r="O73">
            <v>260</v>
          </cell>
          <cell r="V73">
            <v>80</v>
          </cell>
          <cell r="W73">
            <v>167.8</v>
          </cell>
          <cell r="Y73">
            <v>7.8903456495828364</v>
          </cell>
          <cell r="Z73">
            <v>4.7914183551847431</v>
          </cell>
          <cell r="AD73">
            <v>0</v>
          </cell>
          <cell r="AE73">
            <v>123.6</v>
          </cell>
          <cell r="AF73">
            <v>170.2</v>
          </cell>
          <cell r="AG73">
            <v>159.19999999999999</v>
          </cell>
          <cell r="AH73">
            <v>204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147.553</v>
          </cell>
          <cell r="D74">
            <v>158.215</v>
          </cell>
          <cell r="E74">
            <v>155.97300000000001</v>
          </cell>
          <cell r="F74">
            <v>145.779</v>
          </cell>
          <cell r="G74">
            <v>0</v>
          </cell>
          <cell r="H74">
            <v>1</v>
          </cell>
          <cell r="I74">
            <v>30</v>
          </cell>
          <cell r="J74">
            <v>155.79400000000001</v>
          </cell>
          <cell r="K74">
            <v>0.17900000000000205</v>
          </cell>
          <cell r="L74">
            <v>0</v>
          </cell>
          <cell r="M74">
            <v>0</v>
          </cell>
          <cell r="N74">
            <v>30</v>
          </cell>
          <cell r="O74">
            <v>50</v>
          </cell>
          <cell r="V74">
            <v>10</v>
          </cell>
          <cell r="W74">
            <v>31.194600000000001</v>
          </cell>
          <cell r="Y74">
            <v>7.5583274028197183</v>
          </cell>
          <cell r="Z74">
            <v>4.6732126714239</v>
          </cell>
          <cell r="AD74">
            <v>0</v>
          </cell>
          <cell r="AE74">
            <v>26.933999999999997</v>
          </cell>
          <cell r="AF74">
            <v>35.92</v>
          </cell>
          <cell r="AG74">
            <v>24.8582</v>
          </cell>
          <cell r="AH74">
            <v>13.472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317</v>
          </cell>
          <cell r="D75">
            <v>2025</v>
          </cell>
          <cell r="E75">
            <v>584</v>
          </cell>
          <cell r="F75">
            <v>501</v>
          </cell>
          <cell r="G75" t="str">
            <v>ябл,дк</v>
          </cell>
          <cell r="H75">
            <v>0.6</v>
          </cell>
          <cell r="I75">
            <v>60</v>
          </cell>
          <cell r="J75">
            <v>602</v>
          </cell>
          <cell r="K75">
            <v>-18</v>
          </cell>
          <cell r="L75">
            <v>0</v>
          </cell>
          <cell r="M75">
            <v>180</v>
          </cell>
          <cell r="O75">
            <v>180</v>
          </cell>
          <cell r="V75">
            <v>60</v>
          </cell>
          <cell r="W75">
            <v>116.8</v>
          </cell>
          <cell r="Y75">
            <v>7.8852739726027403</v>
          </cell>
          <cell r="Z75">
            <v>4.2893835616438354</v>
          </cell>
          <cell r="AD75">
            <v>0</v>
          </cell>
          <cell r="AE75">
            <v>101.4</v>
          </cell>
          <cell r="AF75">
            <v>111.4</v>
          </cell>
          <cell r="AG75">
            <v>114.8</v>
          </cell>
          <cell r="AH75">
            <v>113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454</v>
          </cell>
          <cell r="D76">
            <v>1118</v>
          </cell>
          <cell r="E76">
            <v>951</v>
          </cell>
          <cell r="F76">
            <v>602</v>
          </cell>
          <cell r="G76" t="str">
            <v>ябл,дк</v>
          </cell>
          <cell r="H76">
            <v>0.6</v>
          </cell>
          <cell r="I76">
            <v>60</v>
          </cell>
          <cell r="J76">
            <v>973</v>
          </cell>
          <cell r="K76">
            <v>-22</v>
          </cell>
          <cell r="L76">
            <v>150</v>
          </cell>
          <cell r="M76">
            <v>60</v>
          </cell>
          <cell r="N76">
            <v>300</v>
          </cell>
          <cell r="O76">
            <v>300</v>
          </cell>
          <cell r="V76">
            <v>90</v>
          </cell>
          <cell r="W76">
            <v>190.2</v>
          </cell>
          <cell r="Y76">
            <v>7.8969505783385916</v>
          </cell>
          <cell r="Z76">
            <v>3.1650893796004209</v>
          </cell>
          <cell r="AD76">
            <v>0</v>
          </cell>
          <cell r="AE76">
            <v>150.4</v>
          </cell>
          <cell r="AF76">
            <v>152.4</v>
          </cell>
          <cell r="AG76">
            <v>158.19999999999999</v>
          </cell>
          <cell r="AH76">
            <v>204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261</v>
          </cell>
          <cell r="D77">
            <v>735</v>
          </cell>
          <cell r="E77">
            <v>584</v>
          </cell>
          <cell r="F77">
            <v>394</v>
          </cell>
          <cell r="G77">
            <v>0</v>
          </cell>
          <cell r="H77">
            <v>0.4</v>
          </cell>
          <cell r="I77" t="e">
            <v>#N/A</v>
          </cell>
          <cell r="J77">
            <v>602</v>
          </cell>
          <cell r="K77">
            <v>-18</v>
          </cell>
          <cell r="L77">
            <v>0</v>
          </cell>
          <cell r="M77">
            <v>150</v>
          </cell>
          <cell r="N77">
            <v>140</v>
          </cell>
          <cell r="O77">
            <v>190</v>
          </cell>
          <cell r="V77">
            <v>50</v>
          </cell>
          <cell r="W77">
            <v>116.8</v>
          </cell>
          <cell r="Y77">
            <v>7.9109589041095889</v>
          </cell>
          <cell r="Z77">
            <v>3.3732876712328768</v>
          </cell>
          <cell r="AD77">
            <v>0</v>
          </cell>
          <cell r="AE77">
            <v>105.2</v>
          </cell>
          <cell r="AF77">
            <v>100.4</v>
          </cell>
          <cell r="AG77">
            <v>100.4</v>
          </cell>
          <cell r="AH77">
            <v>104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434</v>
          </cell>
          <cell r="D78">
            <v>561</v>
          </cell>
          <cell r="E78">
            <v>613</v>
          </cell>
          <cell r="F78">
            <v>367</v>
          </cell>
          <cell r="G78">
            <v>0</v>
          </cell>
          <cell r="H78">
            <v>0.33</v>
          </cell>
          <cell r="I78">
            <v>60</v>
          </cell>
          <cell r="J78">
            <v>630</v>
          </cell>
          <cell r="K78">
            <v>-17</v>
          </cell>
          <cell r="L78">
            <v>100</v>
          </cell>
          <cell r="M78">
            <v>180</v>
          </cell>
          <cell r="N78">
            <v>80</v>
          </cell>
          <cell r="O78">
            <v>190</v>
          </cell>
          <cell r="V78">
            <v>50</v>
          </cell>
          <cell r="W78">
            <v>122.6</v>
          </cell>
          <cell r="Y78">
            <v>7.8874388254486139</v>
          </cell>
          <cell r="Z78">
            <v>2.9934747145187601</v>
          </cell>
          <cell r="AD78">
            <v>0</v>
          </cell>
          <cell r="AE78">
            <v>109</v>
          </cell>
          <cell r="AF78">
            <v>103.8</v>
          </cell>
          <cell r="AG78">
            <v>111.2</v>
          </cell>
          <cell r="AH78">
            <v>156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305</v>
          </cell>
          <cell r="D79">
            <v>409</v>
          </cell>
          <cell r="E79">
            <v>427</v>
          </cell>
          <cell r="F79">
            <v>275</v>
          </cell>
          <cell r="G79">
            <v>0</v>
          </cell>
          <cell r="H79">
            <v>0.35</v>
          </cell>
          <cell r="I79" t="e">
            <v>#N/A</v>
          </cell>
          <cell r="J79">
            <v>437</v>
          </cell>
          <cell r="K79">
            <v>-10</v>
          </cell>
          <cell r="L79">
            <v>50</v>
          </cell>
          <cell r="M79">
            <v>120</v>
          </cell>
          <cell r="N79">
            <v>60</v>
          </cell>
          <cell r="O79">
            <v>130</v>
          </cell>
          <cell r="V79">
            <v>40</v>
          </cell>
          <cell r="W79">
            <v>85.4</v>
          </cell>
          <cell r="Y79">
            <v>7.903981264637002</v>
          </cell>
          <cell r="Z79">
            <v>3.2201405152224822</v>
          </cell>
          <cell r="AD79">
            <v>0</v>
          </cell>
          <cell r="AE79">
            <v>78.599999999999994</v>
          </cell>
          <cell r="AF79">
            <v>80</v>
          </cell>
          <cell r="AG79">
            <v>75</v>
          </cell>
          <cell r="AH79">
            <v>92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202</v>
          </cell>
          <cell r="D80">
            <v>187</v>
          </cell>
          <cell r="E80">
            <v>236</v>
          </cell>
          <cell r="F80">
            <v>116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247</v>
          </cell>
          <cell r="K80">
            <v>-11</v>
          </cell>
          <cell r="L80">
            <v>0</v>
          </cell>
          <cell r="M80">
            <v>110</v>
          </cell>
          <cell r="N80">
            <v>50</v>
          </cell>
          <cell r="O80">
            <v>40</v>
          </cell>
          <cell r="V80">
            <v>50</v>
          </cell>
          <cell r="W80">
            <v>47.2</v>
          </cell>
          <cell r="Y80">
            <v>7.7542372881355925</v>
          </cell>
          <cell r="Z80">
            <v>2.4576271186440675</v>
          </cell>
          <cell r="AD80">
            <v>0</v>
          </cell>
          <cell r="AE80">
            <v>36.200000000000003</v>
          </cell>
          <cell r="AF80">
            <v>42.4</v>
          </cell>
          <cell r="AG80">
            <v>39.200000000000003</v>
          </cell>
          <cell r="AH80">
            <v>17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2495</v>
          </cell>
          <cell r="D81">
            <v>4977</v>
          </cell>
          <cell r="E81">
            <v>4899</v>
          </cell>
          <cell r="F81">
            <v>2454</v>
          </cell>
          <cell r="G81">
            <v>0</v>
          </cell>
          <cell r="H81">
            <v>0.35</v>
          </cell>
          <cell r="I81">
            <v>40</v>
          </cell>
          <cell r="J81">
            <v>4974</v>
          </cell>
          <cell r="K81">
            <v>-75</v>
          </cell>
          <cell r="L81">
            <v>200</v>
          </cell>
          <cell r="M81">
            <v>1500</v>
          </cell>
          <cell r="N81">
            <v>900</v>
          </cell>
          <cell r="O81">
            <v>1300</v>
          </cell>
          <cell r="V81">
            <v>400</v>
          </cell>
          <cell r="W81">
            <v>859.8</v>
          </cell>
          <cell r="Y81">
            <v>7.8553151895789721</v>
          </cell>
          <cell r="Z81">
            <v>2.854152128401954</v>
          </cell>
          <cell r="AD81">
            <v>600</v>
          </cell>
          <cell r="AE81">
            <v>805.8</v>
          </cell>
          <cell r="AF81">
            <v>777.6</v>
          </cell>
          <cell r="AG81">
            <v>823</v>
          </cell>
          <cell r="AH81">
            <v>658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3855</v>
          </cell>
          <cell r="D82">
            <v>10083</v>
          </cell>
          <cell r="E82">
            <v>9053</v>
          </cell>
          <cell r="F82">
            <v>4752</v>
          </cell>
          <cell r="G82">
            <v>0</v>
          </cell>
          <cell r="H82">
            <v>0.35</v>
          </cell>
          <cell r="I82">
            <v>45</v>
          </cell>
          <cell r="J82">
            <v>9166</v>
          </cell>
          <cell r="K82">
            <v>-113</v>
          </cell>
          <cell r="L82">
            <v>500</v>
          </cell>
          <cell r="M82">
            <v>1500</v>
          </cell>
          <cell r="N82">
            <v>500</v>
          </cell>
          <cell r="O82">
            <v>1900</v>
          </cell>
          <cell r="V82">
            <v>400</v>
          </cell>
          <cell r="W82">
            <v>1210.5999999999999</v>
          </cell>
          <cell r="Y82">
            <v>7.8903023294234274</v>
          </cell>
          <cell r="Z82">
            <v>3.9253262844870314</v>
          </cell>
          <cell r="AD82">
            <v>3000</v>
          </cell>
          <cell r="AE82">
            <v>1075.4000000000001</v>
          </cell>
          <cell r="AF82">
            <v>1116.4000000000001</v>
          </cell>
          <cell r="AG82">
            <v>1068.5999999999999</v>
          </cell>
          <cell r="AH82">
            <v>1281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28</v>
          </cell>
          <cell r="E83">
            <v>14</v>
          </cell>
          <cell r="F83">
            <v>13</v>
          </cell>
          <cell r="G83">
            <v>0</v>
          </cell>
          <cell r="H83">
            <v>0.11</v>
          </cell>
          <cell r="I83" t="e">
            <v>#N/A</v>
          </cell>
          <cell r="J83">
            <v>17</v>
          </cell>
          <cell r="K83">
            <v>-3</v>
          </cell>
          <cell r="L83">
            <v>0</v>
          </cell>
          <cell r="M83">
            <v>0</v>
          </cell>
          <cell r="N83">
            <v>20</v>
          </cell>
          <cell r="O83">
            <v>20</v>
          </cell>
          <cell r="W83">
            <v>2.8</v>
          </cell>
          <cell r="Y83">
            <v>18.928571428571431</v>
          </cell>
          <cell r="Z83">
            <v>4.6428571428571432</v>
          </cell>
          <cell r="AD83">
            <v>0</v>
          </cell>
          <cell r="AE83">
            <v>5.2</v>
          </cell>
          <cell r="AF83">
            <v>8.6</v>
          </cell>
          <cell r="AG83">
            <v>2</v>
          </cell>
          <cell r="AH83">
            <v>2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47</v>
          </cell>
          <cell r="D84">
            <v>44</v>
          </cell>
          <cell r="E84">
            <v>3</v>
          </cell>
          <cell r="F84">
            <v>39</v>
          </cell>
          <cell r="G84">
            <v>0</v>
          </cell>
          <cell r="H84">
            <v>0.06</v>
          </cell>
          <cell r="I84" t="e">
            <v>#N/A</v>
          </cell>
          <cell r="J84">
            <v>147</v>
          </cell>
          <cell r="K84">
            <v>-144</v>
          </cell>
          <cell r="L84">
            <v>0</v>
          </cell>
          <cell r="M84">
            <v>0</v>
          </cell>
          <cell r="N84">
            <v>30</v>
          </cell>
          <cell r="O84">
            <v>20</v>
          </cell>
          <cell r="V84">
            <v>30</v>
          </cell>
          <cell r="W84">
            <v>0.6</v>
          </cell>
          <cell r="Y84">
            <v>198.33333333333334</v>
          </cell>
          <cell r="Z84">
            <v>65</v>
          </cell>
          <cell r="AD84">
            <v>0</v>
          </cell>
          <cell r="AE84">
            <v>8.8000000000000007</v>
          </cell>
          <cell r="AF84">
            <v>12.6</v>
          </cell>
          <cell r="AG84">
            <v>1.2</v>
          </cell>
          <cell r="AH84">
            <v>-3</v>
          </cell>
          <cell r="AI84" t="str">
            <v>склад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181</v>
          </cell>
          <cell r="D85">
            <v>162</v>
          </cell>
          <cell r="E85">
            <v>117</v>
          </cell>
          <cell r="F85">
            <v>10</v>
          </cell>
          <cell r="G85">
            <v>0</v>
          </cell>
          <cell r="H85">
            <v>0.06</v>
          </cell>
          <cell r="I85" t="e">
            <v>#N/A</v>
          </cell>
          <cell r="J85">
            <v>169</v>
          </cell>
          <cell r="K85">
            <v>-52</v>
          </cell>
          <cell r="L85">
            <v>50</v>
          </cell>
          <cell r="M85">
            <v>120</v>
          </cell>
          <cell r="W85">
            <v>23.4</v>
          </cell>
          <cell r="Y85">
            <v>7.6923076923076925</v>
          </cell>
          <cell r="Z85">
            <v>0.42735042735042739</v>
          </cell>
          <cell r="AD85">
            <v>0</v>
          </cell>
          <cell r="AE85">
            <v>32</v>
          </cell>
          <cell r="AF85">
            <v>22.6</v>
          </cell>
          <cell r="AG85">
            <v>32.4</v>
          </cell>
          <cell r="AH85">
            <v>1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116</v>
          </cell>
          <cell r="D86">
            <v>623</v>
          </cell>
          <cell r="E86">
            <v>0</v>
          </cell>
          <cell r="G86">
            <v>0</v>
          </cell>
          <cell r="H86">
            <v>0.15</v>
          </cell>
          <cell r="I86" t="e">
            <v>#N/A</v>
          </cell>
          <cell r="J86">
            <v>23</v>
          </cell>
          <cell r="K86">
            <v>-23</v>
          </cell>
          <cell r="L86">
            <v>0</v>
          </cell>
          <cell r="M86">
            <v>0</v>
          </cell>
          <cell r="N86">
            <v>20</v>
          </cell>
          <cell r="O86">
            <v>20</v>
          </cell>
          <cell r="W86">
            <v>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6</v>
          </cell>
          <cell r="AF86">
            <v>15.2</v>
          </cell>
          <cell r="AG86">
            <v>4.5999999999999996</v>
          </cell>
          <cell r="AH86">
            <v>-1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240</v>
          </cell>
          <cell r="D87">
            <v>370</v>
          </cell>
          <cell r="E87">
            <v>569</v>
          </cell>
          <cell r="F87">
            <v>24</v>
          </cell>
          <cell r="G87">
            <v>0</v>
          </cell>
          <cell r="H87">
            <v>0.4</v>
          </cell>
          <cell r="I87" t="e">
            <v>#N/A</v>
          </cell>
          <cell r="J87">
            <v>682</v>
          </cell>
          <cell r="K87">
            <v>-113</v>
          </cell>
          <cell r="L87">
            <v>200</v>
          </cell>
          <cell r="M87">
            <v>120</v>
          </cell>
          <cell r="N87">
            <v>150</v>
          </cell>
          <cell r="O87">
            <v>150</v>
          </cell>
          <cell r="V87">
            <v>50</v>
          </cell>
          <cell r="W87">
            <v>113.8</v>
          </cell>
          <cell r="Y87">
            <v>6.0984182776801408</v>
          </cell>
          <cell r="Z87">
            <v>0.210896309314587</v>
          </cell>
          <cell r="AD87">
            <v>0</v>
          </cell>
          <cell r="AE87">
            <v>67.400000000000006</v>
          </cell>
          <cell r="AF87">
            <v>73.599999999999994</v>
          </cell>
          <cell r="AG87">
            <v>80.2</v>
          </cell>
          <cell r="AH87">
            <v>7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111.113</v>
          </cell>
          <cell r="D88">
            <v>221.63300000000001</v>
          </cell>
          <cell r="E88">
            <v>233.08799999999999</v>
          </cell>
          <cell r="F88">
            <v>99.65</v>
          </cell>
          <cell r="G88" t="str">
            <v>н</v>
          </cell>
          <cell r="H88">
            <v>1</v>
          </cell>
          <cell r="I88" t="e">
            <v>#N/A</v>
          </cell>
          <cell r="J88">
            <v>232.65199999999999</v>
          </cell>
          <cell r="K88">
            <v>0.43600000000000705</v>
          </cell>
          <cell r="L88">
            <v>20</v>
          </cell>
          <cell r="M88">
            <v>90</v>
          </cell>
          <cell r="N88">
            <v>60</v>
          </cell>
          <cell r="O88">
            <v>60</v>
          </cell>
          <cell r="V88">
            <v>30</v>
          </cell>
          <cell r="W88">
            <v>46.617599999999996</v>
          </cell>
          <cell r="Y88">
            <v>7.7148973778143874</v>
          </cell>
          <cell r="Z88">
            <v>2.1376046814936851</v>
          </cell>
          <cell r="AD88">
            <v>0</v>
          </cell>
          <cell r="AE88">
            <v>25.117799999999999</v>
          </cell>
          <cell r="AF88">
            <v>36.416000000000004</v>
          </cell>
          <cell r="AG88">
            <v>40.255399999999995</v>
          </cell>
          <cell r="AH88">
            <v>35.185000000000002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73.355000000000004</v>
          </cell>
          <cell r="D89">
            <v>10.000999999999999</v>
          </cell>
          <cell r="E89">
            <v>26.08</v>
          </cell>
          <cell r="F89">
            <v>47.274999999999999</v>
          </cell>
          <cell r="G89">
            <v>0</v>
          </cell>
          <cell r="H89">
            <v>1</v>
          </cell>
          <cell r="I89" t="e">
            <v>#N/A</v>
          </cell>
          <cell r="J89">
            <v>37.450000000000003</v>
          </cell>
          <cell r="K89">
            <v>-11.370000000000005</v>
          </cell>
          <cell r="L89">
            <v>0</v>
          </cell>
          <cell r="M89">
            <v>0</v>
          </cell>
          <cell r="W89">
            <v>5.2159999999999993</v>
          </cell>
          <cell r="Y89">
            <v>9.0634585889570563</v>
          </cell>
          <cell r="Z89">
            <v>9.0634585889570563</v>
          </cell>
          <cell r="AD89">
            <v>0</v>
          </cell>
          <cell r="AE89">
            <v>7.1774000000000004</v>
          </cell>
          <cell r="AF89">
            <v>5.2279999999999998</v>
          </cell>
          <cell r="AG89">
            <v>4.8996000000000004</v>
          </cell>
          <cell r="AH89">
            <v>5.8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98</v>
          </cell>
          <cell r="D90">
            <v>304</v>
          </cell>
          <cell r="E90">
            <v>266</v>
          </cell>
          <cell r="F90">
            <v>102</v>
          </cell>
          <cell r="G90">
            <v>0</v>
          </cell>
          <cell r="H90">
            <v>0.4</v>
          </cell>
          <cell r="I90" t="e">
            <v>#N/A</v>
          </cell>
          <cell r="J90">
            <v>348</v>
          </cell>
          <cell r="K90">
            <v>-82</v>
          </cell>
          <cell r="L90">
            <v>0</v>
          </cell>
          <cell r="M90">
            <v>120</v>
          </cell>
          <cell r="N90">
            <v>100</v>
          </cell>
          <cell r="O90">
            <v>70</v>
          </cell>
          <cell r="V90">
            <v>20</v>
          </cell>
          <cell r="W90">
            <v>53.2</v>
          </cell>
          <cell r="Y90">
            <v>7.7443609022556386</v>
          </cell>
          <cell r="Z90">
            <v>1.9172932330827066</v>
          </cell>
          <cell r="AD90">
            <v>0</v>
          </cell>
          <cell r="AE90">
            <v>41.6</v>
          </cell>
          <cell r="AF90">
            <v>40.6</v>
          </cell>
          <cell r="AG90">
            <v>44</v>
          </cell>
          <cell r="AH90">
            <v>63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87.259</v>
          </cell>
          <cell r="D91">
            <v>242.85</v>
          </cell>
          <cell r="E91">
            <v>163.018</v>
          </cell>
          <cell r="F91">
            <v>166.05799999999999</v>
          </cell>
          <cell r="G91">
            <v>0</v>
          </cell>
          <cell r="H91">
            <v>1</v>
          </cell>
          <cell r="I91" t="e">
            <v>#N/A</v>
          </cell>
          <cell r="J91">
            <v>155.65299999999999</v>
          </cell>
          <cell r="K91">
            <v>7.3650000000000091</v>
          </cell>
          <cell r="L91">
            <v>0</v>
          </cell>
          <cell r="M91">
            <v>0</v>
          </cell>
          <cell r="N91">
            <v>30</v>
          </cell>
          <cell r="O91">
            <v>40</v>
          </cell>
          <cell r="V91">
            <v>20</v>
          </cell>
          <cell r="W91">
            <v>32.6036</v>
          </cell>
          <cell r="Y91">
            <v>7.8536726005717155</v>
          </cell>
          <cell r="Z91">
            <v>5.0932412371639941</v>
          </cell>
          <cell r="AD91">
            <v>0</v>
          </cell>
          <cell r="AE91">
            <v>19.970800000000001</v>
          </cell>
          <cell r="AF91">
            <v>25.495799999999999</v>
          </cell>
          <cell r="AG91">
            <v>24.027200000000001</v>
          </cell>
          <cell r="AH91">
            <v>26.347999999999999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D92">
            <v>21</v>
          </cell>
          <cell r="E92">
            <v>10</v>
          </cell>
          <cell r="F92">
            <v>10</v>
          </cell>
          <cell r="G92" t="str">
            <v>н</v>
          </cell>
          <cell r="H92">
            <v>0.4</v>
          </cell>
          <cell r="I92" t="e">
            <v>#N/A</v>
          </cell>
          <cell r="J92">
            <v>25</v>
          </cell>
          <cell r="K92">
            <v>-15</v>
          </cell>
          <cell r="L92">
            <v>0</v>
          </cell>
          <cell r="M92">
            <v>0</v>
          </cell>
          <cell r="O92">
            <v>10</v>
          </cell>
          <cell r="W92">
            <v>2</v>
          </cell>
          <cell r="Y92">
            <v>10</v>
          </cell>
          <cell r="Z92">
            <v>5</v>
          </cell>
          <cell r="AD92">
            <v>0</v>
          </cell>
          <cell r="AE92">
            <v>3.8</v>
          </cell>
          <cell r="AF92">
            <v>3.4</v>
          </cell>
          <cell r="AG92">
            <v>0.8</v>
          </cell>
          <cell r="AH92">
            <v>-3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23</v>
          </cell>
          <cell r="D93">
            <v>179</v>
          </cell>
          <cell r="E93">
            <v>104</v>
          </cell>
          <cell r="F93">
            <v>95</v>
          </cell>
          <cell r="G93">
            <v>0</v>
          </cell>
          <cell r="H93">
            <v>0.2</v>
          </cell>
          <cell r="I93" t="e">
            <v>#N/A</v>
          </cell>
          <cell r="J93">
            <v>146</v>
          </cell>
          <cell r="K93">
            <v>-42</v>
          </cell>
          <cell r="L93">
            <v>0</v>
          </cell>
          <cell r="M93">
            <v>20</v>
          </cell>
          <cell r="N93">
            <v>10</v>
          </cell>
          <cell r="O93">
            <v>30</v>
          </cell>
          <cell r="W93">
            <v>20.8</v>
          </cell>
          <cell r="Y93">
            <v>7.4519230769230766</v>
          </cell>
          <cell r="Z93">
            <v>4.5673076923076925</v>
          </cell>
          <cell r="AD93">
            <v>0</v>
          </cell>
          <cell r="AE93">
            <v>14</v>
          </cell>
          <cell r="AF93">
            <v>18.399999999999999</v>
          </cell>
          <cell r="AG93">
            <v>18.2</v>
          </cell>
          <cell r="AH93">
            <v>23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45</v>
          </cell>
          <cell r="D94">
            <v>136</v>
          </cell>
          <cell r="E94">
            <v>101</v>
          </cell>
          <cell r="F94">
            <v>69</v>
          </cell>
          <cell r="G94">
            <v>0</v>
          </cell>
          <cell r="H94">
            <v>0.2</v>
          </cell>
          <cell r="I94" t="e">
            <v>#N/A</v>
          </cell>
          <cell r="J94">
            <v>167</v>
          </cell>
          <cell r="K94">
            <v>-66</v>
          </cell>
          <cell r="L94">
            <v>0</v>
          </cell>
          <cell r="M94">
            <v>0</v>
          </cell>
          <cell r="N94">
            <v>50</v>
          </cell>
          <cell r="O94">
            <v>30</v>
          </cell>
          <cell r="W94">
            <v>20.2</v>
          </cell>
          <cell r="Y94">
            <v>7.3762376237623766</v>
          </cell>
          <cell r="Z94">
            <v>3.4158415841584158</v>
          </cell>
          <cell r="AD94">
            <v>0</v>
          </cell>
          <cell r="AE94">
            <v>17</v>
          </cell>
          <cell r="AF94">
            <v>11.4</v>
          </cell>
          <cell r="AG94">
            <v>13.8</v>
          </cell>
          <cell r="AH94">
            <v>18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275</v>
          </cell>
          <cell r="D95">
            <v>186</v>
          </cell>
          <cell r="E95">
            <v>254</v>
          </cell>
          <cell r="F95">
            <v>193</v>
          </cell>
          <cell r="G95">
            <v>0</v>
          </cell>
          <cell r="H95">
            <v>0.2</v>
          </cell>
          <cell r="I95" t="e">
            <v>#N/A</v>
          </cell>
          <cell r="J95">
            <v>297</v>
          </cell>
          <cell r="K95">
            <v>-43</v>
          </cell>
          <cell r="L95">
            <v>0</v>
          </cell>
          <cell r="M95">
            <v>100</v>
          </cell>
          <cell r="O95">
            <v>80</v>
          </cell>
          <cell r="V95">
            <v>20</v>
          </cell>
          <cell r="W95">
            <v>50.8</v>
          </cell>
          <cell r="Y95">
            <v>7.7362204724409454</v>
          </cell>
          <cell r="Z95">
            <v>3.7992125984251972</v>
          </cell>
          <cell r="AD95">
            <v>0</v>
          </cell>
          <cell r="AE95">
            <v>43</v>
          </cell>
          <cell r="AF95">
            <v>40.799999999999997</v>
          </cell>
          <cell r="AG95">
            <v>47.8</v>
          </cell>
          <cell r="AH95">
            <v>45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94</v>
          </cell>
          <cell r="D96">
            <v>451</v>
          </cell>
          <cell r="E96">
            <v>283</v>
          </cell>
          <cell r="F96">
            <v>258</v>
          </cell>
          <cell r="G96">
            <v>0</v>
          </cell>
          <cell r="H96">
            <v>0.3</v>
          </cell>
          <cell r="I96" t="e">
            <v>#N/A</v>
          </cell>
          <cell r="J96">
            <v>362</v>
          </cell>
          <cell r="K96">
            <v>-79</v>
          </cell>
          <cell r="L96">
            <v>0</v>
          </cell>
          <cell r="M96">
            <v>100</v>
          </cell>
          <cell r="O96">
            <v>60</v>
          </cell>
          <cell r="V96">
            <v>20</v>
          </cell>
          <cell r="W96">
            <v>56.6</v>
          </cell>
          <cell r="Y96">
            <v>7.7385159010600706</v>
          </cell>
          <cell r="Z96">
            <v>4.5583038869257946</v>
          </cell>
          <cell r="AD96">
            <v>0</v>
          </cell>
          <cell r="AE96">
            <v>44.8</v>
          </cell>
          <cell r="AF96">
            <v>40.4</v>
          </cell>
          <cell r="AG96">
            <v>55</v>
          </cell>
          <cell r="AH96">
            <v>13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288.04300000000001</v>
          </cell>
          <cell r="D97">
            <v>369.065</v>
          </cell>
          <cell r="E97">
            <v>357.13799999999998</v>
          </cell>
          <cell r="F97">
            <v>290.59300000000002</v>
          </cell>
          <cell r="G97" t="str">
            <v>рот</v>
          </cell>
          <cell r="H97">
            <v>1</v>
          </cell>
          <cell r="I97" t="e">
            <v>#N/A</v>
          </cell>
          <cell r="J97">
            <v>364.947</v>
          </cell>
          <cell r="K97">
            <v>-7.8090000000000259</v>
          </cell>
          <cell r="L97">
            <v>0</v>
          </cell>
          <cell r="M97">
            <v>100</v>
          </cell>
          <cell r="N97">
            <v>30</v>
          </cell>
          <cell r="O97">
            <v>120</v>
          </cell>
          <cell r="V97">
            <v>30</v>
          </cell>
          <cell r="W97">
            <v>71.427599999999998</v>
          </cell>
          <cell r="Y97">
            <v>7.9884106423847374</v>
          </cell>
          <cell r="Z97">
            <v>4.0683573296596833</v>
          </cell>
          <cell r="AD97">
            <v>0</v>
          </cell>
          <cell r="AE97">
            <v>74.051199999999994</v>
          </cell>
          <cell r="AF97">
            <v>68.461600000000004</v>
          </cell>
          <cell r="AG97">
            <v>67.25800000000001</v>
          </cell>
          <cell r="AH97">
            <v>53.023000000000003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2718.5279999999998</v>
          </cell>
          <cell r="D98">
            <v>3761.6559999999999</v>
          </cell>
          <cell r="E98">
            <v>3413.6660000000002</v>
          </cell>
          <cell r="F98">
            <v>2983.0219999999999</v>
          </cell>
          <cell r="G98">
            <v>0</v>
          </cell>
          <cell r="H98">
            <v>1</v>
          </cell>
          <cell r="I98" t="e">
            <v>#N/A</v>
          </cell>
          <cell r="J98">
            <v>3491.7190000000001</v>
          </cell>
          <cell r="K98">
            <v>-78.052999999999884</v>
          </cell>
          <cell r="L98">
            <v>600</v>
          </cell>
          <cell r="M98">
            <v>300</v>
          </cell>
          <cell r="N98">
            <v>700</v>
          </cell>
          <cell r="O98">
            <v>1000</v>
          </cell>
          <cell r="V98">
            <v>200</v>
          </cell>
          <cell r="W98">
            <v>682.73320000000001</v>
          </cell>
          <cell r="Y98">
            <v>8.4703980998726873</v>
          </cell>
          <cell r="Z98">
            <v>4.3692353030437072</v>
          </cell>
          <cell r="AD98">
            <v>0</v>
          </cell>
          <cell r="AE98">
            <v>655.11080000000004</v>
          </cell>
          <cell r="AF98">
            <v>599.38339999999994</v>
          </cell>
          <cell r="AG98">
            <v>668.75739999999996</v>
          </cell>
          <cell r="AH98">
            <v>566.34100000000001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3980.8809999999999</v>
          </cell>
          <cell r="D99">
            <v>11122.731</v>
          </cell>
          <cell r="E99">
            <v>7697.473</v>
          </cell>
          <cell r="F99">
            <v>7210.924</v>
          </cell>
          <cell r="G99">
            <v>0</v>
          </cell>
          <cell r="H99">
            <v>1</v>
          </cell>
          <cell r="I99" t="e">
            <v>#N/A</v>
          </cell>
          <cell r="J99">
            <v>7943.5249999999996</v>
          </cell>
          <cell r="K99">
            <v>-246.05199999999968</v>
          </cell>
          <cell r="L99">
            <v>0</v>
          </cell>
          <cell r="M99">
            <v>1000</v>
          </cell>
          <cell r="N99">
            <v>1500</v>
          </cell>
          <cell r="O99">
            <v>1200</v>
          </cell>
          <cell r="V99">
            <v>400</v>
          </cell>
          <cell r="W99">
            <v>1539.4946</v>
          </cell>
          <cell r="Y99">
            <v>7.3471670507970597</v>
          </cell>
          <cell r="Z99">
            <v>4.6839553708080564</v>
          </cell>
          <cell r="AD99">
            <v>0</v>
          </cell>
          <cell r="AE99">
            <v>1300.3592000000001</v>
          </cell>
          <cell r="AF99">
            <v>1341.7801999999999</v>
          </cell>
          <cell r="AG99">
            <v>1489.5907999999999</v>
          </cell>
          <cell r="AH99">
            <v>1263.509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2493.2750000000001</v>
          </cell>
          <cell r="D100">
            <v>5921.607</v>
          </cell>
          <cell r="E100">
            <v>3578</v>
          </cell>
          <cell r="F100">
            <v>3939</v>
          </cell>
          <cell r="G100">
            <v>0</v>
          </cell>
          <cell r="H100">
            <v>1</v>
          </cell>
          <cell r="I100" t="e">
            <v>#N/A</v>
          </cell>
          <cell r="J100">
            <v>2872.2170000000001</v>
          </cell>
          <cell r="K100">
            <v>705.7829999999999</v>
          </cell>
          <cell r="L100">
            <v>550</v>
          </cell>
          <cell r="M100">
            <v>500</v>
          </cell>
          <cell r="N100">
            <v>600</v>
          </cell>
          <cell r="O100">
            <v>800</v>
          </cell>
          <cell r="V100">
            <v>300</v>
          </cell>
          <cell r="W100">
            <v>715.6</v>
          </cell>
          <cell r="Y100">
            <v>9.34740078256009</v>
          </cell>
          <cell r="Z100">
            <v>5.504471771939631</v>
          </cell>
          <cell r="AD100">
            <v>0</v>
          </cell>
          <cell r="AE100">
            <v>752.6</v>
          </cell>
          <cell r="AF100">
            <v>698</v>
          </cell>
          <cell r="AG100">
            <v>690.4</v>
          </cell>
          <cell r="AH100">
            <v>444.91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32.216000000000001</v>
          </cell>
          <cell r="D101">
            <v>1.3420000000000001</v>
          </cell>
          <cell r="E101">
            <v>8.0519999999999996</v>
          </cell>
          <cell r="F101">
            <v>24.164000000000001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13.45</v>
          </cell>
          <cell r="K101">
            <v>-5.3979999999999997</v>
          </cell>
          <cell r="L101">
            <v>0</v>
          </cell>
          <cell r="M101">
            <v>0</v>
          </cell>
          <cell r="W101">
            <v>1.6103999999999998</v>
          </cell>
          <cell r="Y101">
            <v>15.004967709885745</v>
          </cell>
          <cell r="Z101">
            <v>15.004967709885745</v>
          </cell>
          <cell r="AD101">
            <v>0</v>
          </cell>
          <cell r="AE101">
            <v>0.78839999999999999</v>
          </cell>
          <cell r="AF101">
            <v>1.5958000000000001</v>
          </cell>
          <cell r="AG101">
            <v>0.53680000000000005</v>
          </cell>
          <cell r="AH101">
            <v>1.3420000000000001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30.835999999999999</v>
          </cell>
          <cell r="E102">
            <v>6.7130000000000001</v>
          </cell>
          <cell r="F102">
            <v>24.123000000000001</v>
          </cell>
          <cell r="G102">
            <v>0</v>
          </cell>
          <cell r="H102">
            <v>1</v>
          </cell>
          <cell r="I102" t="e">
            <v>#N/A</v>
          </cell>
          <cell r="J102">
            <v>6.8</v>
          </cell>
          <cell r="K102">
            <v>-8.6999999999999744E-2</v>
          </cell>
          <cell r="L102">
            <v>0</v>
          </cell>
          <cell r="M102">
            <v>0</v>
          </cell>
          <cell r="W102">
            <v>1.3426</v>
          </cell>
          <cell r="Y102">
            <v>17.967376731714584</v>
          </cell>
          <cell r="Z102">
            <v>17.967376731714584</v>
          </cell>
          <cell r="AD102">
            <v>0</v>
          </cell>
          <cell r="AE102">
            <v>0</v>
          </cell>
          <cell r="AF102">
            <v>0</v>
          </cell>
          <cell r="AG102">
            <v>0.26840000000000003</v>
          </cell>
          <cell r="AH102">
            <v>-0.63300000000000001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157.93899999999999</v>
          </cell>
          <cell r="D103">
            <v>191.07400000000001</v>
          </cell>
          <cell r="E103">
            <v>190.15100000000001</v>
          </cell>
          <cell r="F103">
            <v>150.791</v>
          </cell>
          <cell r="G103" t="str">
            <v>г</v>
          </cell>
          <cell r="H103">
            <v>1</v>
          </cell>
          <cell r="I103" t="e">
            <v>#N/A</v>
          </cell>
          <cell r="J103">
            <v>200.63</v>
          </cell>
          <cell r="K103">
            <v>-10.478999999999985</v>
          </cell>
          <cell r="L103">
            <v>50</v>
          </cell>
          <cell r="M103">
            <v>0</v>
          </cell>
          <cell r="N103">
            <v>30</v>
          </cell>
          <cell r="O103">
            <v>50</v>
          </cell>
          <cell r="V103">
            <v>20</v>
          </cell>
          <cell r="W103">
            <v>38.030200000000001</v>
          </cell>
          <cell r="Y103">
            <v>7.9092668458225299</v>
          </cell>
          <cell r="Z103">
            <v>3.9650330526791864</v>
          </cell>
          <cell r="AD103">
            <v>0</v>
          </cell>
          <cell r="AE103">
            <v>30.566199999999998</v>
          </cell>
          <cell r="AF103">
            <v>32.820399999999999</v>
          </cell>
          <cell r="AG103">
            <v>33.452999999999996</v>
          </cell>
          <cell r="AH103">
            <v>38.826000000000001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83</v>
          </cell>
          <cell r="D104">
            <v>252</v>
          </cell>
          <cell r="E104">
            <v>191</v>
          </cell>
          <cell r="F104">
            <v>135</v>
          </cell>
          <cell r="G104">
            <v>0</v>
          </cell>
          <cell r="H104">
            <v>0.5</v>
          </cell>
          <cell r="I104" t="e">
            <v>#N/A</v>
          </cell>
          <cell r="J104">
            <v>212</v>
          </cell>
          <cell r="K104">
            <v>-21</v>
          </cell>
          <cell r="L104">
            <v>0</v>
          </cell>
          <cell r="M104">
            <v>0</v>
          </cell>
          <cell r="N104">
            <v>90</v>
          </cell>
          <cell r="O104">
            <v>50</v>
          </cell>
          <cell r="V104">
            <v>20</v>
          </cell>
          <cell r="W104">
            <v>38.200000000000003</v>
          </cell>
          <cell r="Y104">
            <v>7.7225130890052354</v>
          </cell>
          <cell r="Z104">
            <v>3.5340314136125652</v>
          </cell>
          <cell r="AD104">
            <v>0</v>
          </cell>
          <cell r="AE104">
            <v>40.799999999999997</v>
          </cell>
          <cell r="AF104">
            <v>35.799999999999997</v>
          </cell>
          <cell r="AG104">
            <v>30.6</v>
          </cell>
          <cell r="AH104">
            <v>29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73</v>
          </cell>
          <cell r="D105">
            <v>110</v>
          </cell>
          <cell r="E105">
            <v>28</v>
          </cell>
          <cell r="F105">
            <v>24</v>
          </cell>
          <cell r="G105">
            <v>0</v>
          </cell>
          <cell r="H105">
            <v>0.4</v>
          </cell>
          <cell r="I105" t="e">
            <v>#N/A</v>
          </cell>
          <cell r="J105">
            <v>47</v>
          </cell>
          <cell r="K105">
            <v>-19</v>
          </cell>
          <cell r="L105">
            <v>0</v>
          </cell>
          <cell r="M105">
            <v>30</v>
          </cell>
          <cell r="W105">
            <v>5.6</v>
          </cell>
          <cell r="Y105">
            <v>9.6428571428571441</v>
          </cell>
          <cell r="Z105">
            <v>4.2857142857142856</v>
          </cell>
          <cell r="AD105">
            <v>0</v>
          </cell>
          <cell r="AE105">
            <v>16.399999999999999</v>
          </cell>
          <cell r="AF105">
            <v>11.6</v>
          </cell>
          <cell r="AG105">
            <v>7.8</v>
          </cell>
          <cell r="AH105">
            <v>-19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71</v>
          </cell>
          <cell r="D106">
            <v>56</v>
          </cell>
          <cell r="E106">
            <v>11</v>
          </cell>
          <cell r="F106">
            <v>12</v>
          </cell>
          <cell r="G106">
            <v>0</v>
          </cell>
          <cell r="H106">
            <v>0.4</v>
          </cell>
          <cell r="I106" t="e">
            <v>#N/A</v>
          </cell>
          <cell r="J106">
            <v>28</v>
          </cell>
          <cell r="K106">
            <v>-17</v>
          </cell>
          <cell r="L106">
            <v>0</v>
          </cell>
          <cell r="M106">
            <v>0</v>
          </cell>
          <cell r="O106">
            <v>10</v>
          </cell>
          <cell r="W106">
            <v>2.2000000000000002</v>
          </cell>
          <cell r="Y106">
            <v>10</v>
          </cell>
          <cell r="Z106">
            <v>5.4545454545454541</v>
          </cell>
          <cell r="AD106">
            <v>0</v>
          </cell>
          <cell r="AE106">
            <v>8.1999999999999993</v>
          </cell>
          <cell r="AF106">
            <v>6.4</v>
          </cell>
          <cell r="AG106">
            <v>2.4</v>
          </cell>
          <cell r="AH106">
            <v>-14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110</v>
          </cell>
          <cell r="D107">
            <v>95</v>
          </cell>
          <cell r="E107">
            <v>40</v>
          </cell>
          <cell r="F107">
            <v>31</v>
          </cell>
          <cell r="G107" t="str">
            <v>н</v>
          </cell>
          <cell r="H107">
            <v>0.3</v>
          </cell>
          <cell r="I107" t="e">
            <v>#N/A</v>
          </cell>
          <cell r="J107">
            <v>74</v>
          </cell>
          <cell r="K107">
            <v>-34</v>
          </cell>
          <cell r="L107">
            <v>0</v>
          </cell>
          <cell r="M107">
            <v>30</v>
          </cell>
          <cell r="W107">
            <v>8</v>
          </cell>
          <cell r="Y107">
            <v>7.625</v>
          </cell>
          <cell r="Z107">
            <v>3.875</v>
          </cell>
          <cell r="AD107">
            <v>0</v>
          </cell>
          <cell r="AE107">
            <v>16.2</v>
          </cell>
          <cell r="AF107">
            <v>8.6</v>
          </cell>
          <cell r="AG107">
            <v>8.8000000000000007</v>
          </cell>
          <cell r="AH107">
            <v>-12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166</v>
          </cell>
          <cell r="D108">
            <v>166</v>
          </cell>
          <cell r="E108">
            <v>81</v>
          </cell>
          <cell r="F108">
            <v>65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111</v>
          </cell>
          <cell r="K108">
            <v>-30</v>
          </cell>
          <cell r="L108">
            <v>20</v>
          </cell>
          <cell r="M108">
            <v>40</v>
          </cell>
          <cell r="W108">
            <v>16.2</v>
          </cell>
          <cell r="Y108">
            <v>7.7160493827160499</v>
          </cell>
          <cell r="Z108">
            <v>4.0123456790123457</v>
          </cell>
          <cell r="AD108">
            <v>0</v>
          </cell>
          <cell r="AE108">
            <v>30.2</v>
          </cell>
          <cell r="AF108">
            <v>20</v>
          </cell>
          <cell r="AG108">
            <v>17.8</v>
          </cell>
          <cell r="AH108">
            <v>-19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144</v>
          </cell>
          <cell r="D109">
            <v>169</v>
          </cell>
          <cell r="E109">
            <v>88</v>
          </cell>
          <cell r="F109">
            <v>68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101</v>
          </cell>
          <cell r="K109">
            <v>-13</v>
          </cell>
          <cell r="L109">
            <v>20</v>
          </cell>
          <cell r="M109">
            <v>70</v>
          </cell>
          <cell r="W109">
            <v>17.600000000000001</v>
          </cell>
          <cell r="Y109">
            <v>8.9772727272727266</v>
          </cell>
          <cell r="Z109">
            <v>3.8636363636363633</v>
          </cell>
          <cell r="AD109">
            <v>0</v>
          </cell>
          <cell r="AE109">
            <v>31.2</v>
          </cell>
          <cell r="AF109">
            <v>19.399999999999999</v>
          </cell>
          <cell r="AG109">
            <v>20.8</v>
          </cell>
          <cell r="AH109">
            <v>-13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23.353999999999999</v>
          </cell>
          <cell r="D110">
            <v>2.1509999999999998</v>
          </cell>
          <cell r="E110">
            <v>2.1</v>
          </cell>
          <cell r="F110">
            <v>21.254000000000001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5.6210000000000004</v>
          </cell>
          <cell r="K110">
            <v>-3.5210000000000004</v>
          </cell>
          <cell r="L110">
            <v>0</v>
          </cell>
          <cell r="M110">
            <v>0</v>
          </cell>
          <cell r="W110">
            <v>0.42000000000000004</v>
          </cell>
          <cell r="Y110">
            <v>50.604761904761901</v>
          </cell>
          <cell r="Z110">
            <v>50.604761904761901</v>
          </cell>
          <cell r="AD110">
            <v>0</v>
          </cell>
          <cell r="AE110">
            <v>0.42899999999999999</v>
          </cell>
          <cell r="AF110">
            <v>0</v>
          </cell>
          <cell r="AG110">
            <v>0.8640000000000001</v>
          </cell>
          <cell r="AH110">
            <v>-1.373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10.182</v>
          </cell>
          <cell r="D111">
            <v>0.7</v>
          </cell>
          <cell r="E111">
            <v>0.7</v>
          </cell>
          <cell r="F111">
            <v>9.4819999999999993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2.8</v>
          </cell>
          <cell r="K111">
            <v>-2.0999999999999996</v>
          </cell>
          <cell r="L111">
            <v>0</v>
          </cell>
          <cell r="M111">
            <v>0</v>
          </cell>
          <cell r="W111">
            <v>0.13999999999999999</v>
          </cell>
          <cell r="Y111">
            <v>67.728571428571428</v>
          </cell>
          <cell r="Z111">
            <v>67.728571428571428</v>
          </cell>
          <cell r="AD111">
            <v>0</v>
          </cell>
          <cell r="AE111">
            <v>0.2838</v>
          </cell>
          <cell r="AF111">
            <v>0</v>
          </cell>
          <cell r="AG111">
            <v>0.72039999999999993</v>
          </cell>
          <cell r="AH111">
            <v>-2.0859999999999999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550</v>
          </cell>
          <cell r="D112">
            <v>542</v>
          </cell>
          <cell r="E112">
            <v>746</v>
          </cell>
          <cell r="F112">
            <v>325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807</v>
          </cell>
          <cell r="K112">
            <v>-61</v>
          </cell>
          <cell r="L112">
            <v>0</v>
          </cell>
          <cell r="M112">
            <v>100</v>
          </cell>
          <cell r="N112">
            <v>400</v>
          </cell>
          <cell r="O112">
            <v>300</v>
          </cell>
          <cell r="V112">
            <v>50</v>
          </cell>
          <cell r="W112">
            <v>149.19999999999999</v>
          </cell>
          <cell r="Y112">
            <v>7.8753351206434319</v>
          </cell>
          <cell r="Z112">
            <v>2.1782841823056303</v>
          </cell>
          <cell r="AD112">
            <v>0</v>
          </cell>
          <cell r="AE112">
            <v>145.4</v>
          </cell>
          <cell r="AF112">
            <v>113.6</v>
          </cell>
          <cell r="AG112">
            <v>107.6</v>
          </cell>
          <cell r="AH112">
            <v>161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535</v>
          </cell>
          <cell r="D113">
            <v>300</v>
          </cell>
          <cell r="E113">
            <v>592</v>
          </cell>
          <cell r="F113">
            <v>227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682</v>
          </cell>
          <cell r="K113">
            <v>-90</v>
          </cell>
          <cell r="L113">
            <v>0</v>
          </cell>
          <cell r="M113">
            <v>60</v>
          </cell>
          <cell r="N113">
            <v>350</v>
          </cell>
          <cell r="O113">
            <v>250</v>
          </cell>
          <cell r="V113">
            <v>50</v>
          </cell>
          <cell r="W113">
            <v>118.4</v>
          </cell>
          <cell r="Y113">
            <v>7.9138513513513509</v>
          </cell>
          <cell r="Z113">
            <v>1.9172297297297296</v>
          </cell>
          <cell r="AD113">
            <v>0</v>
          </cell>
          <cell r="AE113">
            <v>129.4</v>
          </cell>
          <cell r="AF113">
            <v>86.4</v>
          </cell>
          <cell r="AG113">
            <v>81</v>
          </cell>
          <cell r="AH113">
            <v>87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638</v>
          </cell>
          <cell r="D114">
            <v>596</v>
          </cell>
          <cell r="E114">
            <v>784</v>
          </cell>
          <cell r="F114">
            <v>361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887</v>
          </cell>
          <cell r="K114">
            <v>-103</v>
          </cell>
          <cell r="L114">
            <v>0</v>
          </cell>
          <cell r="M114">
            <v>40</v>
          </cell>
          <cell r="N114">
            <v>400</v>
          </cell>
          <cell r="O114">
            <v>350</v>
          </cell>
          <cell r="V114">
            <v>80</v>
          </cell>
          <cell r="W114">
            <v>156.80000000000001</v>
          </cell>
          <cell r="Y114">
            <v>7.8507653061224483</v>
          </cell>
          <cell r="Z114">
            <v>2.3022959183673466</v>
          </cell>
          <cell r="AD114">
            <v>0</v>
          </cell>
          <cell r="AE114">
            <v>157.80000000000001</v>
          </cell>
          <cell r="AF114">
            <v>122.4</v>
          </cell>
          <cell r="AG114">
            <v>107.8</v>
          </cell>
          <cell r="AH114">
            <v>200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472</v>
          </cell>
          <cell r="D115">
            <v>443</v>
          </cell>
          <cell r="E115">
            <v>580</v>
          </cell>
          <cell r="F115">
            <v>315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605</v>
          </cell>
          <cell r="K115">
            <v>-25</v>
          </cell>
          <cell r="L115">
            <v>0</v>
          </cell>
          <cell r="M115">
            <v>50</v>
          </cell>
          <cell r="N115">
            <v>300</v>
          </cell>
          <cell r="O115">
            <v>200</v>
          </cell>
          <cell r="V115">
            <v>50</v>
          </cell>
          <cell r="W115">
            <v>116</v>
          </cell>
          <cell r="Y115">
            <v>7.8879310344827589</v>
          </cell>
          <cell r="Z115">
            <v>2.7155172413793105</v>
          </cell>
          <cell r="AD115">
            <v>0</v>
          </cell>
          <cell r="AE115">
            <v>126.6</v>
          </cell>
          <cell r="AF115">
            <v>101.8</v>
          </cell>
          <cell r="AG115">
            <v>85.6</v>
          </cell>
          <cell r="AH115">
            <v>102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70.424999999999997</v>
          </cell>
          <cell r="D116">
            <v>84.424000000000007</v>
          </cell>
          <cell r="E116">
            <v>56.31</v>
          </cell>
          <cell r="F116">
            <v>93.347999999999999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58.1</v>
          </cell>
          <cell r="K116">
            <v>-1.7899999999999991</v>
          </cell>
          <cell r="L116">
            <v>0</v>
          </cell>
          <cell r="M116">
            <v>20</v>
          </cell>
          <cell r="W116">
            <v>11.262</v>
          </cell>
          <cell r="Y116">
            <v>10.064642159474339</v>
          </cell>
          <cell r="Z116">
            <v>8.2887586574320729</v>
          </cell>
          <cell r="AD116">
            <v>0</v>
          </cell>
          <cell r="AE116">
            <v>21.1096</v>
          </cell>
          <cell r="AF116">
            <v>18.286200000000001</v>
          </cell>
          <cell r="AG116">
            <v>14.913399999999999</v>
          </cell>
          <cell r="AH116">
            <v>2.4E-2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5.05</v>
          </cell>
          <cell r="D117">
            <v>24.084</v>
          </cell>
          <cell r="E117">
            <v>3.9</v>
          </cell>
          <cell r="F117">
            <v>25.234000000000002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3.9</v>
          </cell>
          <cell r="K117">
            <v>0</v>
          </cell>
          <cell r="L117">
            <v>0</v>
          </cell>
          <cell r="M117">
            <v>0</v>
          </cell>
          <cell r="W117">
            <v>0.78</v>
          </cell>
          <cell r="Y117">
            <v>32.351282051282055</v>
          </cell>
          <cell r="Z117">
            <v>32.351282051282055</v>
          </cell>
          <cell r="AD117">
            <v>0</v>
          </cell>
          <cell r="AE117">
            <v>0.8004</v>
          </cell>
          <cell r="AF117">
            <v>1.0788</v>
          </cell>
          <cell r="AG117">
            <v>0</v>
          </cell>
          <cell r="AH117">
            <v>-1.625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652</v>
          </cell>
          <cell r="D118">
            <v>713</v>
          </cell>
          <cell r="E118">
            <v>701</v>
          </cell>
          <cell r="F118">
            <v>627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762</v>
          </cell>
          <cell r="K118">
            <v>-61</v>
          </cell>
          <cell r="L118">
            <v>0</v>
          </cell>
          <cell r="M118">
            <v>200</v>
          </cell>
          <cell r="O118">
            <v>250</v>
          </cell>
          <cell r="W118">
            <v>140.19999999999999</v>
          </cell>
          <cell r="Y118">
            <v>7.6818830242510705</v>
          </cell>
          <cell r="Z118">
            <v>4.4721825962910131</v>
          </cell>
          <cell r="AD118">
            <v>0</v>
          </cell>
          <cell r="AE118">
            <v>123.8</v>
          </cell>
          <cell r="AF118">
            <v>132</v>
          </cell>
          <cell r="AG118">
            <v>135</v>
          </cell>
          <cell r="AH118">
            <v>121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72</v>
          </cell>
          <cell r="D119">
            <v>63</v>
          </cell>
          <cell r="E119">
            <v>27</v>
          </cell>
          <cell r="F119">
            <v>106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39</v>
          </cell>
          <cell r="K119">
            <v>-12</v>
          </cell>
          <cell r="L119">
            <v>0</v>
          </cell>
          <cell r="M119">
            <v>0</v>
          </cell>
          <cell r="W119">
            <v>5.4</v>
          </cell>
          <cell r="Y119">
            <v>19.62962962962963</v>
          </cell>
          <cell r="Z119">
            <v>19.62962962962963</v>
          </cell>
          <cell r="AD119">
            <v>0</v>
          </cell>
          <cell r="AE119">
            <v>5.8</v>
          </cell>
          <cell r="AF119">
            <v>30.6</v>
          </cell>
          <cell r="AG119">
            <v>8</v>
          </cell>
          <cell r="AH119">
            <v>6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125.283</v>
          </cell>
          <cell r="D120">
            <v>1376.2819999999999</v>
          </cell>
          <cell r="E120">
            <v>874.43899999999996</v>
          </cell>
          <cell r="F120">
            <v>413.34399999999999</v>
          </cell>
          <cell r="G120" t="str">
            <v>ак</v>
          </cell>
          <cell r="H120">
            <v>0</v>
          </cell>
          <cell r="I120" t="e">
            <v>#N/A</v>
          </cell>
          <cell r="J120">
            <v>924.577</v>
          </cell>
          <cell r="K120">
            <v>-50.138000000000034</v>
          </cell>
          <cell r="L120">
            <v>0</v>
          </cell>
          <cell r="M120">
            <v>0</v>
          </cell>
          <cell r="W120">
            <v>174.8878</v>
          </cell>
          <cell r="Y120">
            <v>2.3634810432746023</v>
          </cell>
          <cell r="Z120">
            <v>2.3634810432746023</v>
          </cell>
          <cell r="AD120">
            <v>0</v>
          </cell>
          <cell r="AE120">
            <v>159.74880000000002</v>
          </cell>
          <cell r="AF120">
            <v>169.124</v>
          </cell>
          <cell r="AG120">
            <v>162.14400000000001</v>
          </cell>
          <cell r="AH120">
            <v>162.32400000000001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-156</v>
          </cell>
          <cell r="D121">
            <v>1431</v>
          </cell>
          <cell r="E121">
            <v>1198</v>
          </cell>
          <cell r="F121">
            <v>45</v>
          </cell>
          <cell r="G121" t="str">
            <v>не акц</v>
          </cell>
          <cell r="H121">
            <v>0</v>
          </cell>
          <cell r="I121">
            <v>0</v>
          </cell>
          <cell r="J121">
            <v>1260</v>
          </cell>
          <cell r="K121">
            <v>-62</v>
          </cell>
          <cell r="L121">
            <v>0</v>
          </cell>
          <cell r="M121">
            <v>0</v>
          </cell>
          <cell r="W121">
            <v>239.6</v>
          </cell>
          <cell r="Y121">
            <v>0.18781302170283806</v>
          </cell>
          <cell r="Z121">
            <v>0.18781302170283806</v>
          </cell>
          <cell r="AD121">
            <v>0</v>
          </cell>
          <cell r="AE121">
            <v>17</v>
          </cell>
          <cell r="AF121">
            <v>71</v>
          </cell>
          <cell r="AG121">
            <v>191.8</v>
          </cell>
          <cell r="AH121">
            <v>308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130.333</v>
          </cell>
          <cell r="D122">
            <v>772.154</v>
          </cell>
          <cell r="E122">
            <v>315.60199999999998</v>
          </cell>
          <cell r="F122">
            <v>313.37599999999998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327.68200000000002</v>
          </cell>
          <cell r="K122">
            <v>-12.080000000000041</v>
          </cell>
          <cell r="L122">
            <v>0</v>
          </cell>
          <cell r="M122">
            <v>0</v>
          </cell>
          <cell r="W122">
            <v>63.120399999999997</v>
          </cell>
          <cell r="Y122">
            <v>4.9647340637892023</v>
          </cell>
          <cell r="Z122">
            <v>4.9647340637892023</v>
          </cell>
          <cell r="AD122">
            <v>0</v>
          </cell>
          <cell r="AE122">
            <v>71.758600000000001</v>
          </cell>
          <cell r="AF122">
            <v>66.5732</v>
          </cell>
          <cell r="AG122">
            <v>60.61</v>
          </cell>
          <cell r="AH122">
            <v>62.11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320</v>
          </cell>
          <cell r="D123">
            <v>234</v>
          </cell>
          <cell r="E123">
            <v>354</v>
          </cell>
          <cell r="F123">
            <v>67</v>
          </cell>
          <cell r="G123" t="str">
            <v>ак</v>
          </cell>
          <cell r="H123">
            <v>0</v>
          </cell>
          <cell r="I123">
            <v>0</v>
          </cell>
          <cell r="J123">
            <v>367</v>
          </cell>
          <cell r="K123">
            <v>-13</v>
          </cell>
          <cell r="L123">
            <v>0</v>
          </cell>
          <cell r="M123">
            <v>0</v>
          </cell>
          <cell r="W123">
            <v>70.8</v>
          </cell>
          <cell r="Y123">
            <v>0.9463276836158192</v>
          </cell>
          <cell r="Z123">
            <v>0.9463276836158192</v>
          </cell>
          <cell r="AD123">
            <v>0</v>
          </cell>
          <cell r="AE123">
            <v>64.2</v>
          </cell>
          <cell r="AF123">
            <v>60.2</v>
          </cell>
          <cell r="AG123">
            <v>46.2</v>
          </cell>
          <cell r="AH123">
            <v>117</v>
          </cell>
          <cell r="AI123" t="e">
            <v>#N/A</v>
          </cell>
        </row>
        <row r="124">
          <cell r="A124" t="str">
            <v>Докторская особый рецепт вес</v>
          </cell>
          <cell r="B124" t="str">
            <v>кг</v>
          </cell>
          <cell r="H124">
            <v>1</v>
          </cell>
          <cell r="M124">
            <v>1000</v>
          </cell>
          <cell r="N124">
            <v>500</v>
          </cell>
          <cell r="O124">
            <v>500</v>
          </cell>
          <cell r="V124">
            <v>300</v>
          </cell>
          <cell r="W124">
            <v>0</v>
          </cell>
          <cell r="Y124" t="e">
            <v>#DIV/0!</v>
          </cell>
          <cell r="Z124" t="e">
            <v>#DIV/0!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30.11.2024 - 06.12.2024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13.01</v>
          </cell>
          <cell r="F7">
            <v>468.52699999999999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11.708</v>
          </cell>
          <cell r="F8">
            <v>587.80799999999999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10.407999999999999</v>
          </cell>
          <cell r="F9">
            <v>1535.9580000000001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631</v>
          </cell>
          <cell r="F12">
            <v>2889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1222</v>
          </cell>
          <cell r="F13">
            <v>5058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1221</v>
          </cell>
          <cell r="F14">
            <v>4351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14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60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</v>
          </cell>
          <cell r="F18">
            <v>421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404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1665</v>
          </cell>
        </row>
        <row r="24">
          <cell r="A24" t="str">
            <v xml:space="preserve"> 093  Сосиски Баварские с сыром, БАВАРУШКИ МГС 0.42кг, ТМ Стародворье    ПОКОМ</v>
          </cell>
          <cell r="D24">
            <v>2</v>
          </cell>
          <cell r="F24">
            <v>2</v>
          </cell>
        </row>
        <row r="25">
          <cell r="A25" t="str">
            <v xml:space="preserve"> 112  Сосиски Филейбургские, 0,55 кг, БАВАРУШКА ПОКОМ</v>
          </cell>
          <cell r="F25">
            <v>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16</v>
          </cell>
          <cell r="F26">
            <v>643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511</v>
          </cell>
          <cell r="F27">
            <v>608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30</v>
          </cell>
          <cell r="F28">
            <v>506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15</v>
          </cell>
          <cell r="F29">
            <v>785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1.65</v>
          </cell>
          <cell r="F30">
            <v>441.95400000000001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40.01</v>
          </cell>
          <cell r="F31">
            <v>5417.8869999999997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355.38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0.85</v>
          </cell>
          <cell r="F33">
            <v>555.38699999999994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232.57599999999999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0.85</v>
          </cell>
          <cell r="F35">
            <v>210.80699999999999</v>
          </cell>
        </row>
        <row r="36">
          <cell r="A36" t="str">
            <v xml:space="preserve"> 240  Колбаса Салями охотничья, ВЕС. ПОКОМ</v>
          </cell>
          <cell r="D36">
            <v>0.35</v>
          </cell>
          <cell r="F36">
            <v>28.395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0.85</v>
          </cell>
          <cell r="F37">
            <v>613.798</v>
          </cell>
        </row>
        <row r="38">
          <cell r="A38" t="str">
            <v xml:space="preserve"> 247  Сардельки Нежные, ВЕС.  ПОКОМ</v>
          </cell>
          <cell r="F38">
            <v>169.958</v>
          </cell>
        </row>
        <row r="39">
          <cell r="A39" t="str">
            <v xml:space="preserve"> 248  Сардельки Сочные ТМ Особый рецепт,   ПОКОМ</v>
          </cell>
          <cell r="F39">
            <v>206.90799999999999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9.1539999999999999</v>
          </cell>
          <cell r="F40">
            <v>1221.0719999999999</v>
          </cell>
        </row>
        <row r="41">
          <cell r="A41" t="str">
            <v xml:space="preserve"> 254 Сосиски Датские, ВЕС, ТМ КОЛБАСНЫЙ СТАНДАРТ ПОКОМ</v>
          </cell>
          <cell r="F41">
            <v>1.3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83.4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F43">
            <v>123.708</v>
          </cell>
        </row>
        <row r="44">
          <cell r="A44" t="str">
            <v xml:space="preserve"> 263  Шпикачки Стародворские, ВЕС.  ПОКОМ</v>
          </cell>
          <cell r="F44">
            <v>128.44800000000001</v>
          </cell>
        </row>
        <row r="45">
          <cell r="A45" t="str">
            <v xml:space="preserve"> 265  Колбаса Балыкбургская, ВЕС, ТМ Баварушка  ПОКОМ</v>
          </cell>
          <cell r="F45">
            <v>105.56699999999999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F46">
            <v>141.16499999999999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F47">
            <v>102.586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134</v>
          </cell>
          <cell r="F48">
            <v>1563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764</v>
          </cell>
          <cell r="F49">
            <v>3221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3131</v>
          </cell>
          <cell r="F50">
            <v>6741</v>
          </cell>
        </row>
        <row r="51">
          <cell r="A51" t="str">
            <v xml:space="preserve"> 277  Колбаса Мясорубская ТМ Стародворье с сочной грудинкой , 0,35 кг срез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8.6999999999999993</v>
          </cell>
          <cell r="F52">
            <v>615.59299999999996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11</v>
          </cell>
          <cell r="F53">
            <v>757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F54">
            <v>1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9</v>
          </cell>
          <cell r="F55">
            <v>1639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F56">
            <v>281.88</v>
          </cell>
        </row>
        <row r="57">
          <cell r="A57" t="str">
            <v xml:space="preserve"> 298  Колбаса Сливушка ТМ Вязанка, 0,375кг,  ПОКОМ</v>
          </cell>
          <cell r="F57">
            <v>1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10</v>
          </cell>
          <cell r="F58">
            <v>1908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18</v>
          </cell>
          <cell r="F59">
            <v>2936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88.441999999999993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269.96899999999999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6</v>
          </cell>
          <cell r="F62">
            <v>1349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24</v>
          </cell>
          <cell r="F63">
            <v>2255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13</v>
          </cell>
          <cell r="F64">
            <v>1173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385.512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13.01</v>
          </cell>
          <cell r="F66">
            <v>684.13400000000001</v>
          </cell>
        </row>
        <row r="67">
          <cell r="A67" t="str">
            <v xml:space="preserve"> 316  Колбаса Нежная ТМ Зареченские ВЕС  ПОКОМ</v>
          </cell>
          <cell r="F67">
            <v>72.2</v>
          </cell>
        </row>
        <row r="68">
          <cell r="A68" t="str">
            <v xml:space="preserve"> 317 Колбаса Сервелат Рижский ТМ Зареченские, ВЕС  ПОКОМ</v>
          </cell>
          <cell r="F68">
            <v>13.612</v>
          </cell>
        </row>
        <row r="69">
          <cell r="A69" t="str">
            <v xml:space="preserve"> 318  Сосиски Датские ТМ Зареченские, ВЕС  ПОКОМ</v>
          </cell>
          <cell r="D69">
            <v>132.85599999999999</v>
          </cell>
          <cell r="F69">
            <v>3545.9569999999999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329</v>
          </cell>
          <cell r="F70">
            <v>3240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1215</v>
          </cell>
          <cell r="F71">
            <v>4684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19</v>
          </cell>
          <cell r="F72">
            <v>1677</v>
          </cell>
        </row>
        <row r="73">
          <cell r="A73" t="str">
            <v xml:space="preserve"> 328  Сардельки Сочинки Стародворье ТМ  0,4 кг ПОКОМ</v>
          </cell>
          <cell r="D73">
            <v>4</v>
          </cell>
          <cell r="F73">
            <v>585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</v>
          </cell>
          <cell r="F74">
            <v>492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14.31</v>
          </cell>
          <cell r="F75">
            <v>845.49599999999998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13</v>
          </cell>
          <cell r="F76">
            <v>476</v>
          </cell>
        </row>
        <row r="77">
          <cell r="A77" t="str">
            <v xml:space="preserve"> 335  Колбаса Сливушка ТМ Вязанка. ВЕС.  ПОКОМ </v>
          </cell>
          <cell r="F77">
            <v>265.87200000000001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701</v>
          </cell>
          <cell r="F78">
            <v>3074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23</v>
          </cell>
          <cell r="F79">
            <v>2160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488.88200000000001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390.02499999999998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</v>
          </cell>
          <cell r="F82">
            <v>884.13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1.6</v>
          </cell>
          <cell r="F83">
            <v>471.75700000000001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F84">
            <v>161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9</v>
          </cell>
          <cell r="F85">
            <v>377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14</v>
          </cell>
          <cell r="F86">
            <v>903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137.61699999999999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12</v>
          </cell>
          <cell r="F88">
            <v>574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17</v>
          </cell>
          <cell r="F89">
            <v>1013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2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2</v>
          </cell>
          <cell r="F91">
            <v>13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8</v>
          </cell>
          <cell r="F92">
            <v>610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12</v>
          </cell>
          <cell r="F93">
            <v>691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8</v>
          </cell>
          <cell r="F94">
            <v>416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10</v>
          </cell>
          <cell r="F95">
            <v>222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637</v>
          </cell>
          <cell r="F96">
            <v>4807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3054</v>
          </cell>
          <cell r="F97">
            <v>9364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2</v>
          </cell>
          <cell r="F98">
            <v>36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</v>
          </cell>
          <cell r="F99">
            <v>170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81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4</v>
          </cell>
          <cell r="F102">
            <v>733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1.45</v>
          </cell>
          <cell r="F103">
            <v>210.85300000000001</v>
          </cell>
        </row>
        <row r="104">
          <cell r="A104" t="str">
            <v xml:space="preserve"> 433 Колбаса Стародворская со шпиком  в оболочке полиамид. ТМ Стародворье ВЕС ПОКОМ</v>
          </cell>
          <cell r="F104">
            <v>28.8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</v>
          </cell>
          <cell r="F105">
            <v>421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158.203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</v>
          </cell>
          <cell r="F107">
            <v>34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F108">
            <v>159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F109">
            <v>136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4</v>
          </cell>
          <cell r="F110">
            <v>328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</v>
          </cell>
          <cell r="F111">
            <v>282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0.85</v>
          </cell>
          <cell r="F112">
            <v>367.678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32.506</v>
          </cell>
          <cell r="F113">
            <v>3369.7159999999999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52.515999999999998</v>
          </cell>
          <cell r="F114">
            <v>8001.3469999999998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110.024</v>
          </cell>
          <cell r="F115">
            <v>2915.8980000000001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F116">
            <v>2</v>
          </cell>
        </row>
        <row r="117">
          <cell r="A117" t="str">
            <v xml:space="preserve"> 460  Колбаса Стародворская Традиционная ВЕС ТМ Стародворье в оболочке полиамид. ПОКОМ</v>
          </cell>
          <cell r="F117">
            <v>15.05</v>
          </cell>
        </row>
        <row r="118">
          <cell r="A118" t="str">
            <v xml:space="preserve"> 463  Колбаса Молочная Традиционнаяв оболочке полиамид.ТМ Стародворье. ВЕС ПОКОМ</v>
          </cell>
          <cell r="F118">
            <v>8.1</v>
          </cell>
        </row>
        <row r="119">
          <cell r="A119" t="str">
            <v xml:space="preserve"> 465  Колбаса Филейная оригинальная ВЕС 0,8кг ТМ Особый рецепт в оболочке полиамид  ПОКОМ</v>
          </cell>
          <cell r="F119">
            <v>210.34299999999999</v>
          </cell>
        </row>
        <row r="120">
          <cell r="A120" t="str">
            <v xml:space="preserve"> 467  Колбаса Филейная 0,5кг ТМ Особый рецепт  ПОКОМ</v>
          </cell>
          <cell r="D120">
            <v>1</v>
          </cell>
          <cell r="F120">
            <v>217</v>
          </cell>
        </row>
        <row r="121">
          <cell r="A121" t="str">
            <v xml:space="preserve"> 468  Колбаса Стародворская Традиционная ТМ Стародворье в оболочке полиамид 0,4 кг. ПОКОМ</v>
          </cell>
          <cell r="F121">
            <v>43</v>
          </cell>
        </row>
        <row r="122">
          <cell r="A122" t="str">
            <v xml:space="preserve"> 483  Колбаса Молочная Традиционная ТМ Стародворье в оболочке полиамид 0,4 кг. ПОКОМ </v>
          </cell>
          <cell r="F122">
            <v>28</v>
          </cell>
        </row>
        <row r="123">
          <cell r="A123" t="str">
            <v xml:space="preserve"> 490  Колбаса Сервелат Филейский ТМ Вязанка  0,3 кг. срез  ПОКОМ</v>
          </cell>
          <cell r="F123">
            <v>53</v>
          </cell>
        </row>
        <row r="124">
          <cell r="A124" t="str">
            <v xml:space="preserve"> 491  Колбаса Филейская Рубленая ТМ Вязанка  0,3 кг. срез.  ПОКОМ</v>
          </cell>
          <cell r="D124">
            <v>2</v>
          </cell>
          <cell r="F124">
            <v>80</v>
          </cell>
        </row>
        <row r="125">
          <cell r="A125" t="str">
            <v xml:space="preserve"> 492  Колбаса Салями Филейская 0,3кг ТМ Вязанка  ПОКОМ</v>
          </cell>
          <cell r="D125">
            <v>1</v>
          </cell>
          <cell r="F125">
            <v>71</v>
          </cell>
        </row>
        <row r="126">
          <cell r="A126" t="str">
            <v xml:space="preserve"> 493  Колбаса Салями Филейская ТМ Вязанка ВЕС  ПОКОМ</v>
          </cell>
          <cell r="F126">
            <v>4.9000000000000004</v>
          </cell>
        </row>
        <row r="127">
          <cell r="A127" t="str">
            <v xml:space="preserve"> 494  Колбаса Филейская Рубленая ТМ Вязанка ВЕС  ПОКОМ</v>
          </cell>
          <cell r="F127">
            <v>2.8</v>
          </cell>
        </row>
        <row r="128">
          <cell r="A128" t="str">
            <v xml:space="preserve"> 495  Колбаса Сочинка по-европейски с сочной грудинкой 0,3кг ТМ Стародворье  ПОКОМ</v>
          </cell>
          <cell r="D128">
            <v>5</v>
          </cell>
          <cell r="F128">
            <v>1007</v>
          </cell>
        </row>
        <row r="129">
          <cell r="A129" t="str">
            <v xml:space="preserve"> 496  Колбаса Сочинка по-фински с сочным окроком 0,3кг ТМ Стародворье  ПОКОМ</v>
          </cell>
          <cell r="D129">
            <v>4</v>
          </cell>
          <cell r="F129">
            <v>850</v>
          </cell>
        </row>
        <row r="130">
          <cell r="A130" t="str">
            <v xml:space="preserve"> 497  Колбаса Сочинка зернистая с сочной грудинкой 0,3кг ТМ Стародворье  ПОКОМ</v>
          </cell>
          <cell r="D130">
            <v>5</v>
          </cell>
          <cell r="F130">
            <v>1118</v>
          </cell>
        </row>
        <row r="131">
          <cell r="A131" t="str">
            <v xml:space="preserve"> 498  Колбаса Сочинка рубленая с сочным окороком 0,3кг ТМ Стародворье  ПОКОМ</v>
          </cell>
          <cell r="D131">
            <v>4</v>
          </cell>
          <cell r="F131">
            <v>694</v>
          </cell>
        </row>
        <row r="132">
          <cell r="A132" t="str">
            <v xml:space="preserve"> 499  Сардельки Дугушки со сливочным маслом ВЕС ТМ Стародворье ТС Дугушка  ПОКОМ</v>
          </cell>
          <cell r="F132">
            <v>52.151000000000003</v>
          </cell>
        </row>
        <row r="133">
          <cell r="A133" t="str">
            <v xml:space="preserve"> 500  Сосиски Сливушки по-венски ВЕС ТМ Вязанка  ПОКОМ</v>
          </cell>
          <cell r="F133">
            <v>5.2</v>
          </cell>
        </row>
        <row r="134">
          <cell r="A134" t="str">
            <v xml:space="preserve"> 502  Колбаски Краковюрст ТМ Баварушка с изысканными пряностями в оболочке NDX в мгс 0,28 кг. ПОКОМ</v>
          </cell>
          <cell r="F134">
            <v>804</v>
          </cell>
        </row>
        <row r="135">
          <cell r="A135" t="str">
            <v xml:space="preserve"> 504  Ветчина Мясорубская с окороком 0,33кг срез ТМ Стародворье  ПОКОМ</v>
          </cell>
          <cell r="F135">
            <v>49</v>
          </cell>
        </row>
        <row r="136">
          <cell r="A136" t="str">
            <v>1146 Ароматная с/к в/у ОСТАНКИНО</v>
          </cell>
          <cell r="D136">
            <v>14.6</v>
          </cell>
          <cell r="F136">
            <v>14.6</v>
          </cell>
        </row>
        <row r="137">
          <cell r="A137" t="str">
            <v>3215 ВЕТЧ.МЯСНАЯ Папа может п/о 0.4кг 8шт.    ОСТАНКИНО</v>
          </cell>
          <cell r="D137">
            <v>345</v>
          </cell>
          <cell r="F137">
            <v>345</v>
          </cell>
        </row>
        <row r="138">
          <cell r="A138" t="str">
            <v>3680 ПРЕСИЖН с/к дек. спец мгс ОСТАНКИНО</v>
          </cell>
          <cell r="D138">
            <v>21.1</v>
          </cell>
          <cell r="F138">
            <v>21.1</v>
          </cell>
        </row>
        <row r="139">
          <cell r="A139" t="str">
            <v>3684 ПРЕСИЖН с/к в/у 1/250 8шт.   ОСТАНКИНО</v>
          </cell>
          <cell r="D139">
            <v>282</v>
          </cell>
          <cell r="F139">
            <v>282</v>
          </cell>
        </row>
        <row r="140">
          <cell r="A140" t="str">
            <v>3812 СОЧНЫЕ сос п/о мгс 2*2  ОСТАНКИНО</v>
          </cell>
          <cell r="D140">
            <v>18</v>
          </cell>
          <cell r="F140">
            <v>18</v>
          </cell>
        </row>
        <row r="141">
          <cell r="A141" t="str">
            <v>4063 МЯСНАЯ Папа может вар п/о_Л   ОСТАНКИНО</v>
          </cell>
          <cell r="D141">
            <v>1674.4</v>
          </cell>
          <cell r="F141">
            <v>1674.4</v>
          </cell>
        </row>
        <row r="142">
          <cell r="A142" t="str">
            <v>4117 ЭКСТРА Папа может с/к в/у_Л   ОСТАНКИНО</v>
          </cell>
          <cell r="D142">
            <v>87.2</v>
          </cell>
          <cell r="F142">
            <v>87.2</v>
          </cell>
        </row>
        <row r="143">
          <cell r="A143" t="str">
            <v>4555 Докторская ГОСТ вар п/о ОСТАНКИНО</v>
          </cell>
          <cell r="D143">
            <v>19.5</v>
          </cell>
          <cell r="F143">
            <v>19.5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120.61</v>
          </cell>
          <cell r="F144">
            <v>120.61</v>
          </cell>
        </row>
        <row r="145">
          <cell r="A145" t="str">
            <v>4691 ШЕЙКА КОПЧЕНАЯ к/в мл/к в/у 300*6  ОСТАНКИНО</v>
          </cell>
          <cell r="D145">
            <v>118</v>
          </cell>
          <cell r="F145">
            <v>118</v>
          </cell>
        </row>
        <row r="146">
          <cell r="A146" t="str">
            <v>4786 КОЛБ.СНЭКИ Папа может в/к мгс 1/70_5  ОСТАНКИНО</v>
          </cell>
          <cell r="D146">
            <v>112</v>
          </cell>
          <cell r="F146">
            <v>112</v>
          </cell>
        </row>
        <row r="147">
          <cell r="A147" t="str">
            <v>4813 ФИЛЕЙНАЯ Папа может вар п/о_Л   ОСТАНКИНО</v>
          </cell>
          <cell r="D147">
            <v>432.7</v>
          </cell>
          <cell r="F147">
            <v>432.7</v>
          </cell>
        </row>
        <row r="148">
          <cell r="A148" t="str">
            <v>4993 САЛЯМИ ИТАЛЬЯНСКАЯ с/к в/у 1/250*8_120c ОСТАНКИНО</v>
          </cell>
          <cell r="D148">
            <v>520</v>
          </cell>
          <cell r="F148">
            <v>520</v>
          </cell>
        </row>
        <row r="149">
          <cell r="A149" t="str">
            <v>5246 ДОКТОРСКАЯ ПРЕМИУМ вар б/о мгс_30с ОСТАНКИНО</v>
          </cell>
          <cell r="D149">
            <v>23.6</v>
          </cell>
          <cell r="F149">
            <v>23.6</v>
          </cell>
        </row>
        <row r="150">
          <cell r="A150" t="str">
            <v>5341 СЕРВЕЛАТ ОХОТНИЧИЙ в/к в/у  ОСТАНКИНО</v>
          </cell>
          <cell r="D150">
            <v>555.55999999999995</v>
          </cell>
          <cell r="F150">
            <v>555.55999999999995</v>
          </cell>
        </row>
        <row r="151">
          <cell r="A151" t="str">
            <v>5483 ЭКСТРА Папа может с/к в/у 1/250 8шт.   ОСТАНКИНО</v>
          </cell>
          <cell r="D151">
            <v>908</v>
          </cell>
          <cell r="F151">
            <v>908</v>
          </cell>
        </row>
        <row r="152">
          <cell r="A152" t="str">
            <v>5544 Сервелат Финский в/к в/у_45с НОВАЯ ОСТАНКИНО</v>
          </cell>
          <cell r="D152">
            <v>908.97699999999998</v>
          </cell>
          <cell r="F152">
            <v>908.97699999999998</v>
          </cell>
        </row>
        <row r="153">
          <cell r="A153" t="str">
            <v>5679 САЛЯМИ ИТАЛЬЯНСКАЯ с/к в/у 1/150_60с ОСТАНКИНО</v>
          </cell>
          <cell r="D153">
            <v>260</v>
          </cell>
          <cell r="F153">
            <v>260</v>
          </cell>
        </row>
        <row r="154">
          <cell r="A154" t="str">
            <v>5682 САЛЯМИ МЕЛКОЗЕРНЕНАЯ с/к в/у 1/120_60с   ОСТАНКИНО</v>
          </cell>
          <cell r="D154">
            <v>1864</v>
          </cell>
          <cell r="F154">
            <v>1864</v>
          </cell>
        </row>
        <row r="155">
          <cell r="A155" t="str">
            <v>5698 СЫТНЫЕ Папа может сар б/о мгс 1*3_Маяк  ОСТАНКИНО</v>
          </cell>
          <cell r="D155">
            <v>302.39999999999998</v>
          </cell>
          <cell r="F155">
            <v>302.39999999999998</v>
          </cell>
        </row>
        <row r="156">
          <cell r="A156" t="str">
            <v>5706 АРОМАТНАЯ Папа может с/к в/у 1/250 8шт.  ОСТАНКИНО</v>
          </cell>
          <cell r="D156">
            <v>1047</v>
          </cell>
          <cell r="F156">
            <v>1047</v>
          </cell>
        </row>
        <row r="157">
          <cell r="A157" t="str">
            <v>5708 ПОСОЛЬСКАЯ Папа может с/к в/у ОСТАНКИНО</v>
          </cell>
          <cell r="D157">
            <v>60.7</v>
          </cell>
          <cell r="F157">
            <v>60.7</v>
          </cell>
        </row>
        <row r="158">
          <cell r="A158" t="str">
            <v>5851 ЭКСТРА Папа может вар п/о   ОСТАНКИНО</v>
          </cell>
          <cell r="D158">
            <v>349.3</v>
          </cell>
          <cell r="F158">
            <v>349.3</v>
          </cell>
        </row>
        <row r="159">
          <cell r="A159" t="str">
            <v>5931 ОХОТНИЧЬЯ Папа может с/к в/у 1/220 8шт.   ОСТАНКИНО</v>
          </cell>
          <cell r="D159">
            <v>1124</v>
          </cell>
          <cell r="F159">
            <v>1124</v>
          </cell>
        </row>
        <row r="160">
          <cell r="A160" t="str">
            <v>6004 РАГУ СВИНОЕ 1кг 8шт.зам_120с ОСТАНКИНО</v>
          </cell>
          <cell r="D160">
            <v>63</v>
          </cell>
          <cell r="F160">
            <v>63</v>
          </cell>
        </row>
        <row r="161">
          <cell r="A161" t="str">
            <v>6113 СОЧНЫЕ сос п/о мгс 1*6_Ашан  ОСТАНКИНО</v>
          </cell>
          <cell r="D161">
            <v>9.6</v>
          </cell>
          <cell r="F161">
            <v>11.1</v>
          </cell>
        </row>
        <row r="162">
          <cell r="A162" t="str">
            <v>6158 ВРЕМЯ ОЛИВЬЕ Папа может вар п/о 0.4кг   ОСТАНКИНО</v>
          </cell>
          <cell r="D162">
            <v>1549</v>
          </cell>
          <cell r="F162">
            <v>1549</v>
          </cell>
        </row>
        <row r="163">
          <cell r="A163" t="str">
            <v>6159 ВРЕМЯ ОЛИВЬЕ.Папа может вар п/о ОСТАНКИНО</v>
          </cell>
          <cell r="D163">
            <v>28.35</v>
          </cell>
          <cell r="F163">
            <v>28.35</v>
          </cell>
        </row>
        <row r="164">
          <cell r="A164" t="str">
            <v>6200 ГРУДИНКА ПРЕМИУМ к/в мл/к в/у 0.3кг  ОСТАНКИНО</v>
          </cell>
          <cell r="D164">
            <v>397</v>
          </cell>
          <cell r="F164">
            <v>397</v>
          </cell>
        </row>
        <row r="165">
          <cell r="A165" t="str">
            <v>6206 СВИНИНА ПО-ДОМАШНЕМУ к/в мл/к в/у 0.3кг  ОСТАНКИНО</v>
          </cell>
          <cell r="D165">
            <v>620</v>
          </cell>
          <cell r="F165">
            <v>620</v>
          </cell>
        </row>
        <row r="166">
          <cell r="A166" t="str">
            <v>6221 НЕАПОЛИТАНСКИЙ ДУЭТ с/к с/н мгс 1/90  ОСТАНКИНО</v>
          </cell>
          <cell r="D166">
            <v>587</v>
          </cell>
          <cell r="F166">
            <v>587</v>
          </cell>
        </row>
        <row r="167">
          <cell r="A167" t="str">
            <v>6222 ИТАЛЬЯНСКОЕ АССОРТИ с/в с/н мгс 1/90 ОСТАНКИНО</v>
          </cell>
          <cell r="D167">
            <v>204</v>
          </cell>
          <cell r="F167">
            <v>204</v>
          </cell>
        </row>
        <row r="168">
          <cell r="A168" t="str">
            <v>6228 МЯСНОЕ АССОРТИ к/з с/н мгс 1/90 10шт.  ОСТАНКИНО</v>
          </cell>
          <cell r="D168">
            <v>672</v>
          </cell>
          <cell r="F168">
            <v>672</v>
          </cell>
        </row>
        <row r="169">
          <cell r="A169" t="str">
            <v>6234 МОЛОЧНЫЕ Коровино сос п/о мгс 1.5*6_Ц  ОСТАНКИНО</v>
          </cell>
          <cell r="D169">
            <v>2</v>
          </cell>
          <cell r="F169">
            <v>2</v>
          </cell>
        </row>
        <row r="170">
          <cell r="A170" t="str">
            <v>6247 ДОМАШНЯЯ Папа может вар п/о 0,4кг 8шт.  ОСТАНКИНО</v>
          </cell>
          <cell r="D170">
            <v>190</v>
          </cell>
          <cell r="F170">
            <v>190</v>
          </cell>
        </row>
        <row r="171">
          <cell r="A171" t="str">
            <v>6268 ГОВЯЖЬЯ Папа может вар п/о 0,4кг 8 шт.  ОСТАНКИНО</v>
          </cell>
          <cell r="D171">
            <v>374</v>
          </cell>
          <cell r="F171">
            <v>374</v>
          </cell>
        </row>
        <row r="172">
          <cell r="A172" t="str">
            <v>6279 КОРЕЙКА ПО-ОСТ.к/в в/с с/н в/у 1/150_45с  ОСТАНКИНО</v>
          </cell>
          <cell r="D172">
            <v>393</v>
          </cell>
          <cell r="F172">
            <v>393</v>
          </cell>
        </row>
        <row r="173">
          <cell r="A173" t="str">
            <v>6303 МЯСНЫЕ Папа может сос п/о мгс 1.5*3  ОСТАНКИНО</v>
          </cell>
          <cell r="D173">
            <v>441.9</v>
          </cell>
          <cell r="F173">
            <v>441.9</v>
          </cell>
        </row>
        <row r="174">
          <cell r="A174" t="str">
            <v>6324 ДОКТОРСКАЯ ГОСТ вар п/о 0.4кг 8шт.  ОСТАНКИНО</v>
          </cell>
          <cell r="D174">
            <v>526</v>
          </cell>
          <cell r="F174">
            <v>526</v>
          </cell>
        </row>
        <row r="175">
          <cell r="A175" t="str">
            <v>6325 ДОКТОРСКАЯ ПРЕМИУМ вар п/о 0.4кг 8шт.  ОСТАНКИНО</v>
          </cell>
          <cell r="D175">
            <v>554</v>
          </cell>
          <cell r="F175">
            <v>554</v>
          </cell>
        </row>
        <row r="176">
          <cell r="A176" t="str">
            <v>6333 МЯСНАЯ Папа может вар п/о 0.4кг 8шт.  ОСТАНКИНО</v>
          </cell>
          <cell r="D176">
            <v>6350</v>
          </cell>
          <cell r="F176">
            <v>6350</v>
          </cell>
        </row>
        <row r="177">
          <cell r="A177" t="str">
            <v>6340 ДОМАШНИЙ РЕЦЕПТ Коровино 0.5кг 8шт.  ОСТАНКИНО</v>
          </cell>
          <cell r="D177">
            <v>1539</v>
          </cell>
          <cell r="F177">
            <v>1539</v>
          </cell>
        </row>
        <row r="178">
          <cell r="A178" t="str">
            <v>6341 ДОМАШНИЙ РЕЦЕПТ СО ШПИКОМ Коровино 0.5кг  ОСТАНКИНО</v>
          </cell>
          <cell r="D178">
            <v>93</v>
          </cell>
          <cell r="F178">
            <v>93</v>
          </cell>
        </row>
        <row r="179">
          <cell r="A179" t="str">
            <v>6353 ЭКСТРА Папа может вар п/о 0.4кг 8шт.  ОСТАНКИНО</v>
          </cell>
          <cell r="D179">
            <v>2465</v>
          </cell>
          <cell r="F179">
            <v>2465</v>
          </cell>
        </row>
        <row r="180">
          <cell r="A180" t="str">
            <v>6392 ФИЛЕЙНАЯ Папа может вар п/о 0.4кг. ОСТАНКИНО</v>
          </cell>
          <cell r="D180">
            <v>5930</v>
          </cell>
          <cell r="F180">
            <v>5930</v>
          </cell>
        </row>
        <row r="181">
          <cell r="A181" t="str">
            <v>6415 БАЛЫКОВАЯ Коровино п/к в/у 0.84кг 6шт.  ОСТАНКИНО</v>
          </cell>
          <cell r="D181">
            <v>38</v>
          </cell>
          <cell r="F181">
            <v>38</v>
          </cell>
        </row>
        <row r="182">
          <cell r="A182" t="str">
            <v>6426 КЛАССИЧЕСКАЯ ПМ вар п/о 0.3кг 8шт.  ОСТАНКИНО</v>
          </cell>
          <cell r="D182">
            <v>1653</v>
          </cell>
          <cell r="F182">
            <v>1653</v>
          </cell>
        </row>
        <row r="183">
          <cell r="A183" t="str">
            <v>6448 СВИНИНА МАДЕРА с/к с/н в/у 1/100 10шт.   ОСТАНКИНО</v>
          </cell>
          <cell r="D183">
            <v>574</v>
          </cell>
          <cell r="F183">
            <v>574</v>
          </cell>
        </row>
        <row r="184">
          <cell r="A184" t="str">
            <v>6453 ЭКСТРА Папа может с/к с/н в/у 1/100 14шт.   ОСТАНКИНО</v>
          </cell>
          <cell r="D184">
            <v>1670</v>
          </cell>
          <cell r="F184">
            <v>1670</v>
          </cell>
        </row>
        <row r="185">
          <cell r="A185" t="str">
            <v>6454 АРОМАТНАЯ с/к с/н в/у 1/100 14шт.  ОСТАНКИНО</v>
          </cell>
          <cell r="D185">
            <v>1722</v>
          </cell>
          <cell r="F185">
            <v>1722</v>
          </cell>
        </row>
        <row r="186">
          <cell r="A186" t="str">
            <v>6459 СЕРВЕЛАТ ШВЕЙЦАРСК. в/к с/н в/у 1/100*10  ОСТАНКИНО</v>
          </cell>
          <cell r="D186">
            <v>260</v>
          </cell>
          <cell r="F186">
            <v>260</v>
          </cell>
        </row>
        <row r="187">
          <cell r="A187" t="str">
            <v>6470 ВЕТЧ.МРАМОРНАЯ в/у_45с  ОСТАНКИНО</v>
          </cell>
          <cell r="D187">
            <v>107</v>
          </cell>
          <cell r="F187">
            <v>107</v>
          </cell>
        </row>
        <row r="188">
          <cell r="A188" t="str">
            <v>6492 ШПИК С ЧЕСНОК.И ПЕРЦЕМ к/в в/у 0.3кг_45c  ОСТАНКИНО</v>
          </cell>
          <cell r="D188">
            <v>377</v>
          </cell>
          <cell r="F188">
            <v>377</v>
          </cell>
        </row>
        <row r="189">
          <cell r="A189" t="str">
            <v>6495 ВЕТЧ.МРАМОРНАЯ в/у срез 0.3кг 6шт_45с  ОСТАНКИНО</v>
          </cell>
          <cell r="D189">
            <v>691</v>
          </cell>
          <cell r="F189">
            <v>691</v>
          </cell>
        </row>
        <row r="190">
          <cell r="A190" t="str">
            <v>6527 ШПИКАЧКИ СОЧНЫЕ ПМ сар б/о мгс 1*3 45с ОСТАНКИНО</v>
          </cell>
          <cell r="D190">
            <v>498.2</v>
          </cell>
          <cell r="F190">
            <v>498.2</v>
          </cell>
        </row>
        <row r="191">
          <cell r="A191" t="str">
            <v>6586 МРАМОРНАЯ И БАЛЫКОВАЯ в/к с/н мгс 1/90 ОСТАНКИНО</v>
          </cell>
          <cell r="D191">
            <v>468</v>
          </cell>
          <cell r="F191">
            <v>468</v>
          </cell>
        </row>
        <row r="192">
          <cell r="A192" t="str">
            <v>6609 С ГОВЯДИНОЙ ПМ сар б/о мгс 0.4кг_45с ОСТАНКИНО</v>
          </cell>
          <cell r="D192">
            <v>103</v>
          </cell>
          <cell r="F192">
            <v>103</v>
          </cell>
        </row>
        <row r="193">
          <cell r="A193" t="str">
            <v>6653 ШПИКАЧКИ СОЧНЫЕ С БЕКОНОМ п/о мгс 0.3кг. ОСТАНКИНО</v>
          </cell>
          <cell r="D193">
            <v>165</v>
          </cell>
          <cell r="F193">
            <v>165</v>
          </cell>
        </row>
        <row r="194">
          <cell r="A194" t="str">
            <v>6666 БОЯНСКАЯ Папа может п/к в/у 0,28кг 8 шт. ОСТАНКИНО</v>
          </cell>
          <cell r="D194">
            <v>1341</v>
          </cell>
          <cell r="F194">
            <v>1341</v>
          </cell>
        </row>
        <row r="195">
          <cell r="A195" t="str">
            <v>6683 СЕРВЕЛАТ ЗЕРНИСТЫЙ ПМ в/к в/у 0,35кг  ОСТАНКИНО</v>
          </cell>
          <cell r="D195">
            <v>3720</v>
          </cell>
          <cell r="F195">
            <v>3720</v>
          </cell>
        </row>
        <row r="196">
          <cell r="A196" t="str">
            <v>6684 СЕРВЕЛАТ КАРЕЛЬСКИЙ ПМ в/к в/у 0.28кг  ОСТАНКИНО</v>
          </cell>
          <cell r="D196">
            <v>2813</v>
          </cell>
          <cell r="F196">
            <v>2813</v>
          </cell>
        </row>
        <row r="197">
          <cell r="A197" t="str">
            <v>6689 СЕРВЕЛАТ ОХОТНИЧИЙ ПМ в/к в/у 0,35кг 8шт  ОСТАНКИНО</v>
          </cell>
          <cell r="D197">
            <v>3765</v>
          </cell>
          <cell r="F197">
            <v>3766</v>
          </cell>
        </row>
        <row r="198">
          <cell r="A198" t="str">
            <v>6697 СЕРВЕЛАТ ФИНСКИЙ ПМ в/к в/у 0,35кг 8шт.  ОСТАНКИНО</v>
          </cell>
          <cell r="D198">
            <v>5152</v>
          </cell>
          <cell r="F198">
            <v>5152</v>
          </cell>
        </row>
        <row r="199">
          <cell r="A199" t="str">
            <v>6713 СОЧНЫЙ ГРИЛЬ ПМ сос п/о мгс 0.41кг 8шт.  ОСТАНКИНО</v>
          </cell>
          <cell r="D199">
            <v>1802</v>
          </cell>
          <cell r="F199">
            <v>1802</v>
          </cell>
        </row>
        <row r="200">
          <cell r="A200" t="str">
            <v>6719 СОЧНЫЕ ПМ сос п/о мгс 0,6кг 8шт.  ОСТАНКИНО</v>
          </cell>
          <cell r="D200">
            <v>581</v>
          </cell>
          <cell r="F200">
            <v>581</v>
          </cell>
        </row>
        <row r="201">
          <cell r="A201" t="str">
            <v>6722 СОЧНЫЕ ПМ сос п/о мгс 0,41кг 10шт.  ОСТАНКИНО</v>
          </cell>
          <cell r="D201">
            <v>8700</v>
          </cell>
          <cell r="F201">
            <v>8700</v>
          </cell>
        </row>
        <row r="202">
          <cell r="A202" t="str">
            <v>6726 СЛИВОЧНЫЕ ПМ сос п/о мгс 0.41кг 10шт.  ОСТАНКИНО</v>
          </cell>
          <cell r="D202">
            <v>3169</v>
          </cell>
          <cell r="F202">
            <v>3169</v>
          </cell>
        </row>
        <row r="203">
          <cell r="A203" t="str">
            <v>6747 РУССКАЯ ПРЕМИУМ ПМ вар ф/о в/у  ОСТАНКИНО</v>
          </cell>
          <cell r="D203">
            <v>30</v>
          </cell>
          <cell r="F203">
            <v>30</v>
          </cell>
        </row>
        <row r="204">
          <cell r="A204" t="str">
            <v>6762 СЛИВОЧНЫЕ сос ц/о мгс 0.41кг 8шт.  ОСТАНКИНО</v>
          </cell>
          <cell r="D204">
            <v>281</v>
          </cell>
          <cell r="F204">
            <v>281</v>
          </cell>
        </row>
        <row r="205">
          <cell r="A205" t="str">
            <v>6765 РУБЛЕНЫЕ сос ц/о мгс 0.36кг 6шт.  ОСТАНКИНО</v>
          </cell>
          <cell r="D205">
            <v>830</v>
          </cell>
          <cell r="F205">
            <v>830</v>
          </cell>
        </row>
        <row r="206">
          <cell r="A206" t="str">
            <v>6767 РУБЛЕНЫЕ сос ц/о мгс 1*4  ОСТАНКИНО</v>
          </cell>
          <cell r="D206">
            <v>47</v>
          </cell>
          <cell r="F206">
            <v>47</v>
          </cell>
        </row>
        <row r="207">
          <cell r="A207" t="str">
            <v>6768 С СЫРОМ сос ц/о мгс 0.41кг 6шт.  ОСТАНКИНО</v>
          </cell>
          <cell r="D207">
            <v>184</v>
          </cell>
          <cell r="F207">
            <v>184</v>
          </cell>
        </row>
        <row r="208">
          <cell r="A208" t="str">
            <v>6773 САЛЯМИ Папа может п/к в/у 0,28кг 8шт.  ОСТАНКИНО</v>
          </cell>
          <cell r="D208">
            <v>596</v>
          </cell>
          <cell r="F208">
            <v>596</v>
          </cell>
        </row>
        <row r="209">
          <cell r="A209" t="str">
            <v>6777 МЯСНЫЕ С ГОВЯДИНОЙ ПМ сос п/о мгс 0.4кг  ОСТАНКИНО</v>
          </cell>
          <cell r="D209">
            <v>1444</v>
          </cell>
          <cell r="F209">
            <v>1444</v>
          </cell>
        </row>
        <row r="210">
          <cell r="A210" t="str">
            <v>6785 ВЕНСКАЯ САЛЯМИ п/к в/у 0.33кг 8шт.  ОСТАНКИНО</v>
          </cell>
          <cell r="D210">
            <v>473</v>
          </cell>
          <cell r="F210">
            <v>473</v>
          </cell>
        </row>
        <row r="211">
          <cell r="A211" t="str">
            <v>6787 СЕРВЕЛАТ КРЕМЛЕВСКИЙ в/к в/у 0,33кг 8шт.  ОСТАНКИНО</v>
          </cell>
          <cell r="D211">
            <v>505</v>
          </cell>
          <cell r="F211">
            <v>505</v>
          </cell>
        </row>
        <row r="212">
          <cell r="A212" t="str">
            <v>6791 СЕРВЕЛАТ ПРЕМИУМ в/к в/у 0,33кг 8шт.  ОСТАНКИНО</v>
          </cell>
          <cell r="D212">
            <v>414</v>
          </cell>
          <cell r="F212">
            <v>414</v>
          </cell>
        </row>
        <row r="213">
          <cell r="A213" t="str">
            <v>6793 БАЛЫКОВАЯ в/к в/у 0,33кг 8шт.  ОСТАНКИНО</v>
          </cell>
          <cell r="D213">
            <v>921</v>
          </cell>
          <cell r="F213">
            <v>921</v>
          </cell>
        </row>
        <row r="214">
          <cell r="A214" t="str">
            <v>6794 БАЛЫКОВАЯ в/к в/у  ОСТАНКИНО</v>
          </cell>
          <cell r="D214">
            <v>54.38</v>
          </cell>
          <cell r="F214">
            <v>54.38</v>
          </cell>
        </row>
        <row r="215">
          <cell r="A215" t="str">
            <v>6795 ОСТАНКИНСКАЯ в/к в/у 0,33кг 8шт.  ОСТАНКИНО</v>
          </cell>
          <cell r="D215">
            <v>125</v>
          </cell>
          <cell r="F215">
            <v>125</v>
          </cell>
        </row>
        <row r="216">
          <cell r="A216" t="str">
            <v>6801 ОСТАНКИНСКАЯ вар п/о 0.4кг 8шт.  ОСТАНКИНО</v>
          </cell>
          <cell r="D216">
            <v>118</v>
          </cell>
          <cell r="F216">
            <v>118</v>
          </cell>
        </row>
        <row r="217">
          <cell r="A217" t="str">
            <v>6807 СЕРВЕЛАТ ЕВРОПЕЙСКИЙ в/к в/у 0,33кг 8шт.  ОСТАНКИНО</v>
          </cell>
          <cell r="D217">
            <v>165</v>
          </cell>
          <cell r="F217">
            <v>165</v>
          </cell>
        </row>
        <row r="218">
          <cell r="A218" t="str">
            <v>6829 МОЛОЧНЫЕ КЛАССИЧЕСКИЕ сос п/о мгс 2*4_С  ОСТАНКИНО</v>
          </cell>
          <cell r="D218">
            <v>386.3</v>
          </cell>
          <cell r="F218">
            <v>390.54300000000001</v>
          </cell>
        </row>
        <row r="219">
          <cell r="A219" t="str">
            <v>6834 ПОСОЛЬСКАЯ ПМ с/к с/н в/у 1/100 10шт.  ОСТАНКИНО</v>
          </cell>
          <cell r="D219">
            <v>179</v>
          </cell>
          <cell r="F219">
            <v>179</v>
          </cell>
        </row>
        <row r="220">
          <cell r="A220" t="str">
            <v>6837 ФИЛЕЙНЫЕ Папа Может сос ц/о мгс 0.4кг  ОСТАНКИНО</v>
          </cell>
          <cell r="D220">
            <v>1177</v>
          </cell>
          <cell r="F220">
            <v>1200</v>
          </cell>
        </row>
        <row r="221">
          <cell r="A221" t="str">
            <v>6842 ДЫМОВИЦА ИЗ ОКОРОКА к/в мл/к в/у 0,3кг  ОСТАНКИНО</v>
          </cell>
          <cell r="D221">
            <v>185</v>
          </cell>
          <cell r="F221">
            <v>185</v>
          </cell>
        </row>
        <row r="222">
          <cell r="A222" t="str">
            <v>6852 МОЛОЧНЫЕ ПРЕМИУМ ПМ сос п/о в/ у 1/350  ОСТАНКИНО</v>
          </cell>
          <cell r="D222">
            <v>2826</v>
          </cell>
          <cell r="F222">
            <v>2827</v>
          </cell>
        </row>
        <row r="223">
          <cell r="A223" t="str">
            <v>6853 МОЛОЧНЫЕ ПРЕМИУМ ПМ сос п/о мгс 1*6  ОСТАНКИНО</v>
          </cell>
          <cell r="D223">
            <v>3</v>
          </cell>
          <cell r="F223">
            <v>3</v>
          </cell>
        </row>
        <row r="224">
          <cell r="A224" t="str">
            <v>6854 МОЛОЧНЫЕ ПРЕМИУМ ПМ сос п/о мгс 0.6кг  ОСТАНКИНО</v>
          </cell>
          <cell r="D224">
            <v>335</v>
          </cell>
          <cell r="F224">
            <v>335</v>
          </cell>
        </row>
        <row r="225">
          <cell r="A225" t="str">
            <v>6861 ДОМАШНИЙ РЕЦЕПТ Коровино вар п/о  ОСТАНКИНО</v>
          </cell>
          <cell r="D225">
            <v>425.1</v>
          </cell>
          <cell r="F225">
            <v>425.1</v>
          </cell>
        </row>
        <row r="226">
          <cell r="A226" t="str">
            <v>6862 ДОМАШНИЙ РЕЦЕПТ СО ШПИК. Коровино вар п/о  ОСТАНКИНО</v>
          </cell>
          <cell r="D226">
            <v>64.3</v>
          </cell>
          <cell r="F226">
            <v>64.3</v>
          </cell>
        </row>
        <row r="227">
          <cell r="A227" t="str">
            <v>6865 ВЕТЧ.НЕЖНАЯ Коровино п/о  ОСТАНКИНО</v>
          </cell>
          <cell r="D227">
            <v>3</v>
          </cell>
          <cell r="F227">
            <v>4.55</v>
          </cell>
        </row>
        <row r="228">
          <cell r="A228" t="str">
            <v>6866 ВЕТЧ.НЕЖНАЯ Коровино п/о_Маяк  ОСТАНКИНО</v>
          </cell>
          <cell r="D228">
            <v>167.1</v>
          </cell>
          <cell r="F228">
            <v>167.1</v>
          </cell>
        </row>
        <row r="229">
          <cell r="A229" t="str">
            <v>6869 С ГОВЯДИНОЙ СН сос п/о мгс 1кг 6шт.  ОСТАНКИНО</v>
          </cell>
          <cell r="D229">
            <v>236</v>
          </cell>
          <cell r="F229">
            <v>236</v>
          </cell>
        </row>
        <row r="230">
          <cell r="A230" t="str">
            <v>6870 С ГОВЯДИНОЙ СН сос п/о мгс 1*6  ОСТАНКИНО</v>
          </cell>
          <cell r="D230">
            <v>1</v>
          </cell>
          <cell r="F230">
            <v>1</v>
          </cell>
        </row>
        <row r="231">
          <cell r="A231" t="str">
            <v>6909 ДЛЯ ДЕТЕЙ сос п/о мгс 0.33кг 8шт.  ОСТАНКИНО</v>
          </cell>
          <cell r="D231">
            <v>578</v>
          </cell>
          <cell r="F231">
            <v>578</v>
          </cell>
        </row>
        <row r="232">
          <cell r="A232" t="str">
            <v>6919 БЕКОН с/к с/н в/у 1/180 10шт.  ОСТАНКИНО</v>
          </cell>
          <cell r="D232">
            <v>351</v>
          </cell>
          <cell r="F232">
            <v>351</v>
          </cell>
        </row>
        <row r="233">
          <cell r="A233" t="str">
            <v>6921 БЕКОН Папа может с/к с/н в/у 1/140 10шт  ОСТАНКИНО</v>
          </cell>
          <cell r="D233">
            <v>928</v>
          </cell>
          <cell r="F233">
            <v>928</v>
          </cell>
        </row>
        <row r="234">
          <cell r="A234" t="str">
            <v>6948 МОЛОЧНЫЕ ПРЕМИУМ.ПМ сос п/о мгс 1,5*4 Останкино</v>
          </cell>
          <cell r="D234">
            <v>281.7</v>
          </cell>
          <cell r="F234">
            <v>281.7</v>
          </cell>
        </row>
        <row r="235">
          <cell r="A235" t="str">
            <v>6951 СЛИВОЧНЫЕ Папа может сос п/о мгс 1.5*4  ОСТАНКИНО</v>
          </cell>
          <cell r="D235">
            <v>135.69999999999999</v>
          </cell>
          <cell r="F235">
            <v>135.69999999999999</v>
          </cell>
        </row>
        <row r="236">
          <cell r="A236" t="str">
            <v>6955 СОЧНЫЕ Папа может сос п/о мгс1.5*4_А Останкино</v>
          </cell>
          <cell r="D236">
            <v>3465.261</v>
          </cell>
          <cell r="F236">
            <v>3465.261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190</v>
          </cell>
          <cell r="F237">
            <v>190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296</v>
          </cell>
          <cell r="F238">
            <v>296</v>
          </cell>
        </row>
        <row r="239">
          <cell r="A239" t="str">
            <v>Балыковая с/к 200 гр. срез "Эликатессе" термоформ.пак.  СПК</v>
          </cell>
          <cell r="D239">
            <v>49</v>
          </cell>
          <cell r="F239">
            <v>49</v>
          </cell>
        </row>
        <row r="240">
          <cell r="A240" t="str">
            <v>БОНУС Z-ОСОБАЯ Коровино вар п/о 0.5кг_СНГ (6305)  ОСТАНКИНО</v>
          </cell>
          <cell r="D240">
            <v>16</v>
          </cell>
          <cell r="F240">
            <v>16</v>
          </cell>
        </row>
        <row r="241">
          <cell r="A241" t="str">
            <v>БОНУС ДОМАШНИЙ РЕЦЕПТ Коровино 0.5кг 8шт. (6305)</v>
          </cell>
          <cell r="D241">
            <v>36</v>
          </cell>
          <cell r="F241">
            <v>36</v>
          </cell>
        </row>
        <row r="242">
          <cell r="A242" t="str">
            <v>БОНУС ДОМАШНИЙ РЕЦЕПТ Коровино вар п/о (5324)</v>
          </cell>
          <cell r="D242">
            <v>32</v>
          </cell>
          <cell r="F242">
            <v>32</v>
          </cell>
        </row>
        <row r="243">
          <cell r="A243" t="str">
            <v>БОНУС СОЧНЫЕ Папа может сос п/о мгс 1.5*4 (6954)  ОСТАНКИНО</v>
          </cell>
          <cell r="D243">
            <v>197</v>
          </cell>
          <cell r="F243">
            <v>197</v>
          </cell>
        </row>
        <row r="244">
          <cell r="A244" t="str">
            <v>БОНУС СОЧНЫЕ сос п/о мгс 0.41кг_UZ (6087)  ОСТАНКИНО</v>
          </cell>
          <cell r="D244">
            <v>218</v>
          </cell>
          <cell r="F244">
            <v>218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937.58699999999999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1403</v>
          </cell>
        </row>
        <row r="247">
          <cell r="A247" t="str">
            <v>БОНУС_Колбаса вареная Филейская ТМ Вязанка. ВЕС  ПОКОМ</v>
          </cell>
          <cell r="F247">
            <v>346.27199999999999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446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86.4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347</v>
          </cell>
        </row>
        <row r="251">
          <cell r="A251" t="str">
            <v>Бутербродная вареная 0,47 кг шт.  СПК</v>
          </cell>
          <cell r="D251">
            <v>127</v>
          </cell>
          <cell r="F251">
            <v>127</v>
          </cell>
        </row>
        <row r="252">
          <cell r="A252" t="str">
            <v>Вацлавская п/к (черева) 390 гр.шт. термоус.пак  СПК</v>
          </cell>
          <cell r="D252">
            <v>123</v>
          </cell>
          <cell r="F252">
            <v>123</v>
          </cell>
        </row>
        <row r="253">
          <cell r="A253" t="str">
            <v>Гауда 45% тм Папа Может, брус (2шт)  ОСТАНКИНО</v>
          </cell>
          <cell r="D253">
            <v>3</v>
          </cell>
          <cell r="F253">
            <v>3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8</v>
          </cell>
          <cell r="F254">
            <v>541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783</v>
          </cell>
          <cell r="F255">
            <v>2553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618</v>
          </cell>
          <cell r="F256">
            <v>2040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298</v>
          </cell>
        </row>
        <row r="258">
          <cell r="A258" t="str">
            <v>Гуцульская с/к "КолбасГрад" 160 гр.шт. термоус. пак  СПК</v>
          </cell>
          <cell r="D258">
            <v>133</v>
          </cell>
          <cell r="F258">
            <v>133</v>
          </cell>
        </row>
        <row r="259">
          <cell r="A259" t="str">
            <v>Дельгаро с/в "Эликатессе" 140 гр.шт.  СПК</v>
          </cell>
          <cell r="D259">
            <v>54</v>
          </cell>
          <cell r="F259">
            <v>54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186</v>
          </cell>
          <cell r="F260">
            <v>186</v>
          </cell>
        </row>
        <row r="261">
          <cell r="A261" t="str">
            <v>Докторская вареная в/с  СПК</v>
          </cell>
          <cell r="D261">
            <v>7</v>
          </cell>
          <cell r="F261">
            <v>7</v>
          </cell>
        </row>
        <row r="262">
          <cell r="A262" t="str">
            <v>Докторская вареная в/с 0,47 кг шт.  СПК</v>
          </cell>
          <cell r="D262">
            <v>80</v>
          </cell>
          <cell r="F262">
            <v>80</v>
          </cell>
        </row>
        <row r="263">
          <cell r="A263" t="str">
            <v>Докторская вареная термоус.пак. "Высокий вкус"  СПК</v>
          </cell>
          <cell r="D263">
            <v>122.8</v>
          </cell>
          <cell r="F263">
            <v>122.8</v>
          </cell>
        </row>
        <row r="264">
          <cell r="A264" t="str">
            <v>ЖАР-ладушки с клубникой и вишней ТМ Стародворье 0,2 кг ПОКОМ</v>
          </cell>
          <cell r="D264">
            <v>1</v>
          </cell>
          <cell r="F264">
            <v>143</v>
          </cell>
        </row>
        <row r="265">
          <cell r="A265" t="str">
            <v>ЖАР-ладушки с мясом 0,2кг ТМ Стародворье  ПОКОМ</v>
          </cell>
          <cell r="D265">
            <v>2</v>
          </cell>
          <cell r="F265">
            <v>430</v>
          </cell>
        </row>
        <row r="266">
          <cell r="A266" t="str">
            <v>ЖАР-ладушки с яблоком и грушей ТМ Стародворье 0,2 кг. ПОКОМ</v>
          </cell>
          <cell r="F266">
            <v>90</v>
          </cell>
        </row>
        <row r="267">
          <cell r="A267" t="str">
            <v>Карбонад Юбилейный термоус.пак.  СПК</v>
          </cell>
          <cell r="D267">
            <v>1.5</v>
          </cell>
          <cell r="F267">
            <v>1.5</v>
          </cell>
        </row>
        <row r="268">
          <cell r="A268" t="str">
            <v>Классическая с/к 80 гр.шт.нар. (лоток с ср.защ.атм.)  СПК</v>
          </cell>
          <cell r="D268">
            <v>9</v>
          </cell>
          <cell r="F268">
            <v>9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535</v>
          </cell>
          <cell r="F269">
            <v>535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494.01</v>
          </cell>
          <cell r="F270">
            <v>494.01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86</v>
          </cell>
          <cell r="F271">
            <v>86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11</v>
          </cell>
          <cell r="F272">
            <v>11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6</v>
          </cell>
          <cell r="F273">
            <v>569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255</v>
          </cell>
          <cell r="F274">
            <v>1221</v>
          </cell>
        </row>
        <row r="275">
          <cell r="A275" t="str">
            <v>Ла Фаворте с/в "Эликатессе" 140 гр.шт.  СПК</v>
          </cell>
          <cell r="D275">
            <v>69</v>
          </cell>
          <cell r="F275">
            <v>69</v>
          </cell>
        </row>
        <row r="276">
          <cell r="A276" t="str">
            <v>Ливерная Печеночная "Просто выгодно" 0,3 кг.шт.  СПК</v>
          </cell>
          <cell r="D276">
            <v>241</v>
          </cell>
          <cell r="F276">
            <v>241</v>
          </cell>
        </row>
        <row r="277">
          <cell r="A277" t="str">
            <v>Любительская вареная термоус.пак. "Высокий вкус"  СПК</v>
          </cell>
          <cell r="D277">
            <v>108.6</v>
          </cell>
          <cell r="F277">
            <v>108.6</v>
          </cell>
        </row>
        <row r="278">
          <cell r="A278" t="str">
            <v>Мини-пицца с ветчиной и сыром 0,3кг ТМ Зареченские  ПОКОМ</v>
          </cell>
          <cell r="F278">
            <v>25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</v>
          </cell>
          <cell r="F279">
            <v>3.7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177.60400000000001</v>
          </cell>
        </row>
        <row r="281">
          <cell r="A281" t="str">
            <v>Мини-чебуречки с мясом ВЕС 5,5кг ТМ Зареченские  ПОКОМ</v>
          </cell>
          <cell r="F281">
            <v>92.5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9</v>
          </cell>
        </row>
        <row r="283">
          <cell r="A283" t="str">
            <v>Мини-шарики с курочкой и сыром ТМ Зареченские ВЕС  ПОКОМ</v>
          </cell>
          <cell r="D283">
            <v>3</v>
          </cell>
          <cell r="F283">
            <v>144.5</v>
          </cell>
        </row>
        <row r="284">
          <cell r="A284" t="str">
            <v>Мусульманская вареная "Просто выгодно"  СПК</v>
          </cell>
          <cell r="D284">
            <v>3</v>
          </cell>
          <cell r="F284">
            <v>3</v>
          </cell>
        </row>
        <row r="285">
          <cell r="A285" t="str">
            <v>Мусульманская п/к "Просто выгодно" термофор.пак.  СПК</v>
          </cell>
          <cell r="D285">
            <v>1.5</v>
          </cell>
          <cell r="F285">
            <v>1.5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27</v>
          </cell>
          <cell r="F286">
            <v>2454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15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17</v>
          </cell>
          <cell r="F288">
            <v>1761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20</v>
          </cell>
          <cell r="F289">
            <v>2131</v>
          </cell>
        </row>
        <row r="290">
          <cell r="A290" t="str">
            <v>Наггетсы с куриным филе и сыром ТМ Вязанка 0,25 кг ПОКОМ</v>
          </cell>
          <cell r="D290">
            <v>6</v>
          </cell>
          <cell r="F290">
            <v>622</v>
          </cell>
        </row>
        <row r="291">
          <cell r="A291" t="str">
            <v>Наггетсы Хрустящие 0,3кг ТМ Зареченские  ПОКОМ</v>
          </cell>
          <cell r="F291">
            <v>53</v>
          </cell>
        </row>
        <row r="292">
          <cell r="A292" t="str">
            <v>Наггетсы Хрустящие ТМ Зареченские. ВЕС ПОКОМ</v>
          </cell>
          <cell r="F292">
            <v>526</v>
          </cell>
        </row>
        <row r="293">
          <cell r="A293" t="str">
            <v>Оригинальная с перцем с/к  СПК</v>
          </cell>
          <cell r="D293">
            <v>130.69999999999999</v>
          </cell>
          <cell r="F293">
            <v>130.69999999999999</v>
          </cell>
        </row>
        <row r="294">
          <cell r="A294" t="str">
            <v>Особая вареная  СПК</v>
          </cell>
          <cell r="D294">
            <v>4.5</v>
          </cell>
          <cell r="F294">
            <v>4.5</v>
          </cell>
        </row>
        <row r="295">
          <cell r="A295" t="str">
            <v>Паштет печеночный 140 гр.шт.  СПК</v>
          </cell>
          <cell r="D295">
            <v>4</v>
          </cell>
          <cell r="F295">
            <v>4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254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11</v>
          </cell>
          <cell r="F298">
            <v>481</v>
          </cell>
        </row>
        <row r="299">
          <cell r="A299" t="str">
            <v>Пельмени Бигбули #МЕГАВКУСИЩЕ с сочной грудинкой ТМ Горячая штучка 0,4 кг. ПОКОМ</v>
          </cell>
          <cell r="F299">
            <v>10</v>
          </cell>
        </row>
        <row r="300">
          <cell r="A300" t="str">
            <v>Пельмени Бигбули #МЕГАВКУСИЩЕ с сочной грудинкой ТМ Горячая штучка 0,7 кг. ПОКОМ</v>
          </cell>
          <cell r="F300">
            <v>489</v>
          </cell>
        </row>
        <row r="301">
          <cell r="A301" t="str">
            <v>Пельмени Бигбули с мясом ТМ Горячая штучка. флоу-пак сфера 0,4 кг. ПОКОМ</v>
          </cell>
          <cell r="F301">
            <v>22</v>
          </cell>
        </row>
        <row r="302">
          <cell r="A302" t="str">
            <v>Пельмени Бигбули с мясом ТМ Горячая штучка. флоу-пак сфера 0,7 кг ПОКОМ</v>
          </cell>
          <cell r="F302">
            <v>311</v>
          </cell>
        </row>
        <row r="303">
          <cell r="A303" t="str">
            <v>Пельмени Бигбули с мясом, Горячая штучка 0,43кг  ПОКОМ</v>
          </cell>
          <cell r="F303">
            <v>180</v>
          </cell>
        </row>
        <row r="304">
          <cell r="A304" t="str">
            <v>Пельмени Бигбули с мясом, Горячая штучка 0,9кг  ПОКОМ</v>
          </cell>
          <cell r="D304">
            <v>364</v>
          </cell>
          <cell r="F304">
            <v>762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1</v>
          </cell>
          <cell r="F305">
            <v>411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D306">
            <v>2</v>
          </cell>
          <cell r="F306">
            <v>279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F307">
            <v>17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226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D309">
            <v>10</v>
          </cell>
          <cell r="F309">
            <v>447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1165</v>
          </cell>
          <cell r="F310">
            <v>2699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7</v>
          </cell>
          <cell r="F311">
            <v>244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F312">
            <v>159.9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15</v>
          </cell>
          <cell r="F313">
            <v>1176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F314">
            <v>666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F315">
            <v>632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1179</v>
          </cell>
          <cell r="F316">
            <v>2415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14</v>
          </cell>
          <cell r="F317">
            <v>1135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F318">
            <v>149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F319">
            <v>1425</v>
          </cell>
        </row>
        <row r="320">
          <cell r="A320" t="str">
            <v>Пельмени Домашние с говядиной и свининой 0,7кг, сфера ТМ Зареченские  ПОКОМ</v>
          </cell>
          <cell r="F320">
            <v>3</v>
          </cell>
        </row>
        <row r="321">
          <cell r="A321" t="str">
            <v>Пельмени Домашние со сливочным маслом 0,7кг, сфера ТМ Зареченские  ПОКОМ</v>
          </cell>
          <cell r="F321">
            <v>11</v>
          </cell>
        </row>
        <row r="322">
          <cell r="A322" t="str">
            <v>Пельмени Жемчужные сфера 1,0кг ТМ Зареченские  ПОКОМ</v>
          </cell>
          <cell r="F322">
            <v>12</v>
          </cell>
        </row>
        <row r="323">
          <cell r="A323" t="str">
            <v>Пельмени Медвежьи ушки с фермерскими сливками 0,7кг  ПОКОМ</v>
          </cell>
          <cell r="F323">
            <v>86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D324">
            <v>3</v>
          </cell>
          <cell r="F324">
            <v>133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D325">
            <v>1</v>
          </cell>
          <cell r="F325">
            <v>110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10</v>
          </cell>
          <cell r="F326">
            <v>1246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2</v>
          </cell>
          <cell r="F327">
            <v>108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410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4</v>
          </cell>
          <cell r="F329">
            <v>602</v>
          </cell>
        </row>
        <row r="330">
          <cell r="A330" t="str">
            <v>Пельмени Сочные сфера 0,8 кг ТМ Стародворье  ПОКОМ</v>
          </cell>
          <cell r="F330">
            <v>63</v>
          </cell>
        </row>
        <row r="331">
          <cell r="A331" t="str">
            <v>Пельмени Татарские 0,4кг ТМ Особый рецепт  ПОКОМ</v>
          </cell>
          <cell r="D331">
            <v>1</v>
          </cell>
          <cell r="F331">
            <v>54</v>
          </cell>
        </row>
        <row r="332">
          <cell r="A332" t="str">
            <v>Пирожки с мясом 3,7кг ВЕС ТМ Зареченские  ПОКОМ</v>
          </cell>
          <cell r="F332">
            <v>159.1</v>
          </cell>
        </row>
        <row r="333">
          <cell r="A333" t="str">
            <v>Пирожки с яблоком и грушей ВЕС ТМ Зареченские  ПОКОМ</v>
          </cell>
          <cell r="F333">
            <v>11.1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13</v>
          </cell>
          <cell r="F334">
            <v>13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28</v>
          </cell>
          <cell r="F335">
            <v>28</v>
          </cell>
        </row>
        <row r="336">
          <cell r="A336" t="str">
            <v>Плавленый Сыр 45% "С грибами" СТМ "ПапаМожет 180гр  ОСТАНКИНО</v>
          </cell>
          <cell r="D336">
            <v>30</v>
          </cell>
          <cell r="F336">
            <v>30</v>
          </cell>
        </row>
        <row r="337">
          <cell r="A337" t="str">
            <v>Покровская вареная 0,47 кг шт.  СПК</v>
          </cell>
          <cell r="D337">
            <v>15</v>
          </cell>
          <cell r="F337">
            <v>15</v>
          </cell>
        </row>
        <row r="338">
          <cell r="A338" t="str">
            <v>ПолуКоп п/к 250 гр.шт. термоформ.пак.  СПК</v>
          </cell>
          <cell r="D338">
            <v>7</v>
          </cell>
          <cell r="F338">
            <v>7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6</v>
          </cell>
          <cell r="F339">
            <v>6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Российский сливочный 45% ТМ Папа Может, брус (2шт)  ОСТАНКИНО</v>
          </cell>
          <cell r="D341">
            <v>33</v>
          </cell>
          <cell r="F341">
            <v>33</v>
          </cell>
        </row>
        <row r="342">
          <cell r="A342" t="str">
            <v>Сальчетти с/к 230 гр.шт.  СПК</v>
          </cell>
          <cell r="D342">
            <v>163</v>
          </cell>
          <cell r="F342">
            <v>163</v>
          </cell>
        </row>
        <row r="343">
          <cell r="A343" t="str">
            <v>Сальчичон с/к 200 гр. срез "Эликатессе" термоформ.пак.  СПК</v>
          </cell>
          <cell r="D343">
            <v>18</v>
          </cell>
          <cell r="F343">
            <v>18</v>
          </cell>
        </row>
        <row r="344">
          <cell r="A344" t="str">
            <v>Салями с перчиком с/к "КолбасГрад" 160 гр.шт. термоус. пак.  СПК</v>
          </cell>
          <cell r="D344">
            <v>147</v>
          </cell>
          <cell r="F344">
            <v>147</v>
          </cell>
        </row>
        <row r="345">
          <cell r="A345" t="str">
            <v>Салями с/к 100 гр.шт.нар. (лоток с ср.защ.атм.)  СПК</v>
          </cell>
          <cell r="D345">
            <v>16</v>
          </cell>
          <cell r="F345">
            <v>16</v>
          </cell>
        </row>
        <row r="346">
          <cell r="A346" t="str">
            <v>Салями Трюфель с/в "Эликатессе" 0,16 кг.шт.  СПК</v>
          </cell>
          <cell r="D346">
            <v>121</v>
          </cell>
          <cell r="F346">
            <v>121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138</v>
          </cell>
          <cell r="F347">
            <v>138</v>
          </cell>
        </row>
        <row r="348">
          <cell r="A348" t="str">
            <v>Сардельки "Необыкновенные" (в ср.защ.атм.)  СПК</v>
          </cell>
          <cell r="D348">
            <v>6</v>
          </cell>
          <cell r="F348">
            <v>6</v>
          </cell>
        </row>
        <row r="349">
          <cell r="A349" t="str">
            <v>Сардельки Докторские (черева) 400 гр.шт. (лоток с ср.защ.атм.) "Высокий вкус"  СПК</v>
          </cell>
          <cell r="D349">
            <v>16</v>
          </cell>
          <cell r="F349">
            <v>16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68</v>
          </cell>
          <cell r="F350">
            <v>68</v>
          </cell>
        </row>
        <row r="351">
          <cell r="A351" t="str">
            <v>Семейная с чесночком Экстра вареная  СПК</v>
          </cell>
          <cell r="D351">
            <v>19.899999999999999</v>
          </cell>
          <cell r="F351">
            <v>19.899999999999999</v>
          </cell>
        </row>
        <row r="352">
          <cell r="A352" t="str">
            <v>Семейная с чесночком Экстра вареная 0,5 кг.шт.  СПК</v>
          </cell>
          <cell r="D352">
            <v>5</v>
          </cell>
          <cell r="F352">
            <v>5</v>
          </cell>
        </row>
        <row r="353">
          <cell r="A353" t="str">
            <v>Сервелат Европейский в/к, в/с 0,38 кг.шт.термофор.пак  СПК</v>
          </cell>
          <cell r="D353">
            <v>103</v>
          </cell>
          <cell r="F353">
            <v>103</v>
          </cell>
        </row>
        <row r="354">
          <cell r="A354" t="str">
            <v>Сервелат Коньячный в/к 0,38 кг.шт термофор.пак  СПК</v>
          </cell>
          <cell r="D354">
            <v>5</v>
          </cell>
          <cell r="F354">
            <v>5</v>
          </cell>
        </row>
        <row r="355">
          <cell r="A355" t="str">
            <v>Сервелат мелкозернистый в/к 0,5 кг.шт. термоус.пак. "Высокий вкус"  СПК</v>
          </cell>
          <cell r="D355">
            <v>151</v>
          </cell>
          <cell r="F355">
            <v>151</v>
          </cell>
        </row>
        <row r="356">
          <cell r="A356" t="str">
            <v>Сервелат Финский в/к 0,38 кг.шт. термофор.пак.  СПК</v>
          </cell>
          <cell r="D356">
            <v>97</v>
          </cell>
          <cell r="F356">
            <v>97</v>
          </cell>
        </row>
        <row r="357">
          <cell r="A357" t="str">
            <v>Сервелат Фирменный в/к 0,10 кг.шт. нарезка (лоток с ср.защ.атм.)  СПК</v>
          </cell>
          <cell r="D357">
            <v>50</v>
          </cell>
          <cell r="F357">
            <v>50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178</v>
          </cell>
          <cell r="F358">
            <v>178</v>
          </cell>
        </row>
        <row r="359">
          <cell r="A359" t="str">
            <v>Сибирская особая с/к 0,235 кг шт.  СПК</v>
          </cell>
          <cell r="D359">
            <v>308</v>
          </cell>
          <cell r="F359">
            <v>308</v>
          </cell>
        </row>
        <row r="360">
          <cell r="A360" t="str">
            <v>Сливочный со вкусом топл. молока 45% тм Папа Может. брус (2шт)  ОСТАНКИНО</v>
          </cell>
          <cell r="D360">
            <v>76</v>
          </cell>
          <cell r="F360">
            <v>76</v>
          </cell>
        </row>
        <row r="361">
          <cell r="A361" t="str">
            <v>Сосиски "Баварские" 0,36 кг.шт. вак.упак.  СПК</v>
          </cell>
          <cell r="D361">
            <v>5</v>
          </cell>
          <cell r="F361">
            <v>5</v>
          </cell>
        </row>
        <row r="362">
          <cell r="A362" t="str">
            <v>Сосиски "БОЛЬШАЯ SOSиска" Бекон (лоток с ср.защ.атм.)  СПК</v>
          </cell>
          <cell r="D362">
            <v>5.41</v>
          </cell>
          <cell r="F362">
            <v>5.41</v>
          </cell>
        </row>
        <row r="363">
          <cell r="A363" t="str">
            <v>Сосиски "Молочные" 0,36 кг.шт. вак.упак.  СПК</v>
          </cell>
          <cell r="D363">
            <v>7</v>
          </cell>
          <cell r="F363">
            <v>7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21</v>
          </cell>
          <cell r="F364">
            <v>21</v>
          </cell>
        </row>
        <row r="365">
          <cell r="A365" t="str">
            <v>Сосиски Мусульманские "Просто выгодно" (в ср.защ.атм.)  СПК</v>
          </cell>
          <cell r="D365">
            <v>9</v>
          </cell>
          <cell r="F365">
            <v>9</v>
          </cell>
        </row>
        <row r="366">
          <cell r="A366" t="str">
            <v>Сосиски Хот-дог подкопченные (лоток с ср.защ.атм.)  СПК</v>
          </cell>
          <cell r="D366">
            <v>18</v>
          </cell>
          <cell r="F366">
            <v>18</v>
          </cell>
        </row>
        <row r="367">
          <cell r="A367" t="str">
            <v>Сосисоны в темпуре ВЕС  ПОКОМ</v>
          </cell>
          <cell r="F367">
            <v>10.8</v>
          </cell>
        </row>
        <row r="368">
          <cell r="A368" t="str">
            <v>Сочный мегачебурек ТМ Зареченские ВЕС ПОКОМ</v>
          </cell>
          <cell r="F368">
            <v>136.30000000000001</v>
          </cell>
        </row>
        <row r="369">
          <cell r="A369" t="str">
            <v>Сыр "Пармезан" 40% кусок 180 гр  ОСТАНКИНО</v>
          </cell>
          <cell r="D369">
            <v>116</v>
          </cell>
          <cell r="F369">
            <v>116</v>
          </cell>
        </row>
        <row r="370">
          <cell r="A370" t="str">
            <v>Сыр Боккончини копченый 40% 100 гр.  ОСТАНКИНО</v>
          </cell>
          <cell r="D370">
            <v>88</v>
          </cell>
          <cell r="F370">
            <v>88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3</v>
          </cell>
          <cell r="F371">
            <v>3</v>
          </cell>
        </row>
        <row r="372">
          <cell r="A372" t="str">
            <v>Сыр колбасный копченый Папа Может 400 гр  ОСТАНКИНО</v>
          </cell>
          <cell r="D372">
            <v>13</v>
          </cell>
          <cell r="F372">
            <v>13</v>
          </cell>
        </row>
        <row r="373">
          <cell r="A373" t="str">
            <v>Сыр Останкино "Алтайский Gold" 50% вес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"Гауда Голд" 45% 180 г  ОСТАНКИНО</v>
          </cell>
          <cell r="D374">
            <v>408</v>
          </cell>
          <cell r="F374">
            <v>408</v>
          </cell>
        </row>
        <row r="375">
          <cell r="A375" t="str">
            <v>Сыр Папа Может "Гауда Голд", 45% брусок ВЕС ОСТАНКИНО</v>
          </cell>
          <cell r="D375">
            <v>29</v>
          </cell>
          <cell r="F375">
            <v>29</v>
          </cell>
        </row>
        <row r="376">
          <cell r="A376" t="str">
            <v>Сыр ПАПА МОЖЕТ "Голландский традиционный" 45% 180 г  ОСТАНКИНО</v>
          </cell>
          <cell r="D376">
            <v>1012</v>
          </cell>
          <cell r="F376">
            <v>1012</v>
          </cell>
        </row>
        <row r="377">
          <cell r="A377" t="str">
            <v>Сыр Папа Может "Голландский традиционный", 45% брусок ВЕС ОСТАНКИНО</v>
          </cell>
          <cell r="D377">
            <v>54.5</v>
          </cell>
          <cell r="F377">
            <v>54.5</v>
          </cell>
        </row>
        <row r="378">
          <cell r="A378" t="str">
            <v>Сыр ПАПА МОЖЕТ "Министерский" 180гр, 45 %  ОСТАНКИНО</v>
          </cell>
          <cell r="D378">
            <v>98</v>
          </cell>
          <cell r="F378">
            <v>98</v>
          </cell>
        </row>
        <row r="379">
          <cell r="A379" t="str">
            <v>Сыр ПАПА МОЖЕТ "Папин завтрак" 180гр, 45 %  ОСТАНКИНО</v>
          </cell>
          <cell r="D379">
            <v>61</v>
          </cell>
          <cell r="F379">
            <v>61</v>
          </cell>
        </row>
        <row r="380">
          <cell r="A380" t="str">
            <v>Сыр ПАПА МОЖЕТ "Российский традиционный" 45% 180 г  ОСТАНКИНО</v>
          </cell>
          <cell r="D380">
            <v>1122</v>
          </cell>
          <cell r="F380">
            <v>1122</v>
          </cell>
        </row>
        <row r="381">
          <cell r="A381" t="str">
            <v>Сыр ПАПА МОЖЕТ "Тильзитер" 45% 180 г  ОСТАНКИНО</v>
          </cell>
          <cell r="D381">
            <v>335</v>
          </cell>
          <cell r="F381">
            <v>335</v>
          </cell>
        </row>
        <row r="382">
          <cell r="A382" t="str">
            <v>Сыр Папа Может "Тильзитер", 45% брусок ВЕС   ОСТАНКИНО</v>
          </cell>
          <cell r="D382">
            <v>44.6</v>
          </cell>
          <cell r="F382">
            <v>44.6</v>
          </cell>
        </row>
        <row r="383">
          <cell r="A383" t="str">
            <v>Сыр Папа Может Голландский 45%, нарез, 125г (9 шт)  Останкино</v>
          </cell>
          <cell r="D383">
            <v>28</v>
          </cell>
          <cell r="F383">
            <v>28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81</v>
          </cell>
          <cell r="F384">
            <v>81</v>
          </cell>
        </row>
        <row r="385">
          <cell r="A385" t="str">
            <v>Сыр рассольный жирный Чечил 45% 100 гр  ОСТАНКИНО</v>
          </cell>
          <cell r="D385">
            <v>1</v>
          </cell>
          <cell r="F385">
            <v>1</v>
          </cell>
        </row>
        <row r="386">
          <cell r="A386" t="str">
            <v>Сыр рассольный жирный Чечил копченый 45% 100 гр  ОСТАНКИНО</v>
          </cell>
          <cell r="D386">
            <v>1</v>
          </cell>
          <cell r="F386">
            <v>1</v>
          </cell>
        </row>
        <row r="387">
          <cell r="A387" t="str">
            <v>Сыр Российский сливочный 45% тм Папа Может, нарезанные ломтики 125г (МИНИ)  ОСТАНКИНО</v>
          </cell>
          <cell r="D387">
            <v>115</v>
          </cell>
          <cell r="F387">
            <v>115</v>
          </cell>
        </row>
        <row r="388">
          <cell r="A388" t="str">
            <v>Сыр Скаморца свежий 40% 100 гр.  ОСТАНКИНО</v>
          </cell>
          <cell r="D388">
            <v>68</v>
          </cell>
          <cell r="F388">
            <v>68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129</v>
          </cell>
          <cell r="F390">
            <v>129</v>
          </cell>
        </row>
        <row r="391">
          <cell r="A391" t="str">
            <v>Сыр Чечил свежий 45% 100г/6шт ТМ Папа Может  ОСТАНКИНО</v>
          </cell>
          <cell r="D391">
            <v>101</v>
          </cell>
          <cell r="F391">
            <v>101</v>
          </cell>
        </row>
        <row r="392">
          <cell r="A392" t="str">
            <v>Сыч/Прод Коровино Российский 50% 200г СЗМЖ  ОСТАНКИНО</v>
          </cell>
          <cell r="D392">
            <v>161</v>
          </cell>
          <cell r="F392">
            <v>161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263.39999999999998</v>
          </cell>
          <cell r="F393">
            <v>263.39999999999998</v>
          </cell>
        </row>
        <row r="394">
          <cell r="A394" t="str">
            <v>Сыч/Прод Коровино Тильзитер 50% 200г СЗМЖ  ОСТАНКИНО</v>
          </cell>
          <cell r="D394">
            <v>136</v>
          </cell>
          <cell r="F394">
            <v>136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245.5</v>
          </cell>
          <cell r="F395">
            <v>245.5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22</v>
          </cell>
          <cell r="F396">
            <v>22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242</v>
          </cell>
          <cell r="F397">
            <v>242</v>
          </cell>
        </row>
        <row r="398">
          <cell r="A398" t="str">
            <v>Торо Неро с/в "Эликатессе" 140 гр.шт.  СПК</v>
          </cell>
          <cell r="D398">
            <v>44</v>
          </cell>
          <cell r="F398">
            <v>44</v>
          </cell>
        </row>
        <row r="399">
          <cell r="A399" t="str">
            <v>Уши свиные копченые к пиву 0,15кг нар. д/ф шт.  СПК</v>
          </cell>
          <cell r="D399">
            <v>19</v>
          </cell>
          <cell r="F399">
            <v>19</v>
          </cell>
        </row>
        <row r="400">
          <cell r="A400" t="str">
            <v>Фестивальная пора с/к 100 гр.шт.нар. (лоток с ср.защ.атм.)  СПК</v>
          </cell>
          <cell r="D400">
            <v>228</v>
          </cell>
          <cell r="F400">
            <v>228</v>
          </cell>
        </row>
        <row r="401">
          <cell r="A401" t="str">
            <v>Фестивальная пора с/к 235 гр.шт.  СПК</v>
          </cell>
          <cell r="D401">
            <v>739</v>
          </cell>
          <cell r="F401">
            <v>739</v>
          </cell>
        </row>
        <row r="402">
          <cell r="A402" t="str">
            <v>Фестивальная пора с/к термоус.пак  СПК</v>
          </cell>
          <cell r="D402">
            <v>42.9</v>
          </cell>
          <cell r="F402">
            <v>42.9</v>
          </cell>
        </row>
        <row r="403">
          <cell r="A403" t="str">
            <v>Фуэт с/в "Эликатессе" 160 гр.шт.  СПК</v>
          </cell>
          <cell r="D403">
            <v>203</v>
          </cell>
          <cell r="F403">
            <v>203</v>
          </cell>
        </row>
        <row r="404">
          <cell r="A404" t="str">
            <v>Хинкали Классические ТМ Зареченские ВЕС ПОКОМ</v>
          </cell>
          <cell r="F404">
            <v>95</v>
          </cell>
        </row>
        <row r="405">
          <cell r="A405" t="str">
            <v>Хотстеры с сыром 0,25кг ТМ Горячая штучка  ПОКОМ</v>
          </cell>
          <cell r="D405">
            <v>1</v>
          </cell>
          <cell r="F405">
            <v>424</v>
          </cell>
        </row>
        <row r="406">
          <cell r="A406" t="str">
            <v>Хотстеры ТМ Горячая штучка ТС Хотстеры 0,25 кг зам  ПОКОМ</v>
          </cell>
          <cell r="D406">
            <v>797</v>
          </cell>
          <cell r="F406">
            <v>2421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3</v>
          </cell>
          <cell r="F407">
            <v>518</v>
          </cell>
        </row>
        <row r="408">
          <cell r="A408" t="str">
            <v>Хрустящие крылышки ТМ Горячая штучка 0,3 кг зам  ПОКОМ</v>
          </cell>
          <cell r="D408">
            <v>3</v>
          </cell>
          <cell r="F408">
            <v>574</v>
          </cell>
        </row>
        <row r="409">
          <cell r="A409" t="str">
            <v>Чебупай сочное яблоко ТМ Горячая штучка 0,2 кг зам.  ПОКОМ</v>
          </cell>
          <cell r="D409">
            <v>6</v>
          </cell>
          <cell r="F409">
            <v>44</v>
          </cell>
        </row>
        <row r="410">
          <cell r="A410" t="str">
            <v>Чебупай спелая вишня ТМ Горячая штучка 0,2 кг зам.  ПОКОМ</v>
          </cell>
          <cell r="D410">
            <v>6</v>
          </cell>
          <cell r="F410">
            <v>27</v>
          </cell>
        </row>
        <row r="411">
          <cell r="A411" t="str">
            <v>Чебупели Foodgital 0,25кг ТМ Горячая штучка  ПОКОМ</v>
          </cell>
          <cell r="F411">
            <v>90</v>
          </cell>
        </row>
        <row r="412">
          <cell r="A412" t="str">
            <v>Чебупели Курочка гриль ТМ Горячая штучка, 0,3 кг зам  ПОКОМ</v>
          </cell>
          <cell r="D412">
            <v>2</v>
          </cell>
          <cell r="F412">
            <v>278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847</v>
          </cell>
          <cell r="F413">
            <v>2523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1746</v>
          </cell>
          <cell r="F414">
            <v>4611</v>
          </cell>
        </row>
        <row r="415">
          <cell r="A415" t="str">
            <v>Чебуреки Мясные вес 2,7 кг ТМ Зареченские ВЕС ПОКОМ</v>
          </cell>
          <cell r="F415">
            <v>21.6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480.5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101</v>
          </cell>
          <cell r="F417">
            <v>101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80</v>
          </cell>
          <cell r="F418">
            <v>80</v>
          </cell>
        </row>
        <row r="419">
          <cell r="A419" t="str">
            <v>Юбилейная с/к 0,10 кг.шт. нарезка (лоток с ср.защ.атм.)  СПК</v>
          </cell>
          <cell r="D419">
            <v>32</v>
          </cell>
          <cell r="F419">
            <v>32</v>
          </cell>
        </row>
        <row r="420">
          <cell r="A420" t="str">
            <v>Юбилейная с/к 0,235 кг.шт.  СПК</v>
          </cell>
          <cell r="D420">
            <v>391</v>
          </cell>
          <cell r="F420">
            <v>391</v>
          </cell>
        </row>
        <row r="421">
          <cell r="A421" t="str">
            <v>Итого</v>
          </cell>
          <cell r="D421">
            <v>126232.32000000001</v>
          </cell>
          <cell r="F421">
            <v>274783.84499999997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06.12.2024 - 06.12.2024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82.948999999999998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107.828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377.577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85.840999999999994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1095.952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39.902000000000001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75.674999999999997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28.977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28.210999999999999</v>
          </cell>
        </row>
        <row r="27">
          <cell r="A27" t="str">
            <v xml:space="preserve"> 240  Колбаса Салями охотничья, ВЕС. ПОКОМ</v>
          </cell>
          <cell r="D27">
            <v>6.3780000000000001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82.426000000000002</v>
          </cell>
        </row>
        <row r="29">
          <cell r="A29" t="str">
            <v xml:space="preserve"> 247  Сардельки Нежные, ВЕС.  ПОКОМ</v>
          </cell>
          <cell r="D29">
            <v>24.614999999999998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33.353000000000002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225.18100000000001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13.888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14.289</v>
          </cell>
        </row>
        <row r="34">
          <cell r="A34" t="str">
            <v xml:space="preserve"> 263  Шпикачки Стародворские, ВЕС.  ПОКОМ</v>
          </cell>
          <cell r="D34">
            <v>32.085999999999999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11.42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9.3130000000000006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9.3480000000000008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400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691</v>
          </cell>
        </row>
        <row r="41">
          <cell r="A41" t="str">
            <v xml:space="preserve"> 283  Сосиски Сочинки, ВЕС, ТМ Стародворье ПОКОМ</v>
          </cell>
          <cell r="D41">
            <v>127.292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166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52.502000000000002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520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13.858000000000001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42.003999999999998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90.418000000000006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129.38399999999999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5.9950000000000001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1009.55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409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619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325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212.90899999999999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42</v>
          </cell>
        </row>
        <row r="63">
          <cell r="A63" t="str">
            <v xml:space="preserve"> 335  Колбаса Сливушка ТМ Вязанка. ВЕС.  ПОКОМ </v>
          </cell>
          <cell r="D63">
            <v>93.332999999999998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393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408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87.748000000000005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60.948999999999998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183.74799999999999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91.787999999999997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16.053000000000001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156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93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113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51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1011</v>
          </cell>
        </row>
        <row r="82">
          <cell r="A82" t="str">
            <v xml:space="preserve"> 415  Колбаса Балыкбургская с мраморным балыком 0,11 кг ТМ Баварушка  ПОКОМ</v>
          </cell>
          <cell r="D82">
            <v>-1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21.684999999999999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4.3499999999999996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13.05</v>
          </cell>
        </row>
        <row r="89">
          <cell r="A89" t="str">
            <v xml:space="preserve"> 438  Колбаса Филедворская 0,4 кг. ТМ Стародворье  ПОКОМ</v>
          </cell>
          <cell r="D89">
            <v>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31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62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60.377000000000002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538.81399999999996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1516.7170000000001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611.92600000000004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28.427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17</v>
          </cell>
        </row>
        <row r="100">
          <cell r="A100" t="str">
            <v xml:space="preserve"> 483  Колбаса Молочная Традиционная ТМ Стародворье в оболочке полиамид 0,4 кг. ПОКОМ </v>
          </cell>
          <cell r="D100">
            <v>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4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7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7</v>
          </cell>
        </row>
        <row r="104">
          <cell r="A104" t="str">
            <v xml:space="preserve"> 493  Колбаса Салями Филейская ТМ Вязанка ВЕС  ПОКОМ</v>
          </cell>
          <cell r="D104">
            <v>0.7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77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57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48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48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4.0730000000000004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119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8</v>
          </cell>
        </row>
        <row r="112">
          <cell r="A112" t="str">
            <v>1146 Ароматная с/к в/у ОСТАНКИНО</v>
          </cell>
          <cell r="D112">
            <v>6.7590000000000003</v>
          </cell>
        </row>
        <row r="113">
          <cell r="A113" t="str">
            <v>3215 ВЕТЧ.МЯСНАЯ Папа может п/о 0.4кг 8шт.    ОСТАНКИНО</v>
          </cell>
          <cell r="D113">
            <v>49</v>
          </cell>
        </row>
        <row r="114">
          <cell r="A114" t="str">
            <v>3680 ПРЕСИЖН с/к дек. спец мгс ОСТАНКИНО</v>
          </cell>
          <cell r="D114">
            <v>5.5419999999999998</v>
          </cell>
        </row>
        <row r="115">
          <cell r="A115" t="str">
            <v>3684 ПРЕСИЖН с/к в/у 1/250 8шт.   ОСТАНКИНО</v>
          </cell>
          <cell r="D115">
            <v>58</v>
          </cell>
        </row>
        <row r="116">
          <cell r="A116" t="str">
            <v>4063 МЯСНАЯ Папа может вар п/о_Л   ОСТАНКИНО</v>
          </cell>
          <cell r="D116">
            <v>493.28899999999999</v>
          </cell>
        </row>
        <row r="117">
          <cell r="A117" t="str">
            <v>4117 ЭКСТРА Папа может с/к в/у_Л   ОСТАНКИНО</v>
          </cell>
          <cell r="D117">
            <v>42.835000000000001</v>
          </cell>
        </row>
        <row r="118">
          <cell r="A118" t="str">
            <v>4555 Докторская ГОСТ вар п/о ОСТАНКИНО</v>
          </cell>
          <cell r="D118">
            <v>6.798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18.934000000000001</v>
          </cell>
        </row>
        <row r="120">
          <cell r="A120" t="str">
            <v>4691 ШЕЙКА КОПЧЕНАЯ к/в мл/к в/у 300*6  ОСТАНКИНО</v>
          </cell>
          <cell r="D120">
            <v>29</v>
          </cell>
        </row>
        <row r="121">
          <cell r="A121" t="str">
            <v>4786 КОЛБ.СНЭКИ Папа может в/к мгс 1/70_5  ОСТАНКИНО</v>
          </cell>
          <cell r="D121">
            <v>18</v>
          </cell>
        </row>
        <row r="122">
          <cell r="A122" t="str">
            <v>4813 ФИЛЕЙНАЯ Папа может вар п/о_Л   ОСТАНКИНО</v>
          </cell>
          <cell r="D122">
            <v>132.494</v>
          </cell>
        </row>
        <row r="123">
          <cell r="A123" t="str">
            <v>4993 САЛЯМИ ИТАЛЬЯНСКАЯ с/к в/у 1/250*8_120c ОСТАНКИНО</v>
          </cell>
          <cell r="D123">
            <v>85</v>
          </cell>
        </row>
        <row r="124">
          <cell r="A124" t="str">
            <v>5341 СЕРВЕЛАТ ОХОТНИЧИЙ в/к в/у  ОСТАНКИНО</v>
          </cell>
          <cell r="D124">
            <v>182.31</v>
          </cell>
        </row>
        <row r="125">
          <cell r="A125" t="str">
            <v>5483 ЭКСТРА Папа может с/к в/у 1/250 8шт.   ОСТАНКИНО</v>
          </cell>
          <cell r="D125">
            <v>211</v>
          </cell>
        </row>
        <row r="126">
          <cell r="A126" t="str">
            <v>5544 Сервелат Финский в/к в/у_45с НОВАЯ ОСТАНКИНО</v>
          </cell>
          <cell r="D126">
            <v>210.196</v>
          </cell>
        </row>
        <row r="127">
          <cell r="A127" t="str">
            <v>5679 САЛЯМИ ИТАЛЬЯНСКАЯ с/к в/у 1/150_60с ОСТАНКИНО</v>
          </cell>
          <cell r="D127">
            <v>39</v>
          </cell>
        </row>
        <row r="128">
          <cell r="A128" t="str">
            <v>5682 САЛЯМИ МЕЛКОЗЕРНЕНАЯ с/к в/у 1/120_60с   ОСТАНКИНО</v>
          </cell>
          <cell r="D128">
            <v>408</v>
          </cell>
        </row>
        <row r="129">
          <cell r="A129" t="str">
            <v>5698 СЫТНЫЕ Папа может сар б/о мгс 1*3_Маяк  ОСТАНКИНО</v>
          </cell>
          <cell r="D129">
            <v>105.13</v>
          </cell>
        </row>
        <row r="130">
          <cell r="A130" t="str">
            <v>5706 АРОМАТНАЯ Папа может с/к в/у 1/250 8шт.  ОСТАНКИНО</v>
          </cell>
          <cell r="D130">
            <v>177</v>
          </cell>
        </row>
        <row r="131">
          <cell r="A131" t="str">
            <v>5708 ПОСОЛЬСКАЯ Папа может с/к в/у ОСТАНКИНО</v>
          </cell>
          <cell r="D131">
            <v>24.277999999999999</v>
          </cell>
        </row>
        <row r="132">
          <cell r="A132" t="str">
            <v>5851 ЭКСТРА Папа может вар п/о   ОСТАНКИНО</v>
          </cell>
          <cell r="D132">
            <v>99.003</v>
          </cell>
        </row>
        <row r="133">
          <cell r="A133" t="str">
            <v>5931 ОХОТНИЧЬЯ Папа может с/к в/у 1/220 8шт.   ОСТАНКИНО</v>
          </cell>
          <cell r="D133">
            <v>252</v>
          </cell>
        </row>
        <row r="134">
          <cell r="A134" t="str">
            <v>6158 ВРЕМЯ ОЛИВЬЕ Папа может вар п/о 0.4кг   ОСТАНКИНО</v>
          </cell>
          <cell r="D134">
            <v>317</v>
          </cell>
        </row>
        <row r="135">
          <cell r="A135" t="str">
            <v>6200 ГРУДИНКА ПРЕМИУМ к/в мл/к в/у 0.3кг  ОСТАНКИНО</v>
          </cell>
          <cell r="D135">
            <v>57</v>
          </cell>
        </row>
        <row r="136">
          <cell r="A136" t="str">
            <v>6206 СВИНИНА ПО-ДОМАШНЕМУ к/в мл/к в/у 0.3кг  ОСТАНКИНО</v>
          </cell>
          <cell r="D136">
            <v>89</v>
          </cell>
        </row>
        <row r="137">
          <cell r="A137" t="str">
            <v>6221 НЕАПОЛИТАНСКИЙ ДУЭТ с/к с/н мгс 1/90  ОСТАНКИНО</v>
          </cell>
          <cell r="D137">
            <v>79</v>
          </cell>
        </row>
        <row r="138">
          <cell r="A138" t="str">
            <v>6222 ИТАЛЬЯНСКОЕ АССОРТИ с/в с/н мгс 1/90 ОСТАНКИНО</v>
          </cell>
          <cell r="D138">
            <v>31</v>
          </cell>
        </row>
        <row r="139">
          <cell r="A139" t="str">
            <v>6228 МЯСНОЕ АССОРТИ к/з с/н мгс 1/90 10шт.  ОСТАНКИНО</v>
          </cell>
          <cell r="D139">
            <v>124</v>
          </cell>
        </row>
        <row r="140">
          <cell r="A140" t="str">
            <v>6247 ДОМАШНЯЯ Папа может вар п/о 0,4кг 8шт.  ОСТАНКИНО</v>
          </cell>
          <cell r="D140">
            <v>36</v>
          </cell>
        </row>
        <row r="141">
          <cell r="A141" t="str">
            <v>6268 ГОВЯЖЬЯ Папа может вар п/о 0,4кг 8 шт.  ОСТАНКИНО</v>
          </cell>
          <cell r="D141">
            <v>95</v>
          </cell>
        </row>
        <row r="142">
          <cell r="A142" t="str">
            <v>6279 КОРЕЙКА ПО-ОСТ.к/в в/с с/н в/у 1/150_45с  ОСТАНКИНО</v>
          </cell>
          <cell r="D142">
            <v>54</v>
          </cell>
        </row>
        <row r="143">
          <cell r="A143" t="str">
            <v>6303 МЯСНЫЕ Папа может сос п/о мгс 1.5*3  ОСТАНКИНО</v>
          </cell>
          <cell r="D143">
            <v>127.30800000000001</v>
          </cell>
        </row>
        <row r="144">
          <cell r="A144" t="str">
            <v>6324 ДОКТОРСКАЯ ГОСТ вар п/о 0.4кг 8шт.  ОСТАНКИНО</v>
          </cell>
          <cell r="D144">
            <v>114</v>
          </cell>
        </row>
        <row r="145">
          <cell r="A145" t="str">
            <v>6325 ДОКТОРСКАЯ ПРЕМИУМ вар п/о 0.4кг 8шт.  ОСТАНКИНО</v>
          </cell>
          <cell r="D145">
            <v>99</v>
          </cell>
        </row>
        <row r="146">
          <cell r="A146" t="str">
            <v>6333 МЯСНАЯ Папа может вар п/о 0.4кг 8шт.  ОСТАНКИНО</v>
          </cell>
          <cell r="D146">
            <v>1127</v>
          </cell>
        </row>
        <row r="147">
          <cell r="A147" t="str">
            <v>6340 ДОМАШНИЙ РЕЦЕПТ Коровино 0.5кг 8шт.  ОСТАНКИНО</v>
          </cell>
          <cell r="D147">
            <v>351</v>
          </cell>
        </row>
        <row r="148">
          <cell r="A148" t="str">
            <v>6341 ДОМАШНИЙ РЕЦЕПТ СО ШПИКОМ Коровино 0.5кг  ОСТАНКИНО</v>
          </cell>
          <cell r="D148">
            <v>41</v>
          </cell>
        </row>
        <row r="149">
          <cell r="A149" t="str">
            <v>6353 ЭКСТРА Папа может вар п/о 0.4кг 8шт.  ОСТАНКИНО</v>
          </cell>
          <cell r="D149">
            <v>433</v>
          </cell>
        </row>
        <row r="150">
          <cell r="A150" t="str">
            <v>6392 ФИЛЕЙНАЯ Папа может вар п/о 0.4кг. ОСТАНКИНО</v>
          </cell>
          <cell r="D150">
            <v>1259</v>
          </cell>
        </row>
        <row r="151">
          <cell r="A151" t="str">
            <v>6415 БАЛЫКОВАЯ Коровино п/к в/у 0.84кг 6шт.  ОСТАНКИНО</v>
          </cell>
          <cell r="D151">
            <v>11</v>
          </cell>
        </row>
        <row r="152">
          <cell r="A152" t="str">
            <v>6426 КЛАССИЧЕСКАЯ ПМ вар п/о 0.3кг 8шт.  ОСТАНКИНО</v>
          </cell>
          <cell r="D152">
            <v>367</v>
          </cell>
        </row>
        <row r="153">
          <cell r="A153" t="str">
            <v>6448 СВИНИНА МАДЕРА с/к с/н в/у 1/100 10шт.   ОСТАНКИНО</v>
          </cell>
          <cell r="D153">
            <v>100</v>
          </cell>
        </row>
        <row r="154">
          <cell r="A154" t="str">
            <v>6453 ЭКСТРА Папа может с/к с/н в/у 1/100 14шт.   ОСТАНКИНО</v>
          </cell>
          <cell r="D154">
            <v>394</v>
          </cell>
        </row>
        <row r="155">
          <cell r="A155" t="str">
            <v>6454 АРОМАТНАЯ с/к с/н в/у 1/100 14шт.  ОСТАНКИНО</v>
          </cell>
          <cell r="D155">
            <v>359</v>
          </cell>
        </row>
        <row r="156">
          <cell r="A156" t="str">
            <v>6459 СЕРВЕЛАТ ШВЕЙЦАРСК. в/к с/н в/у 1/100*10  ОСТАНКИНО</v>
          </cell>
          <cell r="D156">
            <v>45</v>
          </cell>
        </row>
        <row r="157">
          <cell r="A157" t="str">
            <v>6470 ВЕТЧ.МРАМОРНАЯ в/у_45с  ОСТАНКИНО</v>
          </cell>
          <cell r="D157">
            <v>58.02</v>
          </cell>
        </row>
        <row r="158">
          <cell r="A158" t="str">
            <v>6492 ШПИК С ЧЕСНОК.И ПЕРЦЕМ к/в в/у 0.3кг_45c  ОСТАНКИНО</v>
          </cell>
          <cell r="D158">
            <v>46</v>
          </cell>
        </row>
        <row r="159">
          <cell r="A159" t="str">
            <v>6495 ВЕТЧ.МРАМОРНАЯ в/у срез 0.3кг 6шт_45с  ОСТАНКИНО</v>
          </cell>
          <cell r="D159">
            <v>130</v>
          </cell>
        </row>
        <row r="160">
          <cell r="A160" t="str">
            <v>6527 ШПИКАЧКИ СОЧНЫЕ ПМ сар б/о мгс 1*3 45с ОСТАНКИНО</v>
          </cell>
          <cell r="D160">
            <v>116.39400000000001</v>
          </cell>
        </row>
        <row r="161">
          <cell r="A161" t="str">
            <v>6586 МРАМОРНАЯ И БАЛЫКОВАЯ в/к с/н мгс 1/90 ОСТАНКИНО</v>
          </cell>
          <cell r="D161">
            <v>96</v>
          </cell>
        </row>
        <row r="162">
          <cell r="A162" t="str">
            <v>6609 С ГОВЯДИНОЙ ПМ сар б/о мгс 0.4кг_45с ОСТАНКИНО</v>
          </cell>
          <cell r="D162">
            <v>25</v>
          </cell>
        </row>
        <row r="163">
          <cell r="A163" t="str">
            <v>6653 ШПИКАЧКИ СОЧНЫЕ С БЕКОНОМ п/о мгс 0.3кг. ОСТАНКИНО</v>
          </cell>
          <cell r="D163">
            <v>39</v>
          </cell>
        </row>
        <row r="164">
          <cell r="A164" t="str">
            <v>6666 БОЯНСКАЯ Папа может п/к в/у 0,28кг 8 шт. ОСТАНКИНО</v>
          </cell>
          <cell r="D164">
            <v>300</v>
          </cell>
        </row>
        <row r="165">
          <cell r="A165" t="str">
            <v>6683 СЕРВЕЛАТ ЗЕРНИСТЫЙ ПМ в/к в/у 0,35кг  ОСТАНКИНО</v>
          </cell>
          <cell r="D165">
            <v>858</v>
          </cell>
        </row>
        <row r="166">
          <cell r="A166" t="str">
            <v>6684 СЕРВЕЛАТ КАРЕЛЬСКИЙ ПМ в/к в/у 0.28кг  ОСТАНКИНО</v>
          </cell>
          <cell r="D166">
            <v>628</v>
          </cell>
        </row>
        <row r="167">
          <cell r="A167" t="str">
            <v>6689 СЕРВЕЛАТ ОХОТНИЧИЙ ПМ в/к в/у 0,35кг 8шт  ОСТАНКИНО</v>
          </cell>
          <cell r="D167">
            <v>721</v>
          </cell>
        </row>
        <row r="168">
          <cell r="A168" t="str">
            <v>6697 СЕРВЕЛАТ ФИНСКИЙ ПМ в/к в/у 0,35кг 8шт.  ОСТАНКИНО</v>
          </cell>
          <cell r="D168">
            <v>1013</v>
          </cell>
        </row>
        <row r="169">
          <cell r="A169" t="str">
            <v>6713 СОЧНЫЙ ГРИЛЬ ПМ сос п/о мгс 0.41кг 8шт.  ОСТАНКИНО</v>
          </cell>
          <cell r="D169">
            <v>507</v>
          </cell>
        </row>
        <row r="170">
          <cell r="A170" t="str">
            <v>6722 СОЧНЫЕ ПМ сос п/о мгс 0,41кг 10шт.  ОСТАНКИНО</v>
          </cell>
          <cell r="D170">
            <v>2042</v>
          </cell>
        </row>
        <row r="171">
          <cell r="A171" t="str">
            <v>6726 СЛИВОЧНЫЕ ПМ сос п/о мгс 0.41кг 10шт.  ОСТАНКИНО</v>
          </cell>
          <cell r="D171">
            <v>749</v>
          </cell>
        </row>
        <row r="172">
          <cell r="A172" t="str">
            <v>6747 РУССКАЯ ПРЕМИУМ ПМ вар ф/о в/у  ОСТАНКИНО</v>
          </cell>
          <cell r="D172">
            <v>4.4950000000000001</v>
          </cell>
        </row>
        <row r="173">
          <cell r="A173" t="str">
            <v>6762 СЛИВОЧНЫЕ сос ц/о мгс 0.41кг 8шт.  ОСТАНКИНО</v>
          </cell>
          <cell r="D173">
            <v>65</v>
          </cell>
        </row>
        <row r="174">
          <cell r="A174" t="str">
            <v>6765 РУБЛЕНЫЕ сос ц/о мгс 0.36кг 6шт.  ОСТАНКИНО</v>
          </cell>
          <cell r="D174">
            <v>179</v>
          </cell>
        </row>
        <row r="175">
          <cell r="A175" t="str">
            <v>6767 РУБЛЕНЫЕ сос ц/о мгс 1*4  ОСТАНКИНО</v>
          </cell>
          <cell r="D175">
            <v>6.4429999999999996</v>
          </cell>
        </row>
        <row r="176">
          <cell r="A176" t="str">
            <v>6768 С СЫРОМ сос ц/о мгс 0.41кг 6шт.  ОСТАНКИНО</v>
          </cell>
          <cell r="D176">
            <v>32</v>
          </cell>
        </row>
        <row r="177">
          <cell r="A177" t="str">
            <v>6773 САЛЯМИ Папа может п/к в/у 0,28кг 8шт.  ОСТАНКИНО</v>
          </cell>
          <cell r="D177">
            <v>146</v>
          </cell>
        </row>
        <row r="178">
          <cell r="A178" t="str">
            <v>6777 МЯСНЫЕ С ГОВЯДИНОЙ ПМ сос п/о мгс 0.4кг  ОСТАНКИНО</v>
          </cell>
          <cell r="D178">
            <v>371</v>
          </cell>
        </row>
        <row r="179">
          <cell r="A179" t="str">
            <v>6785 ВЕНСКАЯ САЛЯМИ п/к в/у 0.33кг 8шт.  ОСТАНКИНО</v>
          </cell>
          <cell r="D179">
            <v>113</v>
          </cell>
        </row>
        <row r="180">
          <cell r="A180" t="str">
            <v>6787 СЕРВЕЛАТ КРЕМЛЕВСКИЙ в/к в/у 0,33кг 8шт.  ОСТАНКИНО</v>
          </cell>
          <cell r="D180">
            <v>106</v>
          </cell>
        </row>
        <row r="181">
          <cell r="A181" t="str">
            <v>6791 СЕРВЕЛАТ ПРЕМИУМ в/к в/у 0,33кг 8шт.  ОСТАНКИНО</v>
          </cell>
          <cell r="D181">
            <v>84</v>
          </cell>
        </row>
        <row r="182">
          <cell r="A182" t="str">
            <v>6793 БАЛЫКОВАЯ в/к в/у 0,33кг 8шт.  ОСТАНКИНО</v>
          </cell>
          <cell r="D182">
            <v>245</v>
          </cell>
        </row>
        <row r="183">
          <cell r="A183" t="str">
            <v>6794 БАЛЫКОВАЯ в/к в/у  ОСТАНКИНО</v>
          </cell>
          <cell r="D183">
            <v>30.983000000000001</v>
          </cell>
        </row>
        <row r="184">
          <cell r="A184" t="str">
            <v>6795 ОСТАНКИНСКАЯ в/к в/у 0,33кг 8шт.  ОСТАНКИНО</v>
          </cell>
          <cell r="D184">
            <v>26</v>
          </cell>
        </row>
        <row r="185">
          <cell r="A185" t="str">
            <v>6801 ОСТАНКИНСКАЯ вар п/о 0.4кг 8шт.  ОСТАНКИНО</v>
          </cell>
          <cell r="D185">
            <v>14</v>
          </cell>
        </row>
        <row r="186">
          <cell r="A186" t="str">
            <v>6807 СЕРВЕЛАТ ЕВРОПЕЙСКИЙ в/к в/у 0,33кг 8шт.  ОСТАНКИНО</v>
          </cell>
          <cell r="D186">
            <v>21</v>
          </cell>
        </row>
        <row r="187">
          <cell r="A187" t="str">
            <v>6829 МОЛОЧНЫЕ КЛАССИЧЕСКИЕ сос п/о мгс 2*4_С  ОСТАНКИНО</v>
          </cell>
          <cell r="D187">
            <v>92.381</v>
          </cell>
        </row>
        <row r="188">
          <cell r="A188" t="str">
            <v>6834 ПОСОЛЬСКАЯ ПМ с/к с/н в/у 1/100 10шт.  ОСТАНКИНО</v>
          </cell>
          <cell r="D188">
            <v>31</v>
          </cell>
        </row>
        <row r="189">
          <cell r="A189" t="str">
            <v>6837 ФИЛЕЙНЫЕ Папа Может сос ц/о мгс 0.4кг  ОСТАНКИНО</v>
          </cell>
          <cell r="D189">
            <v>250</v>
          </cell>
        </row>
        <row r="190">
          <cell r="A190" t="str">
            <v>6842 ДЫМОВИЦА ИЗ ОКОРОКА к/в мл/к в/у 0,3кг  ОСТАНКИНО</v>
          </cell>
          <cell r="D190">
            <v>15</v>
          </cell>
        </row>
        <row r="191">
          <cell r="A191" t="str">
            <v>6852 МОЛОЧНЫЕ ПРЕМИУМ ПМ сос п/о в/ у 1/350  ОСТАНКИНО</v>
          </cell>
          <cell r="D191">
            <v>623</v>
          </cell>
        </row>
        <row r="192">
          <cell r="A192" t="str">
            <v>6854 МОЛОЧНЫЕ ПРЕМИУМ ПМ сос п/о мгс 0.6кг  ОСТАНКИНО</v>
          </cell>
          <cell r="D192">
            <v>51</v>
          </cell>
        </row>
        <row r="193">
          <cell r="A193" t="str">
            <v>6861 ДОМАШНИЙ РЕЦЕПТ Коровино вар п/о  ОСТАНКИНО</v>
          </cell>
          <cell r="D193">
            <v>36.01</v>
          </cell>
        </row>
        <row r="194">
          <cell r="A194" t="str">
            <v>6862 ДОМАШНИЙ РЕЦЕПТ СО ШПИК. Коровино вар п/о  ОСТАНКИНО</v>
          </cell>
          <cell r="D194">
            <v>17.803999999999998</v>
          </cell>
        </row>
        <row r="195">
          <cell r="A195" t="str">
            <v>6866 ВЕТЧ.НЕЖНАЯ Коровино п/о_Маяк  ОСТАНКИНО</v>
          </cell>
          <cell r="D195">
            <v>53.844999999999999</v>
          </cell>
        </row>
        <row r="196">
          <cell r="A196" t="str">
            <v>6869 С ГОВЯДИНОЙ СН сос п/о мгс 1кг 6шт.  ОСТАНКИНО</v>
          </cell>
          <cell r="D196">
            <v>60</v>
          </cell>
        </row>
        <row r="197">
          <cell r="A197" t="str">
            <v>6909 ДЛЯ ДЕТЕЙ сос п/о мгс 0.33кг 8шт.  ОСТАНКИНО</v>
          </cell>
          <cell r="D197">
            <v>70</v>
          </cell>
        </row>
        <row r="198">
          <cell r="A198" t="str">
            <v>6919 БЕКОН с/к с/н в/у 1/180 10шт.  ОСТАНКИНО</v>
          </cell>
          <cell r="D198">
            <v>51</v>
          </cell>
        </row>
        <row r="199">
          <cell r="A199" t="str">
            <v>6921 БЕКОН Папа может с/к с/н в/у 1/140 10шт  ОСТАНКИНО</v>
          </cell>
          <cell r="D199">
            <v>164</v>
          </cell>
        </row>
        <row r="200">
          <cell r="A200" t="str">
            <v>6948 МОЛОЧНЫЕ ПРЕМИУМ.ПМ сос п/о мгс 1,5*4 Останкино</v>
          </cell>
          <cell r="D200">
            <v>90.085999999999999</v>
          </cell>
        </row>
        <row r="201">
          <cell r="A201" t="str">
            <v>6951 СЛИВОЧНЫЕ Папа может сос п/о мгс 1.5*4  ОСТАНКИНО</v>
          </cell>
          <cell r="D201">
            <v>26.382000000000001</v>
          </cell>
        </row>
        <row r="202">
          <cell r="A202" t="str">
            <v>6955 СОЧНЫЕ Папа может сос п/о мгс1.5*4_А Останкино</v>
          </cell>
          <cell r="D202">
            <v>1111.6959999999999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57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57</v>
          </cell>
        </row>
        <row r="205">
          <cell r="A205" t="str">
            <v>Балыковая с/к 200 гр. срез "Эликатессе" термоформ.пак.  СПК</v>
          </cell>
          <cell r="D205">
            <v>3</v>
          </cell>
        </row>
        <row r="206">
          <cell r="A206" t="str">
            <v>БОНУС ДОМАШНИЙ РЕЦЕПТ Коровино 0.5кг 8шт. (6305)</v>
          </cell>
          <cell r="D206">
            <v>4</v>
          </cell>
        </row>
        <row r="207">
          <cell r="A207" t="str">
            <v>БОНУС ДОМАШНИЙ РЕЦЕПТ Коровино вар п/о (5324)</v>
          </cell>
          <cell r="D207">
            <v>4.03</v>
          </cell>
        </row>
        <row r="208">
          <cell r="A208" t="str">
            <v>БОНУС СОЧНЫЕ Папа может сос п/о мгс 1.5*4 (6954)  ОСТАНКИНО</v>
          </cell>
          <cell r="D208">
            <v>66.728999999999999</v>
          </cell>
        </row>
        <row r="209">
          <cell r="A209" t="str">
            <v>БОНУС СОЧНЫЕ сос п/о мгс 0.41кг_UZ (6087)  ОСТАНКИНО</v>
          </cell>
          <cell r="D209">
            <v>64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112.5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191</v>
          </cell>
        </row>
        <row r="212">
          <cell r="A212" t="str">
            <v>БОНУС_Колбаса вареная Филейская ТМ Вязанка. ВЕС  ПОКОМ</v>
          </cell>
          <cell r="D212">
            <v>69.05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63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13.5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62</v>
          </cell>
        </row>
        <row r="216">
          <cell r="A216" t="str">
            <v>Бутербродная вареная 0,47 кг шт.  СПК</v>
          </cell>
          <cell r="D216">
            <v>-2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89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328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204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94</v>
          </cell>
        </row>
        <row r="221">
          <cell r="A221" t="str">
            <v>Гуцульская с/к "КолбасГрад" 160 гр.шт. термоус. пак  СПК</v>
          </cell>
          <cell r="D221">
            <v>19</v>
          </cell>
        </row>
        <row r="222">
          <cell r="A222" t="str">
            <v>Дельгаро с/в "Эликатессе" 140 гр.шт.  СПК</v>
          </cell>
          <cell r="D222">
            <v>18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23</v>
          </cell>
        </row>
        <row r="224">
          <cell r="A224" t="str">
            <v>Докторская вареная в/с  СПК</v>
          </cell>
          <cell r="D224">
            <v>2.4550000000000001</v>
          </cell>
        </row>
        <row r="225">
          <cell r="A225" t="str">
            <v>Докторская вареная в/с 0,47 кг шт.  СПК</v>
          </cell>
          <cell r="D225">
            <v>23</v>
          </cell>
        </row>
        <row r="226">
          <cell r="A226" t="str">
            <v>Докторская вареная термоус.пак. "Высокий вкус"  СПК</v>
          </cell>
          <cell r="D226">
            <v>31.678000000000001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25</v>
          </cell>
        </row>
        <row r="228">
          <cell r="A228" t="str">
            <v>ЖАР-ладушки с мясом 0,2кг ТМ Стародворье  ПОКОМ</v>
          </cell>
          <cell r="D228">
            <v>56</v>
          </cell>
        </row>
        <row r="229">
          <cell r="A229" t="str">
            <v>ЖАР-ладушки с яблоком и грушей ТМ Стародворье 0,2 кг. ПОКОМ</v>
          </cell>
          <cell r="D229">
            <v>9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105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55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10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90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143</v>
          </cell>
        </row>
        <row r="235">
          <cell r="A235" t="str">
            <v>Ла Фаворте с/в "Эликатессе" 140 гр.шт.  СПК</v>
          </cell>
          <cell r="D235">
            <v>29</v>
          </cell>
        </row>
        <row r="236">
          <cell r="A236" t="str">
            <v>Любительская вареная термоус.пак. "Высокий вкус"  СПК</v>
          </cell>
          <cell r="D236">
            <v>22.931999999999999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2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29.6</v>
          </cell>
        </row>
        <row r="239">
          <cell r="A239" t="str">
            <v>Мини-чебуречки с мясом ВЕС 5,5кг ТМ Зареченские  ПОКОМ</v>
          </cell>
          <cell r="D239">
            <v>16.5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3</v>
          </cell>
        </row>
        <row r="241">
          <cell r="A241" t="str">
            <v>Мини-шарики с курочкой и сыром ТМ Зареченские ВЕС  ПОКОМ</v>
          </cell>
          <cell r="D241">
            <v>27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441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49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488</v>
          </cell>
        </row>
        <row r="245">
          <cell r="A245" t="str">
            <v>Наггетсы с куриным филе и сыром ТМ Вязанка 0,25 кг ПОКОМ</v>
          </cell>
          <cell r="D245">
            <v>94</v>
          </cell>
        </row>
        <row r="246">
          <cell r="A246" t="str">
            <v>Наггетсы Хрустящие 0,3кг ТМ Зареченские  ПОКОМ</v>
          </cell>
          <cell r="D246">
            <v>16</v>
          </cell>
        </row>
        <row r="247">
          <cell r="A247" t="str">
            <v>Наггетсы Хрустящие ТМ Зареченские. ВЕС ПОКОМ</v>
          </cell>
          <cell r="D247">
            <v>120</v>
          </cell>
        </row>
        <row r="248">
          <cell r="A248" t="str">
            <v>Оригинальная с перцем с/к  СПК</v>
          </cell>
          <cell r="D248">
            <v>32.215000000000003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119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14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61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7</v>
          </cell>
        </row>
        <row r="253">
          <cell r="A253" t="str">
            <v>Пельмени Бигбули с мясом, Горячая штучка 0,43кг  ПОКОМ</v>
          </cell>
          <cell r="D253">
            <v>31</v>
          </cell>
        </row>
        <row r="254">
          <cell r="A254" t="str">
            <v>Пельмени Бигбули с мясом, Горячая штучка 0,9кг  ПОКОМ</v>
          </cell>
          <cell r="D254">
            <v>93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40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17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4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10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85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213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16.2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255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142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191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32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413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2</v>
          </cell>
        </row>
        <row r="268">
          <cell r="A268" t="str">
            <v>Пельмени Жемчужные сфера 1,0кг ТМ Зареченские  ПОКОМ</v>
          </cell>
          <cell r="D268">
            <v>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9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269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70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107</v>
          </cell>
        </row>
        <row r="275">
          <cell r="A275" t="str">
            <v>Пельмени Сочные сфера 0,8 кг ТМ Стародворье  ПОКОМ</v>
          </cell>
          <cell r="D275">
            <v>9</v>
          </cell>
        </row>
        <row r="276">
          <cell r="A276" t="str">
            <v>Пельмени Татарские 0,4кг ТМ Особый рецепт  ПОКОМ</v>
          </cell>
          <cell r="D276">
            <v>7</v>
          </cell>
        </row>
        <row r="277">
          <cell r="A277" t="str">
            <v>Пирожки с мясом 3,7кг ВЕС ТМ Зареченские  ПОКОМ</v>
          </cell>
          <cell r="D277">
            <v>48.1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Покровская вареная 0,47 кг шт.  СПК</v>
          </cell>
          <cell r="D279">
            <v>5</v>
          </cell>
        </row>
        <row r="280">
          <cell r="A280" t="str">
            <v>Ричеза с/к 230 гр.шт.  СПК</v>
          </cell>
          <cell r="D280">
            <v>36</v>
          </cell>
        </row>
        <row r="281">
          <cell r="A281" t="str">
            <v>Сальчетти с/к 230 гр.шт.  СПК</v>
          </cell>
          <cell r="D281">
            <v>41</v>
          </cell>
        </row>
        <row r="282">
          <cell r="A282" t="str">
            <v>Сальчичон с/к 200 гр. срез "Эликатессе" термоформ.пак.  СПК</v>
          </cell>
          <cell r="D282">
            <v>3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17</v>
          </cell>
        </row>
        <row r="284">
          <cell r="A284" t="str">
            <v>Салями с/к 100 гр.шт.нар. (лоток с ср.защ.атм.)  СПК</v>
          </cell>
          <cell r="D284">
            <v>2</v>
          </cell>
        </row>
        <row r="285">
          <cell r="A285" t="str">
            <v>Салями Трюфель с/в "Эликатессе" 0,16 кг.шт.  СПК</v>
          </cell>
          <cell r="D285">
            <v>30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-4.1059999999999999</v>
          </cell>
        </row>
        <row r="287">
          <cell r="A287" t="str">
            <v>Сардельки Докторские (черева) 400 гр.шт. (лоток с ср.защ.атм.) "Высокий вкус"  СПК</v>
          </cell>
          <cell r="D287">
            <v>1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17.931999999999999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10</v>
          </cell>
        </row>
        <row r="290">
          <cell r="A290" t="str">
            <v>Сибирская особая с/к 0,235 кг шт.  СПК</v>
          </cell>
          <cell r="D290">
            <v>74</v>
          </cell>
        </row>
        <row r="291">
          <cell r="A291" t="str">
            <v>Сосиски Мини (коллаген) (лоток с ср.защ.атм.) (для ХОРЕКА)  СПК</v>
          </cell>
          <cell r="D291">
            <v>0.92400000000000004</v>
          </cell>
        </row>
        <row r="292">
          <cell r="A292" t="str">
            <v>Сосиски Хот-дог подкопченные (лоток с ср.защ.атм.)  СПК</v>
          </cell>
          <cell r="D292">
            <v>2.1080000000000001</v>
          </cell>
        </row>
        <row r="293">
          <cell r="A293" t="str">
            <v>Сочный мегачебурек ТМ Зареченские ВЕС ПОКОМ</v>
          </cell>
          <cell r="D293">
            <v>15.68</v>
          </cell>
        </row>
        <row r="294">
          <cell r="A294" t="str">
            <v>Торо Неро с/в "Эликатессе" 140 гр.шт.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2</v>
          </cell>
        </row>
        <row r="296">
          <cell r="A296" t="str">
            <v>Фестивальная пора с/к 235 гр.шт.  СПК</v>
          </cell>
          <cell r="D296">
            <v>116</v>
          </cell>
        </row>
        <row r="297">
          <cell r="A297" t="str">
            <v>Фестивальная пора с/к термоус.пак  СПК</v>
          </cell>
          <cell r="D297">
            <v>5.5449999999999999</v>
          </cell>
        </row>
        <row r="298">
          <cell r="A298" t="str">
            <v>Фуэт с/в "Эликатессе" 160 гр.шт.  СПК</v>
          </cell>
          <cell r="D298">
            <v>44</v>
          </cell>
        </row>
        <row r="299">
          <cell r="A299" t="str">
            <v>Хинкали Классические ТМ Зареченские ВЕС ПОКОМ</v>
          </cell>
          <cell r="D299">
            <v>20</v>
          </cell>
        </row>
        <row r="300">
          <cell r="A300" t="str">
            <v>Хотстеры с сыром 0,25кг ТМ Горячая штучка  ПОКОМ</v>
          </cell>
          <cell r="D300">
            <v>80</v>
          </cell>
        </row>
        <row r="301">
          <cell r="A301" t="str">
            <v>Хотстеры ТМ Горячая штучка ТС Хотстеры 0,25 кг зам  ПОКОМ</v>
          </cell>
          <cell r="D301">
            <v>338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82</v>
          </cell>
        </row>
        <row r="303">
          <cell r="A303" t="str">
            <v>Хрустящие крылышки ТМ Горячая штучка 0,3 кг зам  ПОКОМ</v>
          </cell>
          <cell r="D303">
            <v>85</v>
          </cell>
        </row>
        <row r="304">
          <cell r="A304" t="str">
            <v>Чебупели Курочка гриль ТМ Горячая штучка, 0,3 кг зам  ПОКОМ</v>
          </cell>
          <cell r="D304">
            <v>65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265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743</v>
          </cell>
        </row>
        <row r="307">
          <cell r="A307" t="str">
            <v>Чебуреки Мясные вес 2,7 кг ТМ Зареченские ВЕС ПОКОМ</v>
          </cell>
          <cell r="D307">
            <v>2.7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11.238</v>
          </cell>
        </row>
        <row r="310">
          <cell r="A310" t="str">
            <v>Эликапреза с/в "Эликатессе" 85 гр.шт. нарезка (лоток с ср.защ.атм.)  СПК</v>
          </cell>
          <cell r="D310">
            <v>14</v>
          </cell>
        </row>
        <row r="311">
          <cell r="A311" t="str">
            <v>Юбилейная с/к 0,10 кг.шт. нарезка (лоток с ср.защ.атм.)  СПК</v>
          </cell>
          <cell r="D311">
            <v>6</v>
          </cell>
        </row>
        <row r="312">
          <cell r="A312" t="str">
            <v>Юбилейная с/к 0,235 кг.шт.  СПК</v>
          </cell>
          <cell r="D312">
            <v>90</v>
          </cell>
        </row>
        <row r="313">
          <cell r="A313" t="str">
            <v>Итого</v>
          </cell>
          <cell r="D313">
            <v>46135.483999999997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35" sqref="AJ35:AK35"/>
    </sheetView>
  </sheetViews>
  <sheetFormatPr defaultColWidth="10.5" defaultRowHeight="11.45" customHeight="1" outlineLevelRow="1" x14ac:dyDescent="0.2"/>
  <cols>
    <col min="1" max="1" width="58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83203125" style="5" customWidth="1"/>
    <col min="36" max="37" width="7.832031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143</v>
      </c>
      <c r="M5" s="15" t="s">
        <v>144</v>
      </c>
      <c r="N5" s="15" t="s">
        <v>145</v>
      </c>
      <c r="O5" s="15" t="s">
        <v>146</v>
      </c>
      <c r="V5" s="15" t="s">
        <v>147</v>
      </c>
      <c r="X5" s="15" t="s">
        <v>148</v>
      </c>
      <c r="AE5" s="5" t="s">
        <v>149</v>
      </c>
      <c r="AF5" s="5" t="s">
        <v>150</v>
      </c>
      <c r="AG5" s="5" t="s">
        <v>151</v>
      </c>
      <c r="AH5" s="15" t="s">
        <v>152</v>
      </c>
      <c r="AJ5" s="15" t="s">
        <v>147</v>
      </c>
      <c r="AK5" s="15" t="s">
        <v>148</v>
      </c>
    </row>
    <row r="6" spans="1:39" ht="11.1" customHeight="1" x14ac:dyDescent="0.2">
      <c r="A6" s="6"/>
      <c r="B6" s="6"/>
      <c r="C6" s="3"/>
      <c r="D6" s="3"/>
      <c r="E6" s="9">
        <f>SUM(E7:E151)</f>
        <v>121980.40200000003</v>
      </c>
      <c r="F6" s="9">
        <f>SUM(F7:F151)</f>
        <v>78144.472000000053</v>
      </c>
      <c r="J6" s="9">
        <f t="shared" ref="J6:X6" si="0">SUM(J7:J151)</f>
        <v>124502.65299999998</v>
      </c>
      <c r="K6" s="9">
        <f t="shared" si="0"/>
        <v>-2522.2509999999993</v>
      </c>
      <c r="L6" s="9">
        <f t="shared" si="0"/>
        <v>3980</v>
      </c>
      <c r="M6" s="9">
        <f t="shared" si="0"/>
        <v>16450</v>
      </c>
      <c r="N6" s="9">
        <f t="shared" si="0"/>
        <v>29280</v>
      </c>
      <c r="O6" s="9">
        <f t="shared" si="0"/>
        <v>8380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28350</v>
      </c>
      <c r="W6" s="9">
        <f t="shared" si="0"/>
        <v>21757.280399999996</v>
      </c>
      <c r="X6" s="9">
        <f t="shared" si="0"/>
        <v>31100</v>
      </c>
      <c r="AA6" s="9">
        <f t="shared" ref="AA6:AH6" si="1">SUM(AA7:AA151)</f>
        <v>0</v>
      </c>
      <c r="AB6" s="9">
        <f t="shared" si="1"/>
        <v>0</v>
      </c>
      <c r="AC6" s="9">
        <f t="shared" si="1"/>
        <v>0</v>
      </c>
      <c r="AD6" s="9">
        <f t="shared" si="1"/>
        <v>13194</v>
      </c>
      <c r="AE6" s="9">
        <f t="shared" si="1"/>
        <v>19634.464400000008</v>
      </c>
      <c r="AF6" s="9">
        <f t="shared" si="1"/>
        <v>19861.576999999994</v>
      </c>
      <c r="AG6" s="9">
        <f t="shared" si="1"/>
        <v>20040.622600000002</v>
      </c>
      <c r="AH6" s="9">
        <f t="shared" si="1"/>
        <v>18643.409</v>
      </c>
      <c r="AI6" s="9"/>
      <c r="AJ6" s="9">
        <f>SUM(AJ7:AJ151)</f>
        <v>17047.8</v>
      </c>
      <c r="AK6" s="9">
        <f>SUM(AK7:AK151)</f>
        <v>17010.5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464.36200000000002</v>
      </c>
      <c r="D7" s="8">
        <v>420.59800000000001</v>
      </c>
      <c r="E7" s="8">
        <v>475.92200000000003</v>
      </c>
      <c r="F7" s="8">
        <v>395.88499999999999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468.52699999999999</v>
      </c>
      <c r="K7" s="14">
        <f>E7-J7</f>
        <v>7.3950000000000387</v>
      </c>
      <c r="L7" s="14">
        <f>VLOOKUP(A:A,[1]TDSheet!$A:$L,12,0)</f>
        <v>0</v>
      </c>
      <c r="M7" s="14">
        <f>VLOOKUP(A:A,[1]TDSheet!$A:$N,14,0)</f>
        <v>80</v>
      </c>
      <c r="N7" s="14">
        <f>VLOOKUP(A:A,[1]TDSheet!$A:$O,15,0)</f>
        <v>120</v>
      </c>
      <c r="O7" s="14">
        <f>VLOOKUP(A:A,[1]TDSheet!$A:$V,22,0)</f>
        <v>40</v>
      </c>
      <c r="P7" s="14"/>
      <c r="Q7" s="14"/>
      <c r="R7" s="14"/>
      <c r="S7" s="14"/>
      <c r="T7" s="14"/>
      <c r="U7" s="14"/>
      <c r="V7" s="16">
        <v>70</v>
      </c>
      <c r="W7" s="14">
        <f>(E7-AD7)/5</f>
        <v>95.184400000000011</v>
      </c>
      <c r="X7" s="16">
        <v>120</v>
      </c>
      <c r="Y7" s="18">
        <f>(F7+L7+M7+N7+O7+V7+X7)/W7</f>
        <v>8.6766844146729909</v>
      </c>
      <c r="Z7" s="14">
        <f>F7/W7</f>
        <v>4.1591374216783414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90.031599999999997</v>
      </c>
      <c r="AF7" s="14">
        <f>VLOOKUP(A:A,[1]TDSheet!$A:$AF,32,0)</f>
        <v>97.230999999999995</v>
      </c>
      <c r="AG7" s="14">
        <f>VLOOKUP(A:A,[1]TDSheet!$A:$AG,33,0)</f>
        <v>91.79679999999999</v>
      </c>
      <c r="AH7" s="14">
        <f>VLOOKUP(A:A,[3]TDSheet!$A:$D,4,0)</f>
        <v>82.948999999999998</v>
      </c>
      <c r="AI7" s="14">
        <f>VLOOKUP(A:A,[1]TDSheet!$A:$AI,35,0)</f>
        <v>0</v>
      </c>
      <c r="AJ7" s="14">
        <f>V7*H7</f>
        <v>70</v>
      </c>
      <c r="AK7" s="14">
        <f>X7*H7</f>
        <v>120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418.00700000000001</v>
      </c>
      <c r="D8" s="8">
        <v>572.90200000000004</v>
      </c>
      <c r="E8" s="8">
        <v>623.78200000000004</v>
      </c>
      <c r="F8" s="8">
        <v>329.90300000000002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587.80799999999999</v>
      </c>
      <c r="K8" s="14">
        <f t="shared" ref="K8:K70" si="2">E8-J8</f>
        <v>35.974000000000046</v>
      </c>
      <c r="L8" s="14">
        <f>VLOOKUP(A:A,[1]TDSheet!$A:$L,12,0)</f>
        <v>0</v>
      </c>
      <c r="M8" s="14">
        <f>VLOOKUP(A:A,[1]TDSheet!$A:$N,14,0)</f>
        <v>150</v>
      </c>
      <c r="N8" s="14">
        <f>VLOOKUP(A:A,[1]TDSheet!$A:$O,15,0)</f>
        <v>160</v>
      </c>
      <c r="O8" s="14">
        <f>VLOOKUP(A:A,[1]TDSheet!$A:$V,22,0)</f>
        <v>50</v>
      </c>
      <c r="P8" s="14"/>
      <c r="Q8" s="14"/>
      <c r="R8" s="14"/>
      <c r="S8" s="14"/>
      <c r="T8" s="14"/>
      <c r="U8" s="14"/>
      <c r="V8" s="16">
        <v>240</v>
      </c>
      <c r="W8" s="14">
        <f t="shared" ref="W8:W70" si="3">(E8-AD8)/5</f>
        <v>124.75640000000001</v>
      </c>
      <c r="X8" s="16">
        <v>150</v>
      </c>
      <c r="Y8" s="18">
        <f t="shared" ref="Y8:Y70" si="4">(F8+L8+M8+N8+O8+V8+X8)/W8</f>
        <v>8.6560929940267588</v>
      </c>
      <c r="Z8" s="14">
        <f t="shared" ref="Z8:Z70" si="5">F8/W8</f>
        <v>2.6443773626042431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111.8856</v>
      </c>
      <c r="AF8" s="14">
        <f>VLOOKUP(A:A,[1]TDSheet!$A:$AF,32,0)</f>
        <v>106.46420000000001</v>
      </c>
      <c r="AG8" s="14">
        <f>VLOOKUP(A:A,[1]TDSheet!$A:$AG,33,0)</f>
        <v>102.09299999999999</v>
      </c>
      <c r="AH8" s="14">
        <f>VLOOKUP(A:A,[3]TDSheet!$A:$D,4,0)</f>
        <v>107.828</v>
      </c>
      <c r="AI8" s="14">
        <f>VLOOKUP(A:A,[1]TDSheet!$A:$AI,35,0)</f>
        <v>0</v>
      </c>
      <c r="AJ8" s="14">
        <f t="shared" ref="AJ8:AJ70" si="6">V8*H8</f>
        <v>240</v>
      </c>
      <c r="AK8" s="14">
        <f t="shared" ref="AK8:AK70" si="7">X8*H8</f>
        <v>150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1324.231</v>
      </c>
      <c r="D9" s="8">
        <v>1610.5440000000001</v>
      </c>
      <c r="E9" s="8">
        <v>1614.3779999999999</v>
      </c>
      <c r="F9" s="8">
        <v>1287.867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1535.9580000000001</v>
      </c>
      <c r="K9" s="14">
        <f t="shared" si="2"/>
        <v>78.419999999999845</v>
      </c>
      <c r="L9" s="14">
        <f>VLOOKUP(A:A,[1]TDSheet!$A:$L,12,0)</f>
        <v>0</v>
      </c>
      <c r="M9" s="14">
        <f>VLOOKUP(A:A,[1]TDSheet!$A:$N,14,0)</f>
        <v>150</v>
      </c>
      <c r="N9" s="14">
        <f>VLOOKUP(A:A,[1]TDSheet!$A:$O,15,0)</f>
        <v>380</v>
      </c>
      <c r="O9" s="14">
        <f>VLOOKUP(A:A,[1]TDSheet!$A:$V,22,0)</f>
        <v>100</v>
      </c>
      <c r="P9" s="14"/>
      <c r="Q9" s="14"/>
      <c r="R9" s="14"/>
      <c r="S9" s="14"/>
      <c r="T9" s="14"/>
      <c r="U9" s="14"/>
      <c r="V9" s="16">
        <v>500</v>
      </c>
      <c r="W9" s="14">
        <f t="shared" si="3"/>
        <v>322.87559999999996</v>
      </c>
      <c r="X9" s="16">
        <v>380</v>
      </c>
      <c r="Y9" s="18">
        <f t="shared" si="4"/>
        <v>8.665464346020574</v>
      </c>
      <c r="Z9" s="14">
        <f t="shared" si="5"/>
        <v>3.9887405551859607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274.74580000000003</v>
      </c>
      <c r="AF9" s="14">
        <f>VLOOKUP(A:A,[1]TDSheet!$A:$AF,32,0)</f>
        <v>335.0822</v>
      </c>
      <c r="AG9" s="14">
        <f>VLOOKUP(A:A,[1]TDSheet!$A:$AG,33,0)</f>
        <v>311.52179999999998</v>
      </c>
      <c r="AH9" s="14">
        <f>VLOOKUP(A:A,[3]TDSheet!$A:$D,4,0)</f>
        <v>377.577</v>
      </c>
      <c r="AI9" s="14" t="str">
        <f>VLOOKUP(A:A,[1]TDSheet!$A:$AI,35,0)</f>
        <v>проддек</v>
      </c>
      <c r="AJ9" s="14">
        <f t="shared" si="6"/>
        <v>500</v>
      </c>
      <c r="AK9" s="14">
        <f t="shared" si="7"/>
        <v>380</v>
      </c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1414</v>
      </c>
      <c r="D10" s="8">
        <v>2589</v>
      </c>
      <c r="E10" s="8">
        <v>2813</v>
      </c>
      <c r="F10" s="8">
        <v>1135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2889</v>
      </c>
      <c r="K10" s="14">
        <f t="shared" si="2"/>
        <v>-76</v>
      </c>
      <c r="L10" s="14">
        <f>VLOOKUP(A:A,[1]TDSheet!$A:$L,12,0)</f>
        <v>0</v>
      </c>
      <c r="M10" s="14">
        <f>VLOOKUP(A:A,[1]TDSheet!$A:$N,14,0)</f>
        <v>660</v>
      </c>
      <c r="N10" s="14">
        <f>VLOOKUP(A:A,[1]TDSheet!$A:$O,15,0)</f>
        <v>620</v>
      </c>
      <c r="O10" s="14">
        <f>VLOOKUP(A:A,[1]TDSheet!$A:$V,22,0)</f>
        <v>200</v>
      </c>
      <c r="P10" s="14"/>
      <c r="Q10" s="14"/>
      <c r="R10" s="14"/>
      <c r="S10" s="14"/>
      <c r="T10" s="14"/>
      <c r="U10" s="14"/>
      <c r="V10" s="16">
        <v>650</v>
      </c>
      <c r="W10" s="14">
        <f t="shared" si="3"/>
        <v>440.6</v>
      </c>
      <c r="X10" s="16">
        <v>560</v>
      </c>
      <c r="Y10" s="18">
        <f t="shared" si="4"/>
        <v>8.6813436223331824</v>
      </c>
      <c r="Z10" s="14">
        <f t="shared" si="5"/>
        <v>2.5760326827054016</v>
      </c>
      <c r="AA10" s="14"/>
      <c r="AB10" s="14"/>
      <c r="AC10" s="14"/>
      <c r="AD10" s="14">
        <f>VLOOKUP(A:A,[1]TDSheet!$A:$AD,30,0)</f>
        <v>610</v>
      </c>
      <c r="AE10" s="14">
        <f>VLOOKUP(A:A,[1]TDSheet!$A:$AE,31,0)</f>
        <v>398.8</v>
      </c>
      <c r="AF10" s="14">
        <f>VLOOKUP(A:A,[1]TDSheet!$A:$AF,32,0)</f>
        <v>390</v>
      </c>
      <c r="AG10" s="14">
        <f>VLOOKUP(A:A,[1]TDSheet!$A:$AG,33,0)</f>
        <v>367.6</v>
      </c>
      <c r="AH10" s="14">
        <f>VLOOKUP(A:A,[3]TDSheet!$A:$D,4,0)</f>
        <v>430</v>
      </c>
      <c r="AI10" s="14" t="str">
        <f>VLOOKUP(A:A,[1]TDSheet!$A:$AI,35,0)</f>
        <v>проддек</v>
      </c>
      <c r="AJ10" s="14">
        <f t="shared" si="6"/>
        <v>260</v>
      </c>
      <c r="AK10" s="14">
        <f t="shared" si="7"/>
        <v>224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2505</v>
      </c>
      <c r="D11" s="8">
        <v>5841</v>
      </c>
      <c r="E11" s="8">
        <v>5009</v>
      </c>
      <c r="F11" s="8">
        <v>3244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5058</v>
      </c>
      <c r="K11" s="14">
        <f t="shared" si="2"/>
        <v>-49</v>
      </c>
      <c r="L11" s="14">
        <f>VLOOKUP(A:A,[1]TDSheet!$A:$L,12,0)</f>
        <v>0</v>
      </c>
      <c r="M11" s="14">
        <f>VLOOKUP(A:A,[1]TDSheet!$A:$N,14,0)</f>
        <v>300</v>
      </c>
      <c r="N11" s="14">
        <f>VLOOKUP(A:A,[1]TDSheet!$A:$O,15,0)</f>
        <v>1000</v>
      </c>
      <c r="O11" s="14">
        <f>VLOOKUP(A:A,[1]TDSheet!$A:$V,22,0)</f>
        <v>400</v>
      </c>
      <c r="P11" s="14"/>
      <c r="Q11" s="14"/>
      <c r="R11" s="14"/>
      <c r="S11" s="14"/>
      <c r="T11" s="14"/>
      <c r="U11" s="14"/>
      <c r="V11" s="16">
        <v>700</v>
      </c>
      <c r="W11" s="14">
        <f t="shared" si="3"/>
        <v>761.8</v>
      </c>
      <c r="X11" s="16">
        <v>900</v>
      </c>
      <c r="Y11" s="18">
        <f t="shared" si="4"/>
        <v>8.590181149908112</v>
      </c>
      <c r="Z11" s="14">
        <f t="shared" si="5"/>
        <v>4.258335521134156</v>
      </c>
      <c r="AA11" s="14"/>
      <c r="AB11" s="14"/>
      <c r="AC11" s="14"/>
      <c r="AD11" s="14">
        <f>VLOOKUP(A:A,[1]TDSheet!$A:$AD,30,0)</f>
        <v>1200</v>
      </c>
      <c r="AE11" s="14">
        <f>VLOOKUP(A:A,[1]TDSheet!$A:$AE,31,0)</f>
        <v>769.8</v>
      </c>
      <c r="AF11" s="14">
        <f>VLOOKUP(A:A,[1]TDSheet!$A:$AF,32,0)</f>
        <v>780.2</v>
      </c>
      <c r="AG11" s="14">
        <f>VLOOKUP(A:A,[1]TDSheet!$A:$AG,33,0)</f>
        <v>780.2</v>
      </c>
      <c r="AH11" s="14">
        <f>VLOOKUP(A:A,[3]TDSheet!$A:$D,4,0)</f>
        <v>709</v>
      </c>
      <c r="AI11" s="14" t="str">
        <f>VLOOKUP(A:A,[1]TDSheet!$A:$AI,35,0)</f>
        <v>проддек</v>
      </c>
      <c r="AJ11" s="14">
        <f t="shared" si="6"/>
        <v>315</v>
      </c>
      <c r="AK11" s="14">
        <f t="shared" si="7"/>
        <v>405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1996</v>
      </c>
      <c r="D12" s="8">
        <v>4809</v>
      </c>
      <c r="E12" s="8">
        <v>4256</v>
      </c>
      <c r="F12" s="8">
        <v>2427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4351</v>
      </c>
      <c r="K12" s="14">
        <f t="shared" si="2"/>
        <v>-95</v>
      </c>
      <c r="L12" s="14">
        <f>VLOOKUP(A:A,[1]TDSheet!$A:$L,12,0)</f>
        <v>0</v>
      </c>
      <c r="M12" s="14">
        <f>VLOOKUP(A:A,[1]TDSheet!$A:$N,14,0)</f>
        <v>200</v>
      </c>
      <c r="N12" s="14">
        <f>VLOOKUP(A:A,[1]TDSheet!$A:$O,15,0)</f>
        <v>950</v>
      </c>
      <c r="O12" s="14">
        <f>VLOOKUP(A:A,[1]TDSheet!$A:$V,22,0)</f>
        <v>300</v>
      </c>
      <c r="P12" s="14"/>
      <c r="Q12" s="14"/>
      <c r="R12" s="14"/>
      <c r="S12" s="14"/>
      <c r="T12" s="14"/>
      <c r="U12" s="14"/>
      <c r="V12" s="16">
        <v>700</v>
      </c>
      <c r="W12" s="14">
        <f t="shared" si="3"/>
        <v>611.20000000000005</v>
      </c>
      <c r="X12" s="16">
        <v>700</v>
      </c>
      <c r="Y12" s="18">
        <f t="shared" si="4"/>
        <v>8.6338350785340303</v>
      </c>
      <c r="Z12" s="14">
        <f t="shared" si="5"/>
        <v>3.970876963350785</v>
      </c>
      <c r="AA12" s="14"/>
      <c r="AB12" s="14"/>
      <c r="AC12" s="14"/>
      <c r="AD12" s="14">
        <f>VLOOKUP(A:A,[1]TDSheet!$A:$AD,30,0)</f>
        <v>1200</v>
      </c>
      <c r="AE12" s="14">
        <f>VLOOKUP(A:A,[1]TDSheet!$A:$AE,31,0)</f>
        <v>631.4</v>
      </c>
      <c r="AF12" s="14">
        <f>VLOOKUP(A:A,[1]TDSheet!$A:$AF,32,0)</f>
        <v>601.20000000000005</v>
      </c>
      <c r="AG12" s="14">
        <f>VLOOKUP(A:A,[1]TDSheet!$A:$AG,33,0)</f>
        <v>596.20000000000005</v>
      </c>
      <c r="AH12" s="14">
        <f>VLOOKUP(A:A,[3]TDSheet!$A:$D,4,0)</f>
        <v>538</v>
      </c>
      <c r="AI12" s="14">
        <f>VLOOKUP(A:A,[1]TDSheet!$A:$AI,35,0)</f>
        <v>0</v>
      </c>
      <c r="AJ12" s="14">
        <f t="shared" si="6"/>
        <v>315</v>
      </c>
      <c r="AK12" s="14">
        <f t="shared" si="7"/>
        <v>315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</v>
      </c>
      <c r="D13" s="8">
        <v>89</v>
      </c>
      <c r="E13" s="8">
        <v>37</v>
      </c>
      <c r="F13" s="8">
        <v>51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60</v>
      </c>
      <c r="K13" s="14">
        <f t="shared" si="2"/>
        <v>-23</v>
      </c>
      <c r="L13" s="14">
        <f>VLOOKUP(A:A,[1]TDSheet!$A:$L,12,0)</f>
        <v>0</v>
      </c>
      <c r="M13" s="14">
        <f>VLOOKUP(A:A,[1]TDSheet!$A:$N,14,0)</f>
        <v>0</v>
      </c>
      <c r="N13" s="14">
        <f>VLOOKUP(A:A,[1]TDSheet!$A:$O,15,0)</f>
        <v>10</v>
      </c>
      <c r="O13" s="14">
        <f>VLOOKUP(A:A,[1]TDSheet!$A:$V,22,0)</f>
        <v>0</v>
      </c>
      <c r="P13" s="14"/>
      <c r="Q13" s="14"/>
      <c r="R13" s="14"/>
      <c r="S13" s="14"/>
      <c r="T13" s="14"/>
      <c r="U13" s="14"/>
      <c r="V13" s="16"/>
      <c r="W13" s="14">
        <f t="shared" si="3"/>
        <v>7.4</v>
      </c>
      <c r="X13" s="16">
        <v>10</v>
      </c>
      <c r="Y13" s="18">
        <f t="shared" si="4"/>
        <v>9.5945945945945947</v>
      </c>
      <c r="Z13" s="14">
        <f t="shared" si="5"/>
        <v>6.8918918918918912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9</v>
      </c>
      <c r="AF13" s="14">
        <f>VLOOKUP(A:A,[1]TDSheet!$A:$AF,32,0)</f>
        <v>7.6</v>
      </c>
      <c r="AG13" s="14">
        <f>VLOOKUP(A:A,[1]TDSheet!$A:$AG,33,0)</f>
        <v>8.1999999999999993</v>
      </c>
      <c r="AH13" s="14">
        <f>VLOOKUP(A:A,[3]TDSheet!$A:$D,4,0)</f>
        <v>5</v>
      </c>
      <c r="AI13" s="14">
        <f>VLOOKUP(A:A,[1]TDSheet!$A:$AI,35,0)</f>
        <v>0</v>
      </c>
      <c r="AJ13" s="14">
        <f t="shared" si="6"/>
        <v>0</v>
      </c>
      <c r="AK13" s="14">
        <f t="shared" si="7"/>
        <v>4</v>
      </c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44</v>
      </c>
      <c r="D14" s="8">
        <v>721</v>
      </c>
      <c r="E14" s="8">
        <v>390</v>
      </c>
      <c r="F14" s="8">
        <v>359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421</v>
      </c>
      <c r="K14" s="14">
        <f t="shared" si="2"/>
        <v>-31</v>
      </c>
      <c r="L14" s="14">
        <f>VLOOKUP(A:A,[1]TDSheet!$A:$L,12,0)</f>
        <v>0</v>
      </c>
      <c r="M14" s="14">
        <f>VLOOKUP(A:A,[1]TDSheet!$A:$N,14,0)</f>
        <v>0</v>
      </c>
      <c r="N14" s="14">
        <f>VLOOKUP(A:A,[1]TDSheet!$A:$O,15,0)</f>
        <v>0</v>
      </c>
      <c r="O14" s="14">
        <f>VLOOKUP(A:A,[1]TDSheet!$A:$V,22,0)</f>
        <v>0</v>
      </c>
      <c r="P14" s="14"/>
      <c r="Q14" s="14"/>
      <c r="R14" s="14"/>
      <c r="S14" s="14"/>
      <c r="T14" s="14"/>
      <c r="U14" s="14"/>
      <c r="V14" s="16">
        <v>150</v>
      </c>
      <c r="W14" s="14">
        <f t="shared" si="3"/>
        <v>78</v>
      </c>
      <c r="X14" s="16">
        <v>700</v>
      </c>
      <c r="Y14" s="18">
        <f t="shared" si="4"/>
        <v>15.5</v>
      </c>
      <c r="Z14" s="14">
        <f t="shared" si="5"/>
        <v>4.6025641025641022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4</v>
      </c>
      <c r="AF14" s="14">
        <f>VLOOKUP(A:A,[1]TDSheet!$A:$AF,32,0)</f>
        <v>59.2</v>
      </c>
      <c r="AG14" s="14">
        <f>VLOOKUP(A:A,[1]TDSheet!$A:$AG,33,0)</f>
        <v>24.6</v>
      </c>
      <c r="AH14" s="14">
        <f>VLOOKUP(A:A,[3]TDSheet!$A:$D,4,0)</f>
        <v>38</v>
      </c>
      <c r="AI14" s="14">
        <f>VLOOKUP(A:A,[1]TDSheet!$A:$AI,35,0)</f>
        <v>0</v>
      </c>
      <c r="AJ14" s="14">
        <f t="shared" si="6"/>
        <v>25.500000000000004</v>
      </c>
      <c r="AK14" s="14">
        <f t="shared" si="7"/>
        <v>119.00000000000001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262</v>
      </c>
      <c r="D15" s="8">
        <v>315</v>
      </c>
      <c r="E15" s="8">
        <v>327</v>
      </c>
      <c r="F15" s="8">
        <v>233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404</v>
      </c>
      <c r="K15" s="14">
        <f t="shared" si="2"/>
        <v>-77</v>
      </c>
      <c r="L15" s="14">
        <f>VLOOKUP(A:A,[1]TDSheet!$A:$L,12,0)</f>
        <v>0</v>
      </c>
      <c r="M15" s="14">
        <f>VLOOKUP(A:A,[1]TDSheet!$A:$N,14,0)</f>
        <v>80</v>
      </c>
      <c r="N15" s="14">
        <f>VLOOKUP(A:A,[1]TDSheet!$A:$O,15,0)</f>
        <v>100</v>
      </c>
      <c r="O15" s="14">
        <f>VLOOKUP(A:A,[1]TDSheet!$A:$V,22,0)</f>
        <v>40</v>
      </c>
      <c r="P15" s="14"/>
      <c r="Q15" s="14"/>
      <c r="R15" s="14"/>
      <c r="S15" s="14"/>
      <c r="T15" s="14"/>
      <c r="U15" s="14"/>
      <c r="V15" s="16">
        <v>40</v>
      </c>
      <c r="W15" s="14">
        <f t="shared" si="3"/>
        <v>65.400000000000006</v>
      </c>
      <c r="X15" s="16">
        <v>80</v>
      </c>
      <c r="Y15" s="18">
        <f t="shared" si="4"/>
        <v>8.761467889908257</v>
      </c>
      <c r="Z15" s="14">
        <f t="shared" si="5"/>
        <v>3.5626911314984708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50</v>
      </c>
      <c r="AF15" s="14">
        <f>VLOOKUP(A:A,[1]TDSheet!$A:$AF,32,0)</f>
        <v>65.8</v>
      </c>
      <c r="AG15" s="14">
        <f>VLOOKUP(A:A,[1]TDSheet!$A:$AG,33,0)</f>
        <v>61</v>
      </c>
      <c r="AH15" s="14">
        <f>VLOOKUP(A:A,[3]TDSheet!$A:$D,4,0)</f>
        <v>49</v>
      </c>
      <c r="AI15" s="14">
        <f>VLOOKUP(A:A,[1]TDSheet!$A:$AI,35,0)</f>
        <v>0</v>
      </c>
      <c r="AJ15" s="14">
        <f t="shared" si="6"/>
        <v>12</v>
      </c>
      <c r="AK15" s="14">
        <f t="shared" si="7"/>
        <v>24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1921</v>
      </c>
      <c r="D16" s="8">
        <v>3038</v>
      </c>
      <c r="E16" s="8">
        <v>1627</v>
      </c>
      <c r="F16" s="8">
        <v>3303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1665</v>
      </c>
      <c r="K16" s="14">
        <f t="shared" si="2"/>
        <v>-38</v>
      </c>
      <c r="L16" s="14">
        <f>VLOOKUP(A:A,[1]TDSheet!$A:$L,12,0)</f>
        <v>0</v>
      </c>
      <c r="M16" s="14">
        <f>VLOOKUP(A:A,[1]TDSheet!$A:$N,14,0)</f>
        <v>0</v>
      </c>
      <c r="N16" s="14">
        <f>VLOOKUP(A:A,[1]TDSheet!$A:$O,15,0)</f>
        <v>0</v>
      </c>
      <c r="O16" s="14">
        <f>VLOOKUP(A:A,[1]TDSheet!$A:$V,22,0)</f>
        <v>0</v>
      </c>
      <c r="P16" s="14"/>
      <c r="Q16" s="14"/>
      <c r="R16" s="14"/>
      <c r="S16" s="14"/>
      <c r="T16" s="14"/>
      <c r="U16" s="14"/>
      <c r="V16" s="16"/>
      <c r="W16" s="14">
        <f t="shared" si="3"/>
        <v>325.39999999999998</v>
      </c>
      <c r="X16" s="16">
        <v>3000</v>
      </c>
      <c r="Y16" s="18">
        <f t="shared" si="4"/>
        <v>19.370006146281501</v>
      </c>
      <c r="Z16" s="14">
        <f t="shared" si="5"/>
        <v>10.150583896742472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138.19999999999999</v>
      </c>
      <c r="AF16" s="14">
        <f>VLOOKUP(A:A,[1]TDSheet!$A:$AF,32,0)</f>
        <v>302.8</v>
      </c>
      <c r="AG16" s="14">
        <f>VLOOKUP(A:A,[1]TDSheet!$A:$AG,33,0)</f>
        <v>208.6</v>
      </c>
      <c r="AH16" s="14">
        <f>VLOOKUP(A:A,[3]TDSheet!$A:$D,4,0)</f>
        <v>265</v>
      </c>
      <c r="AI16" s="14">
        <f>VLOOKUP(A:A,[1]TDSheet!$A:$AI,35,0)</f>
        <v>0</v>
      </c>
      <c r="AJ16" s="14">
        <f t="shared" si="6"/>
        <v>0</v>
      </c>
      <c r="AK16" s="14">
        <f t="shared" si="7"/>
        <v>510.00000000000006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389</v>
      </c>
      <c r="D17" s="8">
        <v>835</v>
      </c>
      <c r="E17" s="8">
        <v>549</v>
      </c>
      <c r="F17" s="8">
        <v>654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643</v>
      </c>
      <c r="K17" s="14">
        <f t="shared" si="2"/>
        <v>-94</v>
      </c>
      <c r="L17" s="14">
        <f>VLOOKUP(A:A,[1]TDSheet!$A:$L,12,0)</f>
        <v>0</v>
      </c>
      <c r="M17" s="14">
        <f>VLOOKUP(A:A,[1]TDSheet!$A:$N,14,0)</f>
        <v>0</v>
      </c>
      <c r="N17" s="14">
        <f>VLOOKUP(A:A,[1]TDSheet!$A:$O,15,0)</f>
        <v>100</v>
      </c>
      <c r="O17" s="14">
        <f>VLOOKUP(A:A,[1]TDSheet!$A:$V,22,0)</f>
        <v>50</v>
      </c>
      <c r="P17" s="14"/>
      <c r="Q17" s="14"/>
      <c r="R17" s="14"/>
      <c r="S17" s="14"/>
      <c r="T17" s="14"/>
      <c r="U17" s="14"/>
      <c r="V17" s="16">
        <v>100</v>
      </c>
      <c r="W17" s="14">
        <f t="shared" si="3"/>
        <v>109.8</v>
      </c>
      <c r="X17" s="16">
        <v>110</v>
      </c>
      <c r="Y17" s="18">
        <f t="shared" si="4"/>
        <v>9.2349726775956285</v>
      </c>
      <c r="Z17" s="14">
        <f t="shared" si="5"/>
        <v>5.9562841530054644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133.19999999999999</v>
      </c>
      <c r="AF17" s="14">
        <f>VLOOKUP(A:A,[1]TDSheet!$A:$AF,32,0)</f>
        <v>111.8</v>
      </c>
      <c r="AG17" s="14">
        <f>VLOOKUP(A:A,[1]TDSheet!$A:$AG,33,0)</f>
        <v>128.4</v>
      </c>
      <c r="AH17" s="14">
        <f>VLOOKUP(A:A,[3]TDSheet!$A:$D,4,0)</f>
        <v>106</v>
      </c>
      <c r="AI17" s="14" t="str">
        <f>VLOOKUP(A:A,[1]TDSheet!$A:$AI,35,0)</f>
        <v>оконч</v>
      </c>
      <c r="AJ17" s="14">
        <f t="shared" si="6"/>
        <v>35</v>
      </c>
      <c r="AK17" s="14">
        <f t="shared" si="7"/>
        <v>38.5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163</v>
      </c>
      <c r="D18" s="8">
        <v>9909</v>
      </c>
      <c r="E18" s="8">
        <v>536</v>
      </c>
      <c r="F18" s="8">
        <v>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608</v>
      </c>
      <c r="K18" s="14">
        <f t="shared" si="2"/>
        <v>-72</v>
      </c>
      <c r="L18" s="14">
        <f>VLOOKUP(A:A,[1]TDSheet!$A:$L,12,0)</f>
        <v>0</v>
      </c>
      <c r="M18" s="14">
        <f>VLOOKUP(A:A,[1]TDSheet!$A:$N,14,0)</f>
        <v>50</v>
      </c>
      <c r="N18" s="14">
        <f>VLOOKUP(A:A,[1]TDSheet!$A:$O,15,0)</f>
        <v>30</v>
      </c>
      <c r="O18" s="14">
        <f>VLOOKUP(A:A,[1]TDSheet!$A:$V,22,0)</f>
        <v>20</v>
      </c>
      <c r="P18" s="14"/>
      <c r="Q18" s="14"/>
      <c r="R18" s="14"/>
      <c r="S18" s="14"/>
      <c r="T18" s="14"/>
      <c r="U18" s="14"/>
      <c r="V18" s="16">
        <v>30</v>
      </c>
      <c r="W18" s="14">
        <f t="shared" si="3"/>
        <v>5.2</v>
      </c>
      <c r="X18" s="16">
        <v>30</v>
      </c>
      <c r="Y18" s="18">
        <f t="shared" si="4"/>
        <v>31.346153846153847</v>
      </c>
      <c r="Z18" s="14">
        <f t="shared" si="5"/>
        <v>0.57692307692307687</v>
      </c>
      <c r="AA18" s="14"/>
      <c r="AB18" s="14"/>
      <c r="AC18" s="14"/>
      <c r="AD18" s="14">
        <f>VLOOKUP(A:A,[1]TDSheet!$A:$AD,30,0)</f>
        <v>510</v>
      </c>
      <c r="AE18" s="14">
        <f>VLOOKUP(A:A,[1]TDSheet!$A:$AE,31,0)</f>
        <v>17</v>
      </c>
      <c r="AF18" s="14">
        <f>VLOOKUP(A:A,[1]TDSheet!$A:$AF,32,0)</f>
        <v>22.2</v>
      </c>
      <c r="AG18" s="14">
        <f>VLOOKUP(A:A,[1]TDSheet!$A:$AG,33,0)</f>
        <v>8</v>
      </c>
      <c r="AH18" s="14">
        <v>0</v>
      </c>
      <c r="AI18" s="21" t="s">
        <v>153</v>
      </c>
      <c r="AJ18" s="14">
        <f t="shared" si="6"/>
        <v>10.5</v>
      </c>
      <c r="AK18" s="14">
        <f t="shared" si="7"/>
        <v>10.5</v>
      </c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596</v>
      </c>
      <c r="D19" s="8">
        <v>1107</v>
      </c>
      <c r="E19" s="8">
        <v>455</v>
      </c>
      <c r="F19" s="8">
        <v>215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506</v>
      </c>
      <c r="K19" s="14">
        <f t="shared" si="2"/>
        <v>-51</v>
      </c>
      <c r="L19" s="14">
        <f>VLOOKUP(A:A,[1]TDSheet!$A:$L,12,0)</f>
        <v>0</v>
      </c>
      <c r="M19" s="14">
        <f>VLOOKUP(A:A,[1]TDSheet!$A:$N,14,0)</f>
        <v>70</v>
      </c>
      <c r="N19" s="14">
        <f>VLOOKUP(A:A,[1]TDSheet!$A:$O,15,0)</f>
        <v>100</v>
      </c>
      <c r="O19" s="14">
        <f>VLOOKUP(A:A,[1]TDSheet!$A:$V,22,0)</f>
        <v>50</v>
      </c>
      <c r="P19" s="14"/>
      <c r="Q19" s="14"/>
      <c r="R19" s="14"/>
      <c r="S19" s="14"/>
      <c r="T19" s="14"/>
      <c r="U19" s="14"/>
      <c r="V19" s="16">
        <v>200</v>
      </c>
      <c r="W19" s="14">
        <f t="shared" si="3"/>
        <v>85</v>
      </c>
      <c r="X19" s="16">
        <v>150</v>
      </c>
      <c r="Y19" s="18">
        <f t="shared" si="4"/>
        <v>9.235294117647058</v>
      </c>
      <c r="Z19" s="14">
        <f t="shared" si="5"/>
        <v>2.5294117647058822</v>
      </c>
      <c r="AA19" s="14"/>
      <c r="AB19" s="14"/>
      <c r="AC19" s="14"/>
      <c r="AD19" s="14">
        <f>VLOOKUP(A:A,[1]TDSheet!$A:$AD,30,0)</f>
        <v>30</v>
      </c>
      <c r="AE19" s="14">
        <f>VLOOKUP(A:A,[1]TDSheet!$A:$AE,31,0)</f>
        <v>57</v>
      </c>
      <c r="AF19" s="14">
        <f>VLOOKUP(A:A,[1]TDSheet!$A:$AF,32,0)</f>
        <v>103.8</v>
      </c>
      <c r="AG19" s="14">
        <f>VLOOKUP(A:A,[1]TDSheet!$A:$AG,33,0)</f>
        <v>61.2</v>
      </c>
      <c r="AH19" s="14">
        <f>VLOOKUP(A:A,[3]TDSheet!$A:$D,4,0)</f>
        <v>86</v>
      </c>
      <c r="AI19" s="14">
        <f>VLOOKUP(A:A,[1]TDSheet!$A:$AI,35,0)</f>
        <v>0</v>
      </c>
      <c r="AJ19" s="14">
        <f t="shared" si="6"/>
        <v>70</v>
      </c>
      <c r="AK19" s="14">
        <f t="shared" si="7"/>
        <v>52.5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667</v>
      </c>
      <c r="D20" s="8">
        <v>8859</v>
      </c>
      <c r="E20" s="8">
        <v>193</v>
      </c>
      <c r="F20" s="8">
        <v>436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785</v>
      </c>
      <c r="K20" s="14">
        <f t="shared" si="2"/>
        <v>-592</v>
      </c>
      <c r="L20" s="14">
        <f>VLOOKUP(A:A,[1]TDSheet!$A:$L,12,0)</f>
        <v>0</v>
      </c>
      <c r="M20" s="14">
        <f>VLOOKUP(A:A,[1]TDSheet!$A:$N,14,0)</f>
        <v>150</v>
      </c>
      <c r="N20" s="14">
        <f>VLOOKUP(A:A,[1]TDSheet!$A:$O,15,0)</f>
        <v>120</v>
      </c>
      <c r="O20" s="14">
        <f>VLOOKUP(A:A,[1]TDSheet!$A:$V,22,0)</f>
        <v>80</v>
      </c>
      <c r="P20" s="14"/>
      <c r="Q20" s="14"/>
      <c r="R20" s="14"/>
      <c r="S20" s="14"/>
      <c r="T20" s="14"/>
      <c r="U20" s="14"/>
      <c r="V20" s="16">
        <v>120</v>
      </c>
      <c r="W20" s="14">
        <f t="shared" si="3"/>
        <v>38.6</v>
      </c>
      <c r="X20" s="16">
        <v>120</v>
      </c>
      <c r="Y20" s="18">
        <f t="shared" si="4"/>
        <v>26.580310880829014</v>
      </c>
      <c r="Z20" s="14">
        <f t="shared" si="5"/>
        <v>11.295336787564766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93.6</v>
      </c>
      <c r="AF20" s="14">
        <f>VLOOKUP(A:A,[1]TDSheet!$A:$AF,32,0)</f>
        <v>110.8</v>
      </c>
      <c r="AG20" s="14">
        <f>VLOOKUP(A:A,[1]TDSheet!$A:$AG,33,0)</f>
        <v>55.4</v>
      </c>
      <c r="AH20" s="14">
        <f>VLOOKUP(A:A,[3]TDSheet!$A:$D,4,0)</f>
        <v>41</v>
      </c>
      <c r="AI20" s="19" t="s">
        <v>154</v>
      </c>
      <c r="AJ20" s="14">
        <f t="shared" si="6"/>
        <v>42</v>
      </c>
      <c r="AK20" s="14">
        <f t="shared" si="7"/>
        <v>42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297.596</v>
      </c>
      <c r="D21" s="8">
        <v>451.09899999999999</v>
      </c>
      <c r="E21" s="8">
        <v>461.99599999999998</v>
      </c>
      <c r="F21" s="8">
        <v>277.86500000000001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441.95400000000001</v>
      </c>
      <c r="K21" s="14">
        <f t="shared" si="2"/>
        <v>20.041999999999973</v>
      </c>
      <c r="L21" s="14">
        <f>VLOOKUP(A:A,[1]TDSheet!$A:$L,12,0)</f>
        <v>0</v>
      </c>
      <c r="M21" s="14">
        <f>VLOOKUP(A:A,[1]TDSheet!$A:$N,14,0)</f>
        <v>70</v>
      </c>
      <c r="N21" s="14">
        <f>VLOOKUP(A:A,[1]TDSheet!$A:$O,15,0)</f>
        <v>120</v>
      </c>
      <c r="O21" s="14">
        <f>VLOOKUP(A:A,[1]TDSheet!$A:$V,22,0)</f>
        <v>40</v>
      </c>
      <c r="P21" s="14"/>
      <c r="Q21" s="14"/>
      <c r="R21" s="14"/>
      <c r="S21" s="14"/>
      <c r="T21" s="14"/>
      <c r="U21" s="14"/>
      <c r="V21" s="16">
        <v>170</v>
      </c>
      <c r="W21" s="14">
        <f t="shared" si="3"/>
        <v>92.399199999999993</v>
      </c>
      <c r="X21" s="16">
        <v>120</v>
      </c>
      <c r="Y21" s="18">
        <f t="shared" si="4"/>
        <v>8.6349773591113355</v>
      </c>
      <c r="Z21" s="14">
        <f t="shared" si="5"/>
        <v>3.0072230062597947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86.599199999999996</v>
      </c>
      <c r="AF21" s="14">
        <f>VLOOKUP(A:A,[1]TDSheet!$A:$AF,32,0)</f>
        <v>81.272199999999998</v>
      </c>
      <c r="AG21" s="14">
        <f>VLOOKUP(A:A,[1]TDSheet!$A:$AG,33,0)</f>
        <v>79.459199999999996</v>
      </c>
      <c r="AH21" s="14">
        <f>VLOOKUP(A:A,[3]TDSheet!$A:$D,4,0)</f>
        <v>85.840999999999994</v>
      </c>
      <c r="AI21" s="14">
        <f>VLOOKUP(A:A,[1]TDSheet!$A:$AI,35,0)</f>
        <v>0</v>
      </c>
      <c r="AJ21" s="14">
        <f t="shared" si="6"/>
        <v>170</v>
      </c>
      <c r="AK21" s="14">
        <f t="shared" si="7"/>
        <v>120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3314.8780000000002</v>
      </c>
      <c r="D22" s="8">
        <v>5611.3559999999998</v>
      </c>
      <c r="E22" s="8">
        <v>5324.2510000000002</v>
      </c>
      <c r="F22" s="8">
        <v>3496.6570000000002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5417.8869999999997</v>
      </c>
      <c r="K22" s="14">
        <f t="shared" si="2"/>
        <v>-93.635999999999513</v>
      </c>
      <c r="L22" s="14">
        <f>VLOOKUP(A:A,[1]TDSheet!$A:$L,12,0)</f>
        <v>0</v>
      </c>
      <c r="M22" s="14">
        <f>VLOOKUP(A:A,[1]TDSheet!$A:$N,14,0)</f>
        <v>1200</v>
      </c>
      <c r="N22" s="14">
        <f>VLOOKUP(A:A,[1]TDSheet!$A:$O,15,0)</f>
        <v>1400</v>
      </c>
      <c r="O22" s="14">
        <f>VLOOKUP(A:A,[1]TDSheet!$A:$V,22,0)</f>
        <v>100</v>
      </c>
      <c r="P22" s="14"/>
      <c r="Q22" s="14"/>
      <c r="R22" s="14"/>
      <c r="S22" s="14"/>
      <c r="T22" s="14"/>
      <c r="U22" s="14"/>
      <c r="V22" s="16">
        <v>1600</v>
      </c>
      <c r="W22" s="14">
        <f t="shared" si="3"/>
        <v>1064.8502000000001</v>
      </c>
      <c r="X22" s="16">
        <v>1500</v>
      </c>
      <c r="Y22" s="18">
        <f t="shared" si="4"/>
        <v>8.7304834050836426</v>
      </c>
      <c r="Z22" s="14">
        <f t="shared" si="5"/>
        <v>3.2837078867994767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970.69940000000008</v>
      </c>
      <c r="AF22" s="14">
        <f>VLOOKUP(A:A,[1]TDSheet!$A:$AF,32,0)</f>
        <v>966.31939999999997</v>
      </c>
      <c r="AG22" s="14">
        <f>VLOOKUP(A:A,[1]TDSheet!$A:$AG,33,0)</f>
        <v>942.57500000000005</v>
      </c>
      <c r="AH22" s="14">
        <f>VLOOKUP(A:A,[3]TDSheet!$A:$D,4,0)</f>
        <v>1095.952</v>
      </c>
      <c r="AI22" s="14" t="str">
        <f>VLOOKUP(A:A,[1]TDSheet!$A:$AI,35,0)</f>
        <v>проддек</v>
      </c>
      <c r="AJ22" s="14">
        <f t="shared" si="6"/>
        <v>1600</v>
      </c>
      <c r="AK22" s="14">
        <f t="shared" si="7"/>
        <v>1500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322.12900000000002</v>
      </c>
      <c r="D23" s="8">
        <v>306.46899999999999</v>
      </c>
      <c r="E23" s="8">
        <v>355.31599999999997</v>
      </c>
      <c r="F23" s="8">
        <v>258.12099999999998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355.38</v>
      </c>
      <c r="K23" s="14">
        <f t="shared" si="2"/>
        <v>-6.4000000000021373E-2</v>
      </c>
      <c r="L23" s="14">
        <f>VLOOKUP(A:A,[1]TDSheet!$A:$L,12,0)</f>
        <v>0</v>
      </c>
      <c r="M23" s="14">
        <f>VLOOKUP(A:A,[1]TDSheet!$A:$N,14,0)</f>
        <v>30</v>
      </c>
      <c r="N23" s="14">
        <f>VLOOKUP(A:A,[1]TDSheet!$A:$O,15,0)</f>
        <v>100</v>
      </c>
      <c r="O23" s="14">
        <f>VLOOKUP(A:A,[1]TDSheet!$A:$V,22,0)</f>
        <v>30</v>
      </c>
      <c r="P23" s="14"/>
      <c r="Q23" s="14"/>
      <c r="R23" s="14"/>
      <c r="S23" s="14"/>
      <c r="T23" s="14"/>
      <c r="U23" s="14"/>
      <c r="V23" s="16">
        <v>110</v>
      </c>
      <c r="W23" s="14">
        <f t="shared" si="3"/>
        <v>71.063199999999995</v>
      </c>
      <c r="X23" s="16">
        <v>90</v>
      </c>
      <c r="Y23" s="18">
        <f t="shared" si="4"/>
        <v>8.698186965968322</v>
      </c>
      <c r="Z23" s="14">
        <f t="shared" si="5"/>
        <v>3.6322738069774512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61.943600000000004</v>
      </c>
      <c r="AF23" s="14">
        <f>VLOOKUP(A:A,[1]TDSheet!$A:$AF,32,0)</f>
        <v>71.973800000000011</v>
      </c>
      <c r="AG23" s="14">
        <f>VLOOKUP(A:A,[1]TDSheet!$A:$AG,33,0)</f>
        <v>61.567600000000006</v>
      </c>
      <c r="AH23" s="14">
        <f>VLOOKUP(A:A,[3]TDSheet!$A:$D,4,0)</f>
        <v>39.902000000000001</v>
      </c>
      <c r="AI23" s="14">
        <f>VLOOKUP(A:A,[1]TDSheet!$A:$AI,35,0)</f>
        <v>0</v>
      </c>
      <c r="AJ23" s="14">
        <f t="shared" si="6"/>
        <v>110</v>
      </c>
      <c r="AK23" s="14">
        <f t="shared" si="7"/>
        <v>90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/>
      <c r="D24" s="8">
        <v>1015.775</v>
      </c>
      <c r="E24" s="8">
        <v>0</v>
      </c>
      <c r="F24" s="8">
        <v>1015.775</v>
      </c>
      <c r="G24" s="13">
        <v>0</v>
      </c>
      <c r="H24" s="1">
        <v>1</v>
      </c>
      <c r="I24" s="1" t="e">
        <f>VLOOKUP(A:A,[1]TDSheet!$A:$I,9,0)</f>
        <v>#N/A</v>
      </c>
      <c r="J24" s="14">
        <v>0</v>
      </c>
      <c r="K24" s="14">
        <f t="shared" si="2"/>
        <v>0</v>
      </c>
      <c r="L24" s="14">
        <v>0</v>
      </c>
      <c r="M24" s="17">
        <v>500</v>
      </c>
      <c r="N24" s="17">
        <v>500</v>
      </c>
      <c r="O24" s="17">
        <v>300</v>
      </c>
      <c r="P24" s="14"/>
      <c r="Q24" s="14"/>
      <c r="R24" s="14"/>
      <c r="S24" s="14"/>
      <c r="T24" s="14"/>
      <c r="U24" s="14"/>
      <c r="V24" s="16">
        <v>500</v>
      </c>
      <c r="W24" s="14">
        <f t="shared" si="3"/>
        <v>0</v>
      </c>
      <c r="X24" s="16">
        <v>500</v>
      </c>
      <c r="Y24" s="18" t="e">
        <f t="shared" si="4"/>
        <v>#DIV/0!</v>
      </c>
      <c r="Z24" s="14" t="e">
        <f t="shared" si="5"/>
        <v>#DIV/0!</v>
      </c>
      <c r="AA24" s="14"/>
      <c r="AB24" s="14"/>
      <c r="AC24" s="14"/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e">
        <f>VLOOKUP(A:A,[1]TDSheet!$A:$AI,35,0)</f>
        <v>#N/A</v>
      </c>
      <c r="AJ24" s="14">
        <f t="shared" si="6"/>
        <v>500</v>
      </c>
      <c r="AK24" s="14">
        <f t="shared" si="7"/>
        <v>500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324.459</v>
      </c>
      <c r="D25" s="8">
        <v>633.85900000000004</v>
      </c>
      <c r="E25" s="8">
        <v>570.12599999999998</v>
      </c>
      <c r="F25" s="8">
        <v>379.32499999999999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555.38699999999994</v>
      </c>
      <c r="K25" s="14">
        <f t="shared" si="2"/>
        <v>14.739000000000033</v>
      </c>
      <c r="L25" s="14">
        <f>VLOOKUP(A:A,[1]TDSheet!$A:$L,12,0)</f>
        <v>0</v>
      </c>
      <c r="M25" s="14">
        <f>VLOOKUP(A:A,[1]TDSheet!$A:$N,14,0)</f>
        <v>90</v>
      </c>
      <c r="N25" s="14">
        <f>VLOOKUP(A:A,[1]TDSheet!$A:$O,15,0)</f>
        <v>160</v>
      </c>
      <c r="O25" s="14">
        <f>VLOOKUP(A:A,[1]TDSheet!$A:$V,22,0)</f>
        <v>50</v>
      </c>
      <c r="P25" s="14"/>
      <c r="Q25" s="14"/>
      <c r="R25" s="14"/>
      <c r="S25" s="14"/>
      <c r="T25" s="14"/>
      <c r="U25" s="14"/>
      <c r="V25" s="16">
        <v>170</v>
      </c>
      <c r="W25" s="14">
        <f t="shared" si="3"/>
        <v>114.0252</v>
      </c>
      <c r="X25" s="16">
        <v>140</v>
      </c>
      <c r="Y25" s="18">
        <f t="shared" si="4"/>
        <v>8.6763715389229752</v>
      </c>
      <c r="Z25" s="14">
        <f t="shared" si="5"/>
        <v>3.3266769100163822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113.03399999999999</v>
      </c>
      <c r="AF25" s="14">
        <f>VLOOKUP(A:A,[1]TDSheet!$A:$AF,32,0)</f>
        <v>97.515000000000001</v>
      </c>
      <c r="AG25" s="14">
        <f>VLOOKUP(A:A,[1]TDSheet!$A:$AG,33,0)</f>
        <v>100.063</v>
      </c>
      <c r="AH25" s="14">
        <f>VLOOKUP(A:A,[3]TDSheet!$A:$D,4,0)</f>
        <v>75.674999999999997</v>
      </c>
      <c r="AI25" s="14">
        <f>VLOOKUP(A:A,[1]TDSheet!$A:$AI,35,0)</f>
        <v>0</v>
      </c>
      <c r="AJ25" s="14">
        <f t="shared" si="6"/>
        <v>170</v>
      </c>
      <c r="AK25" s="14">
        <f t="shared" si="7"/>
        <v>140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210.57400000000001</v>
      </c>
      <c r="D26" s="8">
        <v>210.911</v>
      </c>
      <c r="E26" s="8">
        <v>238.012</v>
      </c>
      <c r="F26" s="8">
        <v>178.23400000000001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232.57599999999999</v>
      </c>
      <c r="K26" s="14">
        <f t="shared" si="2"/>
        <v>5.436000000000007</v>
      </c>
      <c r="L26" s="14">
        <f>VLOOKUP(A:A,[1]TDSheet!$A:$L,12,0)</f>
        <v>0</v>
      </c>
      <c r="M26" s="14">
        <f>VLOOKUP(A:A,[1]TDSheet!$A:$N,14,0)</f>
        <v>50</v>
      </c>
      <c r="N26" s="14">
        <f>VLOOKUP(A:A,[1]TDSheet!$A:$O,15,0)</f>
        <v>70</v>
      </c>
      <c r="O26" s="14">
        <f>VLOOKUP(A:A,[1]TDSheet!$A:$V,22,0)</f>
        <v>20</v>
      </c>
      <c r="P26" s="14"/>
      <c r="Q26" s="14"/>
      <c r="R26" s="14"/>
      <c r="S26" s="14"/>
      <c r="T26" s="14"/>
      <c r="U26" s="14"/>
      <c r="V26" s="16">
        <v>30</v>
      </c>
      <c r="W26" s="14">
        <f t="shared" si="3"/>
        <v>47.602400000000003</v>
      </c>
      <c r="X26" s="16">
        <v>60</v>
      </c>
      <c r="Y26" s="18">
        <f t="shared" si="4"/>
        <v>8.5759121388837531</v>
      </c>
      <c r="Z26" s="14">
        <f t="shared" si="5"/>
        <v>3.7442229803539315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50.140599999999999</v>
      </c>
      <c r="AF26" s="14">
        <f>VLOOKUP(A:A,[1]TDSheet!$A:$AF,32,0)</f>
        <v>48.686799999999998</v>
      </c>
      <c r="AG26" s="14">
        <f>VLOOKUP(A:A,[1]TDSheet!$A:$AG,33,0)</f>
        <v>42.7498</v>
      </c>
      <c r="AH26" s="14">
        <f>VLOOKUP(A:A,[3]TDSheet!$A:$D,4,0)</f>
        <v>28.977</v>
      </c>
      <c r="AI26" s="14">
        <f>VLOOKUP(A:A,[1]TDSheet!$A:$AI,35,0)</f>
        <v>0</v>
      </c>
      <c r="AJ26" s="14">
        <f t="shared" si="6"/>
        <v>30</v>
      </c>
      <c r="AK26" s="14">
        <f t="shared" si="7"/>
        <v>60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223.98599999999999</v>
      </c>
      <c r="D27" s="8">
        <v>147.39699999999999</v>
      </c>
      <c r="E27" s="8">
        <v>221.66399999999999</v>
      </c>
      <c r="F27" s="8">
        <v>147.03200000000001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210.80699999999999</v>
      </c>
      <c r="K27" s="14">
        <f t="shared" si="2"/>
        <v>10.856999999999999</v>
      </c>
      <c r="L27" s="14">
        <f>VLOOKUP(A:A,[1]TDSheet!$A:$L,12,0)</f>
        <v>0</v>
      </c>
      <c r="M27" s="14">
        <f>VLOOKUP(A:A,[1]TDSheet!$A:$N,14,0)</f>
        <v>40</v>
      </c>
      <c r="N27" s="14">
        <f>VLOOKUP(A:A,[1]TDSheet!$A:$O,15,0)</f>
        <v>60</v>
      </c>
      <c r="O27" s="14">
        <f>VLOOKUP(A:A,[1]TDSheet!$A:$V,22,0)</f>
        <v>20</v>
      </c>
      <c r="P27" s="14"/>
      <c r="Q27" s="14"/>
      <c r="R27" s="14"/>
      <c r="S27" s="14"/>
      <c r="T27" s="14"/>
      <c r="U27" s="14"/>
      <c r="V27" s="16">
        <v>60</v>
      </c>
      <c r="W27" s="14">
        <f t="shared" si="3"/>
        <v>44.332799999999999</v>
      </c>
      <c r="X27" s="16">
        <v>60</v>
      </c>
      <c r="Y27" s="18">
        <f t="shared" si="4"/>
        <v>8.7301501371445074</v>
      </c>
      <c r="Z27" s="14">
        <f t="shared" si="5"/>
        <v>3.3165511765555076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49.591200000000001</v>
      </c>
      <c r="AF27" s="14">
        <f>VLOOKUP(A:A,[1]TDSheet!$A:$AF,32,0)</f>
        <v>48.191600000000001</v>
      </c>
      <c r="AG27" s="14">
        <f>VLOOKUP(A:A,[1]TDSheet!$A:$AG,33,0)</f>
        <v>39.0334</v>
      </c>
      <c r="AH27" s="14">
        <f>VLOOKUP(A:A,[3]TDSheet!$A:$D,4,0)</f>
        <v>28.210999999999999</v>
      </c>
      <c r="AI27" s="14">
        <f>VLOOKUP(A:A,[1]TDSheet!$A:$AI,35,0)</f>
        <v>0</v>
      </c>
      <c r="AJ27" s="14">
        <f t="shared" si="6"/>
        <v>60</v>
      </c>
      <c r="AK27" s="14">
        <f t="shared" si="7"/>
        <v>60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17.652000000000001</v>
      </c>
      <c r="D28" s="8">
        <v>66.283000000000001</v>
      </c>
      <c r="E28" s="8">
        <v>20.544</v>
      </c>
      <c r="F28" s="8">
        <v>62.338000000000001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4">
        <f>VLOOKUP(A:A,[2]TDSheet!$A:$F,6,0)</f>
        <v>28.395</v>
      </c>
      <c r="K28" s="14">
        <f t="shared" si="2"/>
        <v>-7.8509999999999991</v>
      </c>
      <c r="L28" s="14">
        <f>VLOOKUP(A:A,[1]TDSheet!$A:$L,12,0)</f>
        <v>0</v>
      </c>
      <c r="M28" s="14">
        <f>VLOOKUP(A:A,[1]TDSheet!$A:$N,14,0)</f>
        <v>0</v>
      </c>
      <c r="N28" s="14">
        <f>VLOOKUP(A:A,[1]TDSheet!$A:$O,15,0)</f>
        <v>0</v>
      </c>
      <c r="O28" s="14">
        <f>VLOOKUP(A:A,[1]TDSheet!$A:$V,22,0)</f>
        <v>0</v>
      </c>
      <c r="P28" s="14"/>
      <c r="Q28" s="14"/>
      <c r="R28" s="14"/>
      <c r="S28" s="14"/>
      <c r="T28" s="14"/>
      <c r="U28" s="14"/>
      <c r="V28" s="16"/>
      <c r="W28" s="14">
        <f t="shared" si="3"/>
        <v>4.1088000000000005</v>
      </c>
      <c r="X28" s="16">
        <v>30</v>
      </c>
      <c r="Y28" s="18">
        <f t="shared" si="4"/>
        <v>22.473228193146415</v>
      </c>
      <c r="Z28" s="14">
        <f t="shared" si="5"/>
        <v>15.171826323987538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0.35239999999999999</v>
      </c>
      <c r="AF28" s="14">
        <f>VLOOKUP(A:A,[1]TDSheet!$A:$AF,32,0)</f>
        <v>3.7887999999999997</v>
      </c>
      <c r="AG28" s="14">
        <f>VLOOKUP(A:A,[1]TDSheet!$A:$AG,33,0)</f>
        <v>3.9252000000000002</v>
      </c>
      <c r="AH28" s="14">
        <f>VLOOKUP(A:A,[3]TDSheet!$A:$D,4,0)</f>
        <v>6.3780000000000001</v>
      </c>
      <c r="AI28" s="14">
        <f>VLOOKUP(A:A,[1]TDSheet!$A:$AI,35,0)</f>
        <v>0</v>
      </c>
      <c r="AJ28" s="14">
        <f t="shared" si="6"/>
        <v>0</v>
      </c>
      <c r="AK28" s="14">
        <f t="shared" si="7"/>
        <v>30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426.37900000000002</v>
      </c>
      <c r="D29" s="8">
        <v>442.16899999999998</v>
      </c>
      <c r="E29" s="8">
        <v>620.98699999999997</v>
      </c>
      <c r="F29" s="8">
        <v>227.4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613.798</v>
      </c>
      <c r="K29" s="14">
        <f t="shared" si="2"/>
        <v>7.1889999999999645</v>
      </c>
      <c r="L29" s="14">
        <f>VLOOKUP(A:A,[1]TDSheet!$A:$L,12,0)</f>
        <v>0</v>
      </c>
      <c r="M29" s="14">
        <f>VLOOKUP(A:A,[1]TDSheet!$A:$N,14,0)</f>
        <v>260</v>
      </c>
      <c r="N29" s="14">
        <f>VLOOKUP(A:A,[1]TDSheet!$A:$O,15,0)</f>
        <v>180</v>
      </c>
      <c r="O29" s="14">
        <f>VLOOKUP(A:A,[1]TDSheet!$A:$V,22,0)</f>
        <v>40</v>
      </c>
      <c r="P29" s="14"/>
      <c r="Q29" s="14"/>
      <c r="R29" s="14"/>
      <c r="S29" s="14"/>
      <c r="T29" s="14"/>
      <c r="U29" s="14"/>
      <c r="V29" s="16">
        <v>210</v>
      </c>
      <c r="W29" s="14">
        <f t="shared" si="3"/>
        <v>124.19739999999999</v>
      </c>
      <c r="X29" s="16">
        <v>160</v>
      </c>
      <c r="Y29" s="18">
        <f t="shared" si="4"/>
        <v>8.6748997966141008</v>
      </c>
      <c r="Z29" s="14">
        <f t="shared" si="5"/>
        <v>1.8309562035920239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107.602</v>
      </c>
      <c r="AF29" s="14">
        <f>VLOOKUP(A:A,[1]TDSheet!$A:$AF,32,0)</f>
        <v>104.2548</v>
      </c>
      <c r="AG29" s="14">
        <f>VLOOKUP(A:A,[1]TDSheet!$A:$AG,33,0)</f>
        <v>91.320999999999998</v>
      </c>
      <c r="AH29" s="14">
        <f>VLOOKUP(A:A,[3]TDSheet!$A:$D,4,0)</f>
        <v>82.426000000000002</v>
      </c>
      <c r="AI29" s="14">
        <f>VLOOKUP(A:A,[1]TDSheet!$A:$AI,35,0)</f>
        <v>0</v>
      </c>
      <c r="AJ29" s="14">
        <f t="shared" si="6"/>
        <v>210</v>
      </c>
      <c r="AK29" s="14">
        <f t="shared" si="7"/>
        <v>160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133.19499999999999</v>
      </c>
      <c r="D30" s="8">
        <v>118.64</v>
      </c>
      <c r="E30" s="8">
        <v>162.35</v>
      </c>
      <c r="F30" s="8">
        <v>82.727000000000004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169.958</v>
      </c>
      <c r="K30" s="14">
        <f t="shared" si="2"/>
        <v>-7.6080000000000041</v>
      </c>
      <c r="L30" s="14">
        <f>VLOOKUP(A:A,[1]TDSheet!$A:$L,12,0)</f>
        <v>30</v>
      </c>
      <c r="M30" s="14">
        <f>VLOOKUP(A:A,[1]TDSheet!$A:$N,14,0)</f>
        <v>30</v>
      </c>
      <c r="N30" s="14">
        <f>VLOOKUP(A:A,[1]TDSheet!$A:$O,15,0)</f>
        <v>30</v>
      </c>
      <c r="O30" s="14">
        <f>VLOOKUP(A:A,[1]TDSheet!$A:$V,22,0)</f>
        <v>20</v>
      </c>
      <c r="P30" s="14"/>
      <c r="Q30" s="14"/>
      <c r="R30" s="14"/>
      <c r="S30" s="14"/>
      <c r="T30" s="14"/>
      <c r="U30" s="14"/>
      <c r="V30" s="16">
        <v>30</v>
      </c>
      <c r="W30" s="14">
        <f t="shared" si="3"/>
        <v>32.47</v>
      </c>
      <c r="X30" s="16">
        <v>40</v>
      </c>
      <c r="Y30" s="18">
        <f t="shared" si="4"/>
        <v>8.0913766553741908</v>
      </c>
      <c r="Z30" s="14">
        <f t="shared" si="5"/>
        <v>2.5477979673544811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24.0426</v>
      </c>
      <c r="AF30" s="14">
        <f>VLOOKUP(A:A,[1]TDSheet!$A:$AF,32,0)</f>
        <v>32.832000000000001</v>
      </c>
      <c r="AG30" s="14">
        <f>VLOOKUP(A:A,[1]TDSheet!$A:$AG,33,0)</f>
        <v>29.420200000000001</v>
      </c>
      <c r="AH30" s="14">
        <f>VLOOKUP(A:A,[3]TDSheet!$A:$D,4,0)</f>
        <v>24.614999999999998</v>
      </c>
      <c r="AI30" s="14">
        <f>VLOOKUP(A:A,[1]TDSheet!$A:$AI,35,0)</f>
        <v>0</v>
      </c>
      <c r="AJ30" s="14">
        <f t="shared" si="6"/>
        <v>30</v>
      </c>
      <c r="AK30" s="14">
        <f t="shared" si="7"/>
        <v>40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90.236000000000004</v>
      </c>
      <c r="D31" s="8">
        <v>194.577</v>
      </c>
      <c r="E31" s="8">
        <v>169.679</v>
      </c>
      <c r="F31" s="8">
        <v>103.176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206.90799999999999</v>
      </c>
      <c r="K31" s="14">
        <f t="shared" si="2"/>
        <v>-37.228999999999985</v>
      </c>
      <c r="L31" s="14">
        <f>VLOOKUP(A:A,[1]TDSheet!$A:$L,12,0)</f>
        <v>20</v>
      </c>
      <c r="M31" s="14">
        <f>VLOOKUP(A:A,[1]TDSheet!$A:$N,14,0)</f>
        <v>30</v>
      </c>
      <c r="N31" s="14">
        <f>VLOOKUP(A:A,[1]TDSheet!$A:$O,15,0)</f>
        <v>30</v>
      </c>
      <c r="O31" s="14">
        <f>VLOOKUP(A:A,[1]TDSheet!$A:$V,22,0)</f>
        <v>20</v>
      </c>
      <c r="P31" s="14"/>
      <c r="Q31" s="14"/>
      <c r="R31" s="14"/>
      <c r="S31" s="14"/>
      <c r="T31" s="14"/>
      <c r="U31" s="14"/>
      <c r="V31" s="16">
        <v>30</v>
      </c>
      <c r="W31" s="14">
        <f t="shared" si="3"/>
        <v>33.9358</v>
      </c>
      <c r="X31" s="16">
        <v>40</v>
      </c>
      <c r="Y31" s="18">
        <f t="shared" si="4"/>
        <v>8.0497881293501248</v>
      </c>
      <c r="Z31" s="14">
        <f t="shared" si="5"/>
        <v>3.0403290919913486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35.074599999999997</v>
      </c>
      <c r="AF31" s="14">
        <f>VLOOKUP(A:A,[1]TDSheet!$A:$AF,32,0)</f>
        <v>34.683</v>
      </c>
      <c r="AG31" s="14">
        <f>VLOOKUP(A:A,[1]TDSheet!$A:$AG,33,0)</f>
        <v>31.465600000000002</v>
      </c>
      <c r="AH31" s="14">
        <f>VLOOKUP(A:A,[3]TDSheet!$A:$D,4,0)</f>
        <v>33.353000000000002</v>
      </c>
      <c r="AI31" s="14">
        <f>VLOOKUP(A:A,[1]TDSheet!$A:$AI,35,0)</f>
        <v>0</v>
      </c>
      <c r="AJ31" s="14">
        <f t="shared" si="6"/>
        <v>30</v>
      </c>
      <c r="AK31" s="14">
        <f t="shared" si="7"/>
        <v>40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598.88</v>
      </c>
      <c r="D32" s="8">
        <v>1224.864</v>
      </c>
      <c r="E32" s="8">
        <v>1209.68</v>
      </c>
      <c r="F32" s="8">
        <v>592.20000000000005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1221.0719999999999</v>
      </c>
      <c r="K32" s="14">
        <f t="shared" si="2"/>
        <v>-11.391999999999825</v>
      </c>
      <c r="L32" s="14">
        <f>VLOOKUP(A:A,[1]TDSheet!$A:$L,12,0)</f>
        <v>100</v>
      </c>
      <c r="M32" s="14">
        <f>VLOOKUP(A:A,[1]TDSheet!$A:$N,14,0)</f>
        <v>280</v>
      </c>
      <c r="N32" s="14">
        <f>VLOOKUP(A:A,[1]TDSheet!$A:$O,15,0)</f>
        <v>250</v>
      </c>
      <c r="O32" s="14">
        <f>VLOOKUP(A:A,[1]TDSheet!$A:$V,22,0)</f>
        <v>150</v>
      </c>
      <c r="P32" s="14"/>
      <c r="Q32" s="14"/>
      <c r="R32" s="14"/>
      <c r="S32" s="14"/>
      <c r="T32" s="14"/>
      <c r="U32" s="14"/>
      <c r="V32" s="16">
        <v>280</v>
      </c>
      <c r="W32" s="14">
        <f t="shared" si="3"/>
        <v>241.93600000000001</v>
      </c>
      <c r="X32" s="16">
        <v>300</v>
      </c>
      <c r="Y32" s="18">
        <f t="shared" si="4"/>
        <v>8.0690761193042793</v>
      </c>
      <c r="Z32" s="14">
        <f t="shared" si="5"/>
        <v>2.4477547781231399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195.69200000000001</v>
      </c>
      <c r="AF32" s="14">
        <f>VLOOKUP(A:A,[1]TDSheet!$A:$AF,32,0)</f>
        <v>218.82159999999999</v>
      </c>
      <c r="AG32" s="14">
        <f>VLOOKUP(A:A,[1]TDSheet!$A:$AG,33,0)</f>
        <v>223.1636</v>
      </c>
      <c r="AH32" s="14">
        <f>VLOOKUP(A:A,[3]TDSheet!$A:$D,4,0)</f>
        <v>225.18100000000001</v>
      </c>
      <c r="AI32" s="14">
        <f>VLOOKUP(A:A,[1]TDSheet!$A:$AI,35,0)</f>
        <v>0</v>
      </c>
      <c r="AJ32" s="14">
        <f t="shared" si="6"/>
        <v>280</v>
      </c>
      <c r="AK32" s="14">
        <f t="shared" si="7"/>
        <v>300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72.251000000000005</v>
      </c>
      <c r="D33" s="8">
        <v>59.921999999999997</v>
      </c>
      <c r="E33" s="8">
        <v>80.95</v>
      </c>
      <c r="F33" s="8">
        <v>46.115000000000002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83.4</v>
      </c>
      <c r="K33" s="14">
        <f t="shared" si="2"/>
        <v>-2.4500000000000028</v>
      </c>
      <c r="L33" s="14">
        <f>VLOOKUP(A:A,[1]TDSheet!$A:$L,12,0)</f>
        <v>0</v>
      </c>
      <c r="M33" s="14">
        <f>VLOOKUP(A:A,[1]TDSheet!$A:$N,14,0)</f>
        <v>40</v>
      </c>
      <c r="N33" s="14">
        <f>VLOOKUP(A:A,[1]TDSheet!$A:$O,15,0)</f>
        <v>30</v>
      </c>
      <c r="O33" s="14">
        <f>VLOOKUP(A:A,[1]TDSheet!$A:$V,22,0)</f>
        <v>10</v>
      </c>
      <c r="P33" s="14"/>
      <c r="Q33" s="14"/>
      <c r="R33" s="14"/>
      <c r="S33" s="14"/>
      <c r="T33" s="14"/>
      <c r="U33" s="14"/>
      <c r="V33" s="16"/>
      <c r="W33" s="14">
        <f t="shared" si="3"/>
        <v>16.190000000000001</v>
      </c>
      <c r="X33" s="16">
        <v>20</v>
      </c>
      <c r="Y33" s="18">
        <f t="shared" si="4"/>
        <v>9.0250154416306358</v>
      </c>
      <c r="Z33" s="14">
        <f t="shared" si="5"/>
        <v>2.8483631871525632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16.788800000000002</v>
      </c>
      <c r="AF33" s="14">
        <f>VLOOKUP(A:A,[1]TDSheet!$A:$AF,32,0)</f>
        <v>14.853</v>
      </c>
      <c r="AG33" s="14">
        <f>VLOOKUP(A:A,[1]TDSheet!$A:$AG,33,0)</f>
        <v>12.0526</v>
      </c>
      <c r="AH33" s="14">
        <f>VLOOKUP(A:A,[3]TDSheet!$A:$D,4,0)</f>
        <v>13.888</v>
      </c>
      <c r="AI33" s="14" t="str">
        <f>VLOOKUP(A:A,[1]TDSheet!$A:$AI,35,0)</f>
        <v>увел</v>
      </c>
      <c r="AJ33" s="14">
        <f t="shared" si="6"/>
        <v>0</v>
      </c>
      <c r="AK33" s="14">
        <f t="shared" si="7"/>
        <v>20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166.30500000000001</v>
      </c>
      <c r="D34" s="8">
        <v>53.65</v>
      </c>
      <c r="E34" s="8">
        <v>110.916</v>
      </c>
      <c r="F34" s="8">
        <v>99.864000000000004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123.708</v>
      </c>
      <c r="K34" s="14">
        <f t="shared" si="2"/>
        <v>-12.792000000000002</v>
      </c>
      <c r="L34" s="14">
        <f>VLOOKUP(A:A,[1]TDSheet!$A:$L,12,0)</f>
        <v>0</v>
      </c>
      <c r="M34" s="14">
        <f>VLOOKUP(A:A,[1]TDSheet!$A:$N,14,0)</f>
        <v>0</v>
      </c>
      <c r="N34" s="14">
        <f>VLOOKUP(A:A,[1]TDSheet!$A:$O,15,0)</f>
        <v>30</v>
      </c>
      <c r="O34" s="14">
        <f>VLOOKUP(A:A,[1]TDSheet!$A:$V,22,0)</f>
        <v>10</v>
      </c>
      <c r="P34" s="14"/>
      <c r="Q34" s="14"/>
      <c r="R34" s="14"/>
      <c r="S34" s="14"/>
      <c r="T34" s="14"/>
      <c r="U34" s="14"/>
      <c r="V34" s="16">
        <v>20</v>
      </c>
      <c r="W34" s="14">
        <f t="shared" si="3"/>
        <v>22.183199999999999</v>
      </c>
      <c r="X34" s="16">
        <v>40</v>
      </c>
      <c r="Y34" s="18">
        <f t="shared" si="4"/>
        <v>9.0097010350174909</v>
      </c>
      <c r="Z34" s="14">
        <f t="shared" si="5"/>
        <v>4.5017851346965276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27.553199999999997</v>
      </c>
      <c r="AF34" s="14">
        <f>VLOOKUP(A:A,[1]TDSheet!$A:$AF,32,0)</f>
        <v>33.017600000000002</v>
      </c>
      <c r="AG34" s="14">
        <f>VLOOKUP(A:A,[1]TDSheet!$A:$AG,33,0)</f>
        <v>26.708199999999998</v>
      </c>
      <c r="AH34" s="14">
        <f>VLOOKUP(A:A,[3]TDSheet!$A:$D,4,0)</f>
        <v>14.289</v>
      </c>
      <c r="AI34" s="14" t="str">
        <f>VLOOKUP(A:A,[1]TDSheet!$A:$AI,35,0)</f>
        <v>увел</v>
      </c>
      <c r="AJ34" s="14">
        <f t="shared" si="6"/>
        <v>20</v>
      </c>
      <c r="AK34" s="14">
        <f t="shared" si="7"/>
        <v>40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24.398</v>
      </c>
      <c r="D35" s="8">
        <v>133.34700000000001</v>
      </c>
      <c r="E35" s="8">
        <v>92.54</v>
      </c>
      <c r="F35" s="8">
        <v>61.158000000000001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128.44800000000001</v>
      </c>
      <c r="K35" s="14">
        <f t="shared" si="2"/>
        <v>-35.908000000000001</v>
      </c>
      <c r="L35" s="14">
        <f>VLOOKUP(A:A,[1]TDSheet!$A:$L,12,0)</f>
        <v>20</v>
      </c>
      <c r="M35" s="14">
        <f>VLOOKUP(A:A,[1]TDSheet!$A:$N,14,0)</f>
        <v>0</v>
      </c>
      <c r="N35" s="14">
        <f>VLOOKUP(A:A,[1]TDSheet!$A:$O,15,0)</f>
        <v>0</v>
      </c>
      <c r="O35" s="14">
        <f>VLOOKUP(A:A,[1]TDSheet!$A:$V,22,0)</f>
        <v>0</v>
      </c>
      <c r="P35" s="14"/>
      <c r="Q35" s="14"/>
      <c r="R35" s="14"/>
      <c r="S35" s="14"/>
      <c r="T35" s="14"/>
      <c r="U35" s="14"/>
      <c r="V35" s="16">
        <v>40</v>
      </c>
      <c r="W35" s="14">
        <f t="shared" si="3"/>
        <v>18.508000000000003</v>
      </c>
      <c r="X35" s="16">
        <v>30</v>
      </c>
      <c r="Y35" s="18">
        <f t="shared" si="4"/>
        <v>8.1671709531013619</v>
      </c>
      <c r="Z35" s="14">
        <f t="shared" si="5"/>
        <v>3.3044089042576181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16.1312</v>
      </c>
      <c r="AF35" s="14">
        <f>VLOOKUP(A:A,[1]TDSheet!$A:$AF,32,0)</f>
        <v>14.7356</v>
      </c>
      <c r="AG35" s="14">
        <f>VLOOKUP(A:A,[1]TDSheet!$A:$AG,33,0)</f>
        <v>21.957599999999999</v>
      </c>
      <c r="AH35" s="14">
        <f>VLOOKUP(A:A,[3]TDSheet!$A:$D,4,0)</f>
        <v>32.085999999999999</v>
      </c>
      <c r="AI35" s="14">
        <f>VLOOKUP(A:A,[1]TDSheet!$A:$AI,35,0)</f>
        <v>0</v>
      </c>
      <c r="AJ35" s="14">
        <f t="shared" si="6"/>
        <v>40</v>
      </c>
      <c r="AK35" s="14">
        <f t="shared" si="7"/>
        <v>30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48.692999999999998</v>
      </c>
      <c r="D36" s="8">
        <v>142.197</v>
      </c>
      <c r="E36" s="8">
        <v>97.144000000000005</v>
      </c>
      <c r="F36" s="8">
        <v>92.3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105.56699999999999</v>
      </c>
      <c r="K36" s="14">
        <f t="shared" si="2"/>
        <v>-8.4229999999999876</v>
      </c>
      <c r="L36" s="14">
        <f>VLOOKUP(A:A,[1]TDSheet!$A:$L,12,0)</f>
        <v>0</v>
      </c>
      <c r="M36" s="14">
        <f>VLOOKUP(A:A,[1]TDSheet!$A:$N,14,0)</f>
        <v>20</v>
      </c>
      <c r="N36" s="14">
        <f>VLOOKUP(A:A,[1]TDSheet!$A:$O,15,0)</f>
        <v>30</v>
      </c>
      <c r="O36" s="14">
        <f>VLOOKUP(A:A,[1]TDSheet!$A:$V,22,0)</f>
        <v>10</v>
      </c>
      <c r="P36" s="14"/>
      <c r="Q36" s="14"/>
      <c r="R36" s="14"/>
      <c r="S36" s="14"/>
      <c r="T36" s="14"/>
      <c r="U36" s="14"/>
      <c r="V36" s="16"/>
      <c r="W36" s="14">
        <f t="shared" si="3"/>
        <v>19.428800000000003</v>
      </c>
      <c r="X36" s="16">
        <v>20</v>
      </c>
      <c r="Y36" s="18">
        <f t="shared" si="4"/>
        <v>8.8682780202585842</v>
      </c>
      <c r="Z36" s="14">
        <f t="shared" si="5"/>
        <v>4.7506794037717199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15.430400000000001</v>
      </c>
      <c r="AF36" s="14">
        <f>VLOOKUP(A:A,[1]TDSheet!$A:$AF,32,0)</f>
        <v>15.167400000000001</v>
      </c>
      <c r="AG36" s="14">
        <f>VLOOKUP(A:A,[1]TDSheet!$A:$AG,33,0)</f>
        <v>18.890599999999999</v>
      </c>
      <c r="AH36" s="14">
        <f>VLOOKUP(A:A,[3]TDSheet!$A:$D,4,0)</f>
        <v>11.42</v>
      </c>
      <c r="AI36" s="14">
        <f>VLOOKUP(A:A,[1]TDSheet!$A:$AI,35,0)</f>
        <v>0</v>
      </c>
      <c r="AJ36" s="14">
        <f t="shared" si="6"/>
        <v>0</v>
      </c>
      <c r="AK36" s="14">
        <f t="shared" si="7"/>
        <v>20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113.01</v>
      </c>
      <c r="D37" s="8">
        <v>51.396999999999998</v>
      </c>
      <c r="E37" s="8">
        <v>111.532</v>
      </c>
      <c r="F37" s="8">
        <v>49.276000000000003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141.16499999999999</v>
      </c>
      <c r="K37" s="14">
        <f t="shared" si="2"/>
        <v>-29.632999999999996</v>
      </c>
      <c r="L37" s="14">
        <f>VLOOKUP(A:A,[1]TDSheet!$A:$L,12,0)</f>
        <v>0</v>
      </c>
      <c r="M37" s="14">
        <f>VLOOKUP(A:A,[1]TDSheet!$A:$N,14,0)</f>
        <v>60</v>
      </c>
      <c r="N37" s="14">
        <f>VLOOKUP(A:A,[1]TDSheet!$A:$O,15,0)</f>
        <v>40</v>
      </c>
      <c r="O37" s="14">
        <f>VLOOKUP(A:A,[1]TDSheet!$A:$V,22,0)</f>
        <v>20</v>
      </c>
      <c r="P37" s="14"/>
      <c r="Q37" s="14"/>
      <c r="R37" s="14"/>
      <c r="S37" s="14"/>
      <c r="T37" s="14"/>
      <c r="U37" s="14"/>
      <c r="V37" s="16">
        <v>20</v>
      </c>
      <c r="W37" s="14">
        <f t="shared" si="3"/>
        <v>22.3064</v>
      </c>
      <c r="X37" s="16">
        <v>10</v>
      </c>
      <c r="Y37" s="18">
        <f t="shared" si="4"/>
        <v>8.9335796004734078</v>
      </c>
      <c r="Z37" s="14">
        <f t="shared" si="5"/>
        <v>2.2090521106050285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9.0616000000000003</v>
      </c>
      <c r="AF37" s="14">
        <f>VLOOKUP(A:A,[1]TDSheet!$A:$AF,32,0)</f>
        <v>20.133199999999999</v>
      </c>
      <c r="AG37" s="14">
        <f>VLOOKUP(A:A,[1]TDSheet!$A:$AG,33,0)</f>
        <v>16.568199999999997</v>
      </c>
      <c r="AH37" s="14">
        <f>VLOOKUP(A:A,[3]TDSheet!$A:$D,4,0)</f>
        <v>9.3130000000000006</v>
      </c>
      <c r="AI37" s="14">
        <f>VLOOKUP(A:A,[1]TDSheet!$A:$AI,35,0)</f>
        <v>0</v>
      </c>
      <c r="AJ37" s="14">
        <f t="shared" si="6"/>
        <v>20</v>
      </c>
      <c r="AK37" s="14">
        <f t="shared" si="7"/>
        <v>10</v>
      </c>
      <c r="AL37" s="14"/>
      <c r="AM37" s="14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87.957999999999998</v>
      </c>
      <c r="D38" s="8">
        <v>40.718000000000004</v>
      </c>
      <c r="E38" s="8">
        <v>79.319000000000003</v>
      </c>
      <c r="F38" s="8">
        <v>44.331000000000003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102.586</v>
      </c>
      <c r="K38" s="14">
        <f t="shared" si="2"/>
        <v>-23.266999999999996</v>
      </c>
      <c r="L38" s="14">
        <f>VLOOKUP(A:A,[1]TDSheet!$A:$L,12,0)</f>
        <v>0</v>
      </c>
      <c r="M38" s="14">
        <f>VLOOKUP(A:A,[1]TDSheet!$A:$N,14,0)</f>
        <v>40</v>
      </c>
      <c r="N38" s="14">
        <f>VLOOKUP(A:A,[1]TDSheet!$A:$O,15,0)</f>
        <v>30</v>
      </c>
      <c r="O38" s="14">
        <f>VLOOKUP(A:A,[1]TDSheet!$A:$V,22,0)</f>
        <v>0</v>
      </c>
      <c r="P38" s="14"/>
      <c r="Q38" s="14"/>
      <c r="R38" s="14"/>
      <c r="S38" s="14"/>
      <c r="T38" s="14"/>
      <c r="U38" s="14"/>
      <c r="V38" s="16">
        <v>20</v>
      </c>
      <c r="W38" s="14">
        <f t="shared" si="3"/>
        <v>15.863800000000001</v>
      </c>
      <c r="X38" s="16">
        <v>10</v>
      </c>
      <c r="Y38" s="18">
        <f t="shared" si="4"/>
        <v>9.0981353774001192</v>
      </c>
      <c r="Z38" s="14">
        <f t="shared" si="5"/>
        <v>2.7944754724593097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6.1894</v>
      </c>
      <c r="AF38" s="14">
        <f>VLOOKUP(A:A,[1]TDSheet!$A:$AF,32,0)</f>
        <v>16.9558</v>
      </c>
      <c r="AG38" s="14">
        <f>VLOOKUP(A:A,[1]TDSheet!$A:$AG,33,0)</f>
        <v>12.855799999999999</v>
      </c>
      <c r="AH38" s="14">
        <f>VLOOKUP(A:A,[3]TDSheet!$A:$D,4,0)</f>
        <v>9.3480000000000008</v>
      </c>
      <c r="AI38" s="14">
        <f>VLOOKUP(A:A,[1]TDSheet!$A:$AI,35,0)</f>
        <v>0</v>
      </c>
      <c r="AJ38" s="14">
        <f t="shared" si="6"/>
        <v>20</v>
      </c>
      <c r="AK38" s="14">
        <f t="shared" si="7"/>
        <v>10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882</v>
      </c>
      <c r="D39" s="8">
        <v>2516</v>
      </c>
      <c r="E39" s="20">
        <v>1995</v>
      </c>
      <c r="F39" s="20">
        <v>958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1563</v>
      </c>
      <c r="K39" s="14">
        <f t="shared" si="2"/>
        <v>432</v>
      </c>
      <c r="L39" s="14">
        <f>VLOOKUP(A:A,[1]TDSheet!$A:$L,12,0)</f>
        <v>200</v>
      </c>
      <c r="M39" s="14">
        <f>VLOOKUP(A:A,[1]TDSheet!$A:$N,14,0)</f>
        <v>500</v>
      </c>
      <c r="N39" s="14">
        <f>VLOOKUP(A:A,[1]TDSheet!$A:$O,15,0)</f>
        <v>600</v>
      </c>
      <c r="O39" s="14">
        <f>VLOOKUP(A:A,[1]TDSheet!$A:$V,22,0)</f>
        <v>150</v>
      </c>
      <c r="P39" s="14"/>
      <c r="Q39" s="14"/>
      <c r="R39" s="14"/>
      <c r="S39" s="14"/>
      <c r="T39" s="14"/>
      <c r="U39" s="14"/>
      <c r="V39" s="16">
        <v>500</v>
      </c>
      <c r="W39" s="14">
        <f t="shared" si="3"/>
        <v>399</v>
      </c>
      <c r="X39" s="16">
        <v>500</v>
      </c>
      <c r="Y39" s="18">
        <f t="shared" si="4"/>
        <v>8.541353383458647</v>
      </c>
      <c r="Z39" s="14">
        <f t="shared" si="5"/>
        <v>2.4010025062656641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346.8</v>
      </c>
      <c r="AF39" s="14">
        <f>VLOOKUP(A:A,[1]TDSheet!$A:$AF,32,0)</f>
        <v>341</v>
      </c>
      <c r="AG39" s="14">
        <f>VLOOKUP(A:A,[1]TDSheet!$A:$AG,33,0)</f>
        <v>349</v>
      </c>
      <c r="AH39" s="14">
        <f>VLOOKUP(A:A,[3]TDSheet!$A:$D,4,0)</f>
        <v>419</v>
      </c>
      <c r="AI39" s="14" t="str">
        <f>VLOOKUP(A:A,[1]TDSheet!$A:$AI,35,0)</f>
        <v>декяб</v>
      </c>
      <c r="AJ39" s="14">
        <f t="shared" si="6"/>
        <v>175</v>
      </c>
      <c r="AK39" s="14">
        <f t="shared" si="7"/>
        <v>175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1142</v>
      </c>
      <c r="D40" s="8">
        <v>7258</v>
      </c>
      <c r="E40" s="20">
        <v>4483</v>
      </c>
      <c r="F40" s="20">
        <v>2280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3221</v>
      </c>
      <c r="K40" s="14">
        <f t="shared" si="2"/>
        <v>1262</v>
      </c>
      <c r="L40" s="14">
        <f>VLOOKUP(A:A,[1]TDSheet!$A:$L,12,0)</f>
        <v>0</v>
      </c>
      <c r="M40" s="14">
        <f>VLOOKUP(A:A,[1]TDSheet!$A:$N,14,0)</f>
        <v>500</v>
      </c>
      <c r="N40" s="14">
        <f>VLOOKUP(A:A,[1]TDSheet!$A:$O,15,0)</f>
        <v>1100</v>
      </c>
      <c r="O40" s="14">
        <f>VLOOKUP(A:A,[1]TDSheet!$A:$V,22,0)</f>
        <v>300</v>
      </c>
      <c r="P40" s="14"/>
      <c r="Q40" s="14"/>
      <c r="R40" s="14"/>
      <c r="S40" s="14"/>
      <c r="T40" s="14"/>
      <c r="U40" s="14"/>
      <c r="V40" s="16">
        <v>1300</v>
      </c>
      <c r="W40" s="14">
        <f t="shared" si="3"/>
        <v>745.4</v>
      </c>
      <c r="X40" s="16">
        <v>1000</v>
      </c>
      <c r="Y40" s="18">
        <f t="shared" si="4"/>
        <v>8.6933190233431716</v>
      </c>
      <c r="Z40" s="14">
        <f t="shared" si="5"/>
        <v>3.058760397102227</v>
      </c>
      <c r="AA40" s="14"/>
      <c r="AB40" s="14"/>
      <c r="AC40" s="14"/>
      <c r="AD40" s="14">
        <f>VLOOKUP(A:A,[1]TDSheet!$A:$AD,30,0)</f>
        <v>756</v>
      </c>
      <c r="AE40" s="14">
        <f>VLOOKUP(A:A,[1]TDSheet!$A:$AE,31,0)</f>
        <v>499.6</v>
      </c>
      <c r="AF40" s="14">
        <f>VLOOKUP(A:A,[1]TDSheet!$A:$AF,32,0)</f>
        <v>555.20000000000005</v>
      </c>
      <c r="AG40" s="14">
        <f>VLOOKUP(A:A,[1]TDSheet!$A:$AG,33,0)</f>
        <v>666.4</v>
      </c>
      <c r="AH40" s="14">
        <f>VLOOKUP(A:A,[3]TDSheet!$A:$D,4,0)</f>
        <v>400</v>
      </c>
      <c r="AI40" s="14">
        <f>VLOOKUP(A:A,[1]TDSheet!$A:$AI,35,0)</f>
        <v>0</v>
      </c>
      <c r="AJ40" s="14">
        <f t="shared" si="6"/>
        <v>520</v>
      </c>
      <c r="AK40" s="14">
        <f t="shared" si="7"/>
        <v>400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3113</v>
      </c>
      <c r="D41" s="8">
        <v>7235</v>
      </c>
      <c r="E41" s="8">
        <v>6667</v>
      </c>
      <c r="F41" s="8">
        <v>3604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6741</v>
      </c>
      <c r="K41" s="14">
        <f t="shared" si="2"/>
        <v>-74</v>
      </c>
      <c r="L41" s="14">
        <f>VLOOKUP(A:A,[1]TDSheet!$A:$L,12,0)</f>
        <v>0</v>
      </c>
      <c r="M41" s="14">
        <f>VLOOKUP(A:A,[1]TDSheet!$A:$N,14,0)</f>
        <v>100</v>
      </c>
      <c r="N41" s="14">
        <f>VLOOKUP(A:A,[1]TDSheet!$A:$O,15,0)</f>
        <v>1000</v>
      </c>
      <c r="O41" s="14">
        <f>VLOOKUP(A:A,[1]TDSheet!$A:$V,22,0)</f>
        <v>250</v>
      </c>
      <c r="P41" s="14"/>
      <c r="Q41" s="14"/>
      <c r="R41" s="14"/>
      <c r="S41" s="14"/>
      <c r="T41" s="14"/>
      <c r="U41" s="14"/>
      <c r="V41" s="16">
        <v>400</v>
      </c>
      <c r="W41" s="14">
        <f t="shared" si="3"/>
        <v>711.4</v>
      </c>
      <c r="X41" s="16">
        <v>800</v>
      </c>
      <c r="Y41" s="18">
        <f t="shared" si="4"/>
        <v>8.6505482147877419</v>
      </c>
      <c r="Z41" s="14">
        <f t="shared" si="5"/>
        <v>5.0660669103176836</v>
      </c>
      <c r="AA41" s="14"/>
      <c r="AB41" s="14"/>
      <c r="AC41" s="14"/>
      <c r="AD41" s="14">
        <f>VLOOKUP(A:A,[1]TDSheet!$A:$AD,30,0)</f>
        <v>3110</v>
      </c>
      <c r="AE41" s="14">
        <f>VLOOKUP(A:A,[1]TDSheet!$A:$AE,31,0)</f>
        <v>951.6</v>
      </c>
      <c r="AF41" s="14">
        <f>VLOOKUP(A:A,[1]TDSheet!$A:$AF,32,0)</f>
        <v>858.2</v>
      </c>
      <c r="AG41" s="14">
        <f>VLOOKUP(A:A,[1]TDSheet!$A:$AG,33,0)</f>
        <v>785.4</v>
      </c>
      <c r="AH41" s="14">
        <f>VLOOKUP(A:A,[3]TDSheet!$A:$D,4,0)</f>
        <v>691</v>
      </c>
      <c r="AI41" s="14" t="str">
        <f>VLOOKUP(A:A,[1]TDSheet!$A:$AI,35,0)</f>
        <v>проддек</v>
      </c>
      <c r="AJ41" s="14">
        <f t="shared" si="6"/>
        <v>180</v>
      </c>
      <c r="AK41" s="14">
        <f t="shared" si="7"/>
        <v>360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200.655</v>
      </c>
      <c r="D42" s="8">
        <v>983.08699999999999</v>
      </c>
      <c r="E42" s="8">
        <v>646.06799999999998</v>
      </c>
      <c r="F42" s="8">
        <v>513.93399999999997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615.59299999999996</v>
      </c>
      <c r="K42" s="14">
        <f t="shared" si="2"/>
        <v>30.475000000000023</v>
      </c>
      <c r="L42" s="14">
        <f>VLOOKUP(A:A,[1]TDSheet!$A:$L,12,0)</f>
        <v>0</v>
      </c>
      <c r="M42" s="14">
        <f>VLOOKUP(A:A,[1]TDSheet!$A:$N,14,0)</f>
        <v>0</v>
      </c>
      <c r="N42" s="14">
        <f>VLOOKUP(A:A,[1]TDSheet!$A:$O,15,0)</f>
        <v>160</v>
      </c>
      <c r="O42" s="14">
        <f>VLOOKUP(A:A,[1]TDSheet!$A:$V,22,0)</f>
        <v>50</v>
      </c>
      <c r="P42" s="14"/>
      <c r="Q42" s="14"/>
      <c r="R42" s="14"/>
      <c r="S42" s="14"/>
      <c r="T42" s="14"/>
      <c r="U42" s="14"/>
      <c r="V42" s="16">
        <v>220</v>
      </c>
      <c r="W42" s="14">
        <f t="shared" si="3"/>
        <v>129.21359999999999</v>
      </c>
      <c r="X42" s="16">
        <v>180</v>
      </c>
      <c r="Y42" s="18">
        <f t="shared" si="4"/>
        <v>8.6982639598308538</v>
      </c>
      <c r="Z42" s="14">
        <f t="shared" si="5"/>
        <v>3.9773986639177301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120.7542</v>
      </c>
      <c r="AF42" s="14">
        <f>VLOOKUP(A:A,[1]TDSheet!$A:$AF,32,0)</f>
        <v>116.1828</v>
      </c>
      <c r="AG42" s="14">
        <f>VLOOKUP(A:A,[1]TDSheet!$A:$AG,33,0)</f>
        <v>124.68320000000001</v>
      </c>
      <c r="AH42" s="14">
        <f>VLOOKUP(A:A,[3]TDSheet!$A:$D,4,0)</f>
        <v>127.292</v>
      </c>
      <c r="AI42" s="14">
        <f>VLOOKUP(A:A,[1]TDSheet!$A:$AI,35,0)</f>
        <v>0</v>
      </c>
      <c r="AJ42" s="14">
        <f t="shared" si="6"/>
        <v>220</v>
      </c>
      <c r="AK42" s="14">
        <f t="shared" si="7"/>
        <v>180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969</v>
      </c>
      <c r="D43" s="8">
        <v>1016</v>
      </c>
      <c r="E43" s="8">
        <v>719</v>
      </c>
      <c r="F43" s="8">
        <v>1240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757</v>
      </c>
      <c r="K43" s="14">
        <f t="shared" si="2"/>
        <v>-38</v>
      </c>
      <c r="L43" s="14">
        <f>VLOOKUP(A:A,[1]TDSheet!$A:$L,12,0)</f>
        <v>0</v>
      </c>
      <c r="M43" s="14">
        <f>VLOOKUP(A:A,[1]TDSheet!$A:$N,14,0)</f>
        <v>0</v>
      </c>
      <c r="N43" s="14">
        <f>VLOOKUP(A:A,[1]TDSheet!$A:$O,15,0)</f>
        <v>500</v>
      </c>
      <c r="O43" s="14">
        <f>VLOOKUP(A:A,[1]TDSheet!$A:$V,22,0)</f>
        <v>0</v>
      </c>
      <c r="P43" s="14"/>
      <c r="Q43" s="14"/>
      <c r="R43" s="14"/>
      <c r="S43" s="14"/>
      <c r="T43" s="14"/>
      <c r="U43" s="14"/>
      <c r="V43" s="16">
        <v>500</v>
      </c>
      <c r="W43" s="14">
        <f t="shared" si="3"/>
        <v>143.80000000000001</v>
      </c>
      <c r="X43" s="16">
        <v>1000</v>
      </c>
      <c r="Y43" s="18">
        <f t="shared" si="4"/>
        <v>22.531293463143253</v>
      </c>
      <c r="Z43" s="14">
        <f t="shared" si="5"/>
        <v>8.6230876216968007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97</v>
      </c>
      <c r="AF43" s="14">
        <f>VLOOKUP(A:A,[1]TDSheet!$A:$AF,32,0)</f>
        <v>100</v>
      </c>
      <c r="AG43" s="14">
        <f>VLOOKUP(A:A,[1]TDSheet!$A:$AG,33,0)</f>
        <v>95.8</v>
      </c>
      <c r="AH43" s="14">
        <f>VLOOKUP(A:A,[3]TDSheet!$A:$D,4,0)</f>
        <v>89</v>
      </c>
      <c r="AI43" s="14">
        <f>VLOOKUP(A:A,[1]TDSheet!$A:$AI,35,0)</f>
        <v>0</v>
      </c>
      <c r="AJ43" s="14">
        <f t="shared" si="6"/>
        <v>50</v>
      </c>
      <c r="AK43" s="14">
        <f t="shared" si="7"/>
        <v>100</v>
      </c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768</v>
      </c>
      <c r="D44" s="8">
        <v>1503</v>
      </c>
      <c r="E44" s="8">
        <v>1540</v>
      </c>
      <c r="F44" s="8">
        <v>636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1639</v>
      </c>
      <c r="K44" s="14">
        <f t="shared" si="2"/>
        <v>-99</v>
      </c>
      <c r="L44" s="14">
        <f>VLOOKUP(A:A,[1]TDSheet!$A:$L,12,0)</f>
        <v>0</v>
      </c>
      <c r="M44" s="14">
        <f>VLOOKUP(A:A,[1]TDSheet!$A:$N,14,0)</f>
        <v>500</v>
      </c>
      <c r="N44" s="14">
        <f>VLOOKUP(A:A,[1]TDSheet!$A:$O,15,0)</f>
        <v>500</v>
      </c>
      <c r="O44" s="14">
        <f>VLOOKUP(A:A,[1]TDSheet!$A:$V,22,0)</f>
        <v>150</v>
      </c>
      <c r="P44" s="14"/>
      <c r="Q44" s="14"/>
      <c r="R44" s="14"/>
      <c r="S44" s="14"/>
      <c r="T44" s="14"/>
      <c r="U44" s="14"/>
      <c r="V44" s="16">
        <v>500</v>
      </c>
      <c r="W44" s="14">
        <f t="shared" si="3"/>
        <v>308</v>
      </c>
      <c r="X44" s="16">
        <v>380</v>
      </c>
      <c r="Y44" s="18">
        <f t="shared" si="4"/>
        <v>8.6558441558441555</v>
      </c>
      <c r="Z44" s="14">
        <f t="shared" si="5"/>
        <v>2.0649350649350651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223.6</v>
      </c>
      <c r="AF44" s="14">
        <f>VLOOKUP(A:A,[1]TDSheet!$A:$AF,32,0)</f>
        <v>239.6</v>
      </c>
      <c r="AG44" s="14">
        <f>VLOOKUP(A:A,[1]TDSheet!$A:$AG,33,0)</f>
        <v>244.4</v>
      </c>
      <c r="AH44" s="14">
        <f>VLOOKUP(A:A,[3]TDSheet!$A:$D,4,0)</f>
        <v>166</v>
      </c>
      <c r="AI44" s="14">
        <f>VLOOKUP(A:A,[1]TDSheet!$A:$AI,35,0)</f>
        <v>0</v>
      </c>
      <c r="AJ44" s="14">
        <f t="shared" si="6"/>
        <v>175</v>
      </c>
      <c r="AK44" s="14">
        <f t="shared" si="7"/>
        <v>133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169.96700000000001</v>
      </c>
      <c r="D45" s="8">
        <v>220.36799999999999</v>
      </c>
      <c r="E45" s="8">
        <v>271.24299999999999</v>
      </c>
      <c r="F45" s="8">
        <v>106.82599999999999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281.88</v>
      </c>
      <c r="K45" s="14">
        <f t="shared" si="2"/>
        <v>-10.637</v>
      </c>
      <c r="L45" s="14">
        <f>VLOOKUP(A:A,[1]TDSheet!$A:$L,12,0)</f>
        <v>0</v>
      </c>
      <c r="M45" s="14">
        <f>VLOOKUP(A:A,[1]TDSheet!$A:$N,14,0)</f>
        <v>100</v>
      </c>
      <c r="N45" s="14">
        <f>VLOOKUP(A:A,[1]TDSheet!$A:$O,15,0)</f>
        <v>100</v>
      </c>
      <c r="O45" s="14">
        <f>VLOOKUP(A:A,[1]TDSheet!$A:$V,22,0)</f>
        <v>20</v>
      </c>
      <c r="P45" s="14"/>
      <c r="Q45" s="14"/>
      <c r="R45" s="14"/>
      <c r="S45" s="14"/>
      <c r="T45" s="14"/>
      <c r="U45" s="14"/>
      <c r="V45" s="16">
        <v>80</v>
      </c>
      <c r="W45" s="14">
        <f t="shared" si="3"/>
        <v>54.248599999999996</v>
      </c>
      <c r="X45" s="16">
        <v>60</v>
      </c>
      <c r="Y45" s="18">
        <f t="shared" si="4"/>
        <v>8.6053096301102716</v>
      </c>
      <c r="Z45" s="14">
        <f t="shared" si="5"/>
        <v>1.9691936750441486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45.470800000000004</v>
      </c>
      <c r="AF45" s="14">
        <f>VLOOKUP(A:A,[1]TDSheet!$A:$AF,32,0)</f>
        <v>45.036799999999999</v>
      </c>
      <c r="AG45" s="14">
        <f>VLOOKUP(A:A,[1]TDSheet!$A:$AG,33,0)</f>
        <v>40.083800000000004</v>
      </c>
      <c r="AH45" s="14">
        <f>VLOOKUP(A:A,[3]TDSheet!$A:$D,4,0)</f>
        <v>52.502000000000002</v>
      </c>
      <c r="AI45" s="14">
        <f>VLOOKUP(A:A,[1]TDSheet!$A:$AI,35,0)</f>
        <v>0</v>
      </c>
      <c r="AJ45" s="14">
        <f t="shared" si="6"/>
        <v>80</v>
      </c>
      <c r="AK45" s="14">
        <f t="shared" si="7"/>
        <v>60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958</v>
      </c>
      <c r="D46" s="8">
        <v>1777</v>
      </c>
      <c r="E46" s="8">
        <v>1830</v>
      </c>
      <c r="F46" s="8">
        <v>837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1908</v>
      </c>
      <c r="K46" s="14">
        <f t="shared" si="2"/>
        <v>-78</v>
      </c>
      <c r="L46" s="14">
        <f>VLOOKUP(A:A,[1]TDSheet!$A:$L,12,0)</f>
        <v>0</v>
      </c>
      <c r="M46" s="14">
        <f>VLOOKUP(A:A,[1]TDSheet!$A:$N,14,0)</f>
        <v>250</v>
      </c>
      <c r="N46" s="14">
        <f>VLOOKUP(A:A,[1]TDSheet!$A:$O,15,0)</f>
        <v>450</v>
      </c>
      <c r="O46" s="14">
        <f>VLOOKUP(A:A,[1]TDSheet!$A:$V,22,0)</f>
        <v>100</v>
      </c>
      <c r="P46" s="14"/>
      <c r="Q46" s="14"/>
      <c r="R46" s="14"/>
      <c r="S46" s="14"/>
      <c r="T46" s="14"/>
      <c r="U46" s="14"/>
      <c r="V46" s="16">
        <v>1050</v>
      </c>
      <c r="W46" s="14">
        <f t="shared" si="3"/>
        <v>366</v>
      </c>
      <c r="X46" s="16">
        <v>450</v>
      </c>
      <c r="Y46" s="18">
        <f t="shared" si="4"/>
        <v>8.5710382513661205</v>
      </c>
      <c r="Z46" s="14">
        <f t="shared" si="5"/>
        <v>2.2868852459016393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298.2</v>
      </c>
      <c r="AF46" s="14">
        <f>VLOOKUP(A:A,[1]TDSheet!$A:$AF,32,0)</f>
        <v>264.8</v>
      </c>
      <c r="AG46" s="14">
        <f>VLOOKUP(A:A,[1]TDSheet!$A:$AG,33,0)</f>
        <v>256.8</v>
      </c>
      <c r="AH46" s="14">
        <f>VLOOKUP(A:A,[3]TDSheet!$A:$D,4,0)</f>
        <v>194</v>
      </c>
      <c r="AI46" s="14" t="str">
        <f>VLOOKUP(A:A,[1]TDSheet!$A:$AI,35,0)</f>
        <v>склад</v>
      </c>
      <c r="AJ46" s="14">
        <f t="shared" si="6"/>
        <v>420</v>
      </c>
      <c r="AK46" s="14">
        <f t="shared" si="7"/>
        <v>180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1417</v>
      </c>
      <c r="D47" s="8">
        <v>3249</v>
      </c>
      <c r="E47" s="8">
        <v>2901</v>
      </c>
      <c r="F47" s="8">
        <v>1693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2936</v>
      </c>
      <c r="K47" s="14">
        <f t="shared" si="2"/>
        <v>-35</v>
      </c>
      <c r="L47" s="14">
        <f>VLOOKUP(A:A,[1]TDSheet!$A:$L,12,0)</f>
        <v>0</v>
      </c>
      <c r="M47" s="14">
        <f>VLOOKUP(A:A,[1]TDSheet!$A:$N,14,0)</f>
        <v>300</v>
      </c>
      <c r="N47" s="14">
        <f>VLOOKUP(A:A,[1]TDSheet!$A:$O,15,0)</f>
        <v>800</v>
      </c>
      <c r="O47" s="14">
        <f>VLOOKUP(A:A,[1]TDSheet!$A:$V,22,0)</f>
        <v>250</v>
      </c>
      <c r="P47" s="14"/>
      <c r="Q47" s="14"/>
      <c r="R47" s="14"/>
      <c r="S47" s="14"/>
      <c r="T47" s="14"/>
      <c r="U47" s="14"/>
      <c r="V47" s="16">
        <v>1200</v>
      </c>
      <c r="W47" s="14">
        <f t="shared" si="3"/>
        <v>580.20000000000005</v>
      </c>
      <c r="X47" s="16">
        <v>750</v>
      </c>
      <c r="Y47" s="18">
        <f t="shared" si="4"/>
        <v>8.6056532230265415</v>
      </c>
      <c r="Z47" s="14">
        <f t="shared" si="5"/>
        <v>2.9179593243709063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505</v>
      </c>
      <c r="AF47" s="14">
        <f>VLOOKUP(A:A,[1]TDSheet!$A:$AF,32,0)</f>
        <v>479.4</v>
      </c>
      <c r="AG47" s="14">
        <f>VLOOKUP(A:A,[1]TDSheet!$A:$AG,33,0)</f>
        <v>505.8</v>
      </c>
      <c r="AH47" s="14">
        <f>VLOOKUP(A:A,[3]TDSheet!$A:$D,4,0)</f>
        <v>520</v>
      </c>
      <c r="AI47" s="14">
        <f>VLOOKUP(A:A,[1]TDSheet!$A:$AI,35,0)</f>
        <v>0</v>
      </c>
      <c r="AJ47" s="14">
        <f t="shared" si="6"/>
        <v>480</v>
      </c>
      <c r="AK47" s="14">
        <f t="shared" si="7"/>
        <v>300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59.813000000000002</v>
      </c>
      <c r="D48" s="8">
        <v>102.09399999999999</v>
      </c>
      <c r="E48" s="8">
        <v>78.522999999999996</v>
      </c>
      <c r="F48" s="8">
        <v>81.179000000000002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88.441999999999993</v>
      </c>
      <c r="K48" s="14">
        <f t="shared" si="2"/>
        <v>-9.9189999999999969</v>
      </c>
      <c r="L48" s="14">
        <f>VLOOKUP(A:A,[1]TDSheet!$A:$L,12,0)</f>
        <v>0</v>
      </c>
      <c r="M48" s="14">
        <f>VLOOKUP(A:A,[1]TDSheet!$A:$N,14,0)</f>
        <v>20</v>
      </c>
      <c r="N48" s="14">
        <f>VLOOKUP(A:A,[1]TDSheet!$A:$O,15,0)</f>
        <v>20</v>
      </c>
      <c r="O48" s="14">
        <f>VLOOKUP(A:A,[1]TDSheet!$A:$V,22,0)</f>
        <v>10</v>
      </c>
      <c r="P48" s="14"/>
      <c r="Q48" s="14"/>
      <c r="R48" s="14"/>
      <c r="S48" s="14"/>
      <c r="T48" s="14"/>
      <c r="U48" s="14"/>
      <c r="V48" s="16"/>
      <c r="W48" s="14">
        <f t="shared" si="3"/>
        <v>15.704599999999999</v>
      </c>
      <c r="X48" s="16">
        <v>10</v>
      </c>
      <c r="Y48" s="18">
        <f t="shared" si="4"/>
        <v>8.9896590807788801</v>
      </c>
      <c r="Z48" s="14">
        <f t="shared" si="5"/>
        <v>5.1691224227296466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15.231999999999999</v>
      </c>
      <c r="AF48" s="14">
        <f>VLOOKUP(A:A,[1]TDSheet!$A:$AF,32,0)</f>
        <v>15.966800000000001</v>
      </c>
      <c r="AG48" s="14">
        <f>VLOOKUP(A:A,[1]TDSheet!$A:$AG,33,0)</f>
        <v>16.772200000000002</v>
      </c>
      <c r="AH48" s="14">
        <f>VLOOKUP(A:A,[3]TDSheet!$A:$D,4,0)</f>
        <v>13.858000000000001</v>
      </c>
      <c r="AI48" s="14">
        <f>VLOOKUP(A:A,[1]TDSheet!$A:$AI,35,0)</f>
        <v>0</v>
      </c>
      <c r="AJ48" s="14">
        <f t="shared" si="6"/>
        <v>0</v>
      </c>
      <c r="AK48" s="14">
        <f t="shared" si="7"/>
        <v>10</v>
      </c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157.08000000000001</v>
      </c>
      <c r="D49" s="8">
        <v>169.44499999999999</v>
      </c>
      <c r="E49" s="8">
        <v>213.328</v>
      </c>
      <c r="F49" s="8">
        <v>106.672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269.96899999999999</v>
      </c>
      <c r="K49" s="14">
        <f t="shared" si="2"/>
        <v>-56.640999999999991</v>
      </c>
      <c r="L49" s="14">
        <f>VLOOKUP(A:A,[1]TDSheet!$A:$L,12,0)</f>
        <v>0</v>
      </c>
      <c r="M49" s="14">
        <f>VLOOKUP(A:A,[1]TDSheet!$A:$N,14,0)</f>
        <v>100</v>
      </c>
      <c r="N49" s="14">
        <f>VLOOKUP(A:A,[1]TDSheet!$A:$O,15,0)</f>
        <v>80</v>
      </c>
      <c r="O49" s="14">
        <f>VLOOKUP(A:A,[1]TDSheet!$A:$V,22,0)</f>
        <v>20</v>
      </c>
      <c r="P49" s="14"/>
      <c r="Q49" s="14"/>
      <c r="R49" s="14"/>
      <c r="S49" s="14"/>
      <c r="T49" s="14"/>
      <c r="U49" s="14"/>
      <c r="V49" s="16">
        <v>20</v>
      </c>
      <c r="W49" s="14">
        <f t="shared" si="3"/>
        <v>42.665599999999998</v>
      </c>
      <c r="X49" s="16">
        <v>50</v>
      </c>
      <c r="Y49" s="18">
        <f t="shared" si="4"/>
        <v>8.8284707117677961</v>
      </c>
      <c r="Z49" s="14">
        <f t="shared" si="5"/>
        <v>2.5001875046876174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35.011800000000001</v>
      </c>
      <c r="AF49" s="14">
        <f>VLOOKUP(A:A,[1]TDSheet!$A:$AF,32,0)</f>
        <v>38.061799999999998</v>
      </c>
      <c r="AG49" s="14">
        <f>VLOOKUP(A:A,[1]TDSheet!$A:$AG,33,0)</f>
        <v>32.823799999999999</v>
      </c>
      <c r="AH49" s="14">
        <f>VLOOKUP(A:A,[3]TDSheet!$A:$D,4,0)</f>
        <v>42.003999999999998</v>
      </c>
      <c r="AI49" s="14">
        <f>VLOOKUP(A:A,[1]TDSheet!$A:$AI,35,0)</f>
        <v>0</v>
      </c>
      <c r="AJ49" s="14">
        <f t="shared" si="6"/>
        <v>20</v>
      </c>
      <c r="AK49" s="14">
        <f t="shared" si="7"/>
        <v>50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538</v>
      </c>
      <c r="D50" s="8">
        <v>1812</v>
      </c>
      <c r="E50" s="8">
        <v>1300</v>
      </c>
      <c r="F50" s="8">
        <v>994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1349</v>
      </c>
      <c r="K50" s="14">
        <f t="shared" si="2"/>
        <v>-49</v>
      </c>
      <c r="L50" s="14">
        <f>VLOOKUP(A:A,[1]TDSheet!$A:$L,12,0)</f>
        <v>0</v>
      </c>
      <c r="M50" s="14">
        <f>VLOOKUP(A:A,[1]TDSheet!$A:$N,14,0)</f>
        <v>100</v>
      </c>
      <c r="N50" s="14">
        <f>VLOOKUP(A:A,[1]TDSheet!$A:$O,15,0)</f>
        <v>400</v>
      </c>
      <c r="O50" s="14">
        <f>VLOOKUP(A:A,[1]TDSheet!$A:$V,22,0)</f>
        <v>150</v>
      </c>
      <c r="P50" s="14"/>
      <c r="Q50" s="14"/>
      <c r="R50" s="14"/>
      <c r="S50" s="14"/>
      <c r="T50" s="14"/>
      <c r="U50" s="14"/>
      <c r="V50" s="16">
        <v>300</v>
      </c>
      <c r="W50" s="14">
        <f t="shared" si="3"/>
        <v>260</v>
      </c>
      <c r="X50" s="16">
        <v>300</v>
      </c>
      <c r="Y50" s="18">
        <f t="shared" si="4"/>
        <v>8.6307692307692303</v>
      </c>
      <c r="Z50" s="14">
        <f t="shared" si="5"/>
        <v>3.8230769230769233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227.4</v>
      </c>
      <c r="AF50" s="14">
        <f>VLOOKUP(A:A,[1]TDSheet!$A:$AF,32,0)</f>
        <v>219.2</v>
      </c>
      <c r="AG50" s="14">
        <f>VLOOKUP(A:A,[1]TDSheet!$A:$AG,33,0)</f>
        <v>252.6</v>
      </c>
      <c r="AH50" s="14">
        <f>VLOOKUP(A:A,[3]TDSheet!$A:$D,4,0)</f>
        <v>183</v>
      </c>
      <c r="AI50" s="14">
        <f>VLOOKUP(A:A,[1]TDSheet!$A:$AI,35,0)</f>
        <v>0</v>
      </c>
      <c r="AJ50" s="14">
        <f t="shared" si="6"/>
        <v>105</v>
      </c>
      <c r="AK50" s="14">
        <f t="shared" si="7"/>
        <v>105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1089</v>
      </c>
      <c r="D51" s="8">
        <v>2303</v>
      </c>
      <c r="E51" s="8">
        <v>2181</v>
      </c>
      <c r="F51" s="8">
        <v>1135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2255</v>
      </c>
      <c r="K51" s="14">
        <f t="shared" si="2"/>
        <v>-74</v>
      </c>
      <c r="L51" s="14">
        <f>VLOOKUP(A:A,[1]TDSheet!$A:$L,12,0)</f>
        <v>0</v>
      </c>
      <c r="M51" s="14">
        <f>VLOOKUP(A:A,[1]TDSheet!$A:$N,14,0)</f>
        <v>600</v>
      </c>
      <c r="N51" s="14">
        <f>VLOOKUP(A:A,[1]TDSheet!$A:$O,15,0)</f>
        <v>700</v>
      </c>
      <c r="O51" s="14">
        <f>VLOOKUP(A:A,[1]TDSheet!$A:$V,22,0)</f>
        <v>200</v>
      </c>
      <c r="P51" s="14"/>
      <c r="Q51" s="14"/>
      <c r="R51" s="14"/>
      <c r="S51" s="14"/>
      <c r="T51" s="14"/>
      <c r="U51" s="14"/>
      <c r="V51" s="16">
        <v>600</v>
      </c>
      <c r="W51" s="14">
        <f t="shared" si="3"/>
        <v>436.2</v>
      </c>
      <c r="X51" s="16">
        <v>500</v>
      </c>
      <c r="Y51" s="18">
        <f t="shared" si="4"/>
        <v>8.5625859697386524</v>
      </c>
      <c r="Z51" s="14">
        <f t="shared" si="5"/>
        <v>2.6020174232003668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332.8</v>
      </c>
      <c r="AF51" s="14">
        <f>VLOOKUP(A:A,[1]TDSheet!$A:$AF,32,0)</f>
        <v>358</v>
      </c>
      <c r="AG51" s="14">
        <f>VLOOKUP(A:A,[1]TDSheet!$A:$AG,33,0)</f>
        <v>373</v>
      </c>
      <c r="AH51" s="14">
        <f>VLOOKUP(A:A,[3]TDSheet!$A:$D,4,0)</f>
        <v>343</v>
      </c>
      <c r="AI51" s="14">
        <f>VLOOKUP(A:A,[1]TDSheet!$A:$AI,35,0)</f>
        <v>0</v>
      </c>
      <c r="AJ51" s="14">
        <f t="shared" si="6"/>
        <v>210</v>
      </c>
      <c r="AK51" s="14">
        <f t="shared" si="7"/>
        <v>175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746</v>
      </c>
      <c r="D52" s="8">
        <v>1087</v>
      </c>
      <c r="E52" s="8">
        <v>1108</v>
      </c>
      <c r="F52" s="8">
        <v>677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1173</v>
      </c>
      <c r="K52" s="14">
        <f t="shared" si="2"/>
        <v>-65</v>
      </c>
      <c r="L52" s="14">
        <f>VLOOKUP(A:A,[1]TDSheet!$A:$L,12,0)</f>
        <v>0</v>
      </c>
      <c r="M52" s="14">
        <f>VLOOKUP(A:A,[1]TDSheet!$A:$N,14,0)</f>
        <v>200</v>
      </c>
      <c r="N52" s="14">
        <f>VLOOKUP(A:A,[1]TDSheet!$A:$O,15,0)</f>
        <v>300</v>
      </c>
      <c r="O52" s="14">
        <f>VLOOKUP(A:A,[1]TDSheet!$A:$V,22,0)</f>
        <v>150</v>
      </c>
      <c r="P52" s="14"/>
      <c r="Q52" s="14"/>
      <c r="R52" s="14"/>
      <c r="S52" s="14"/>
      <c r="T52" s="14"/>
      <c r="U52" s="14"/>
      <c r="V52" s="16">
        <v>300</v>
      </c>
      <c r="W52" s="14">
        <f t="shared" si="3"/>
        <v>221.6</v>
      </c>
      <c r="X52" s="16">
        <v>300</v>
      </c>
      <c r="Y52" s="18">
        <f t="shared" si="4"/>
        <v>8.6958483754512645</v>
      </c>
      <c r="Z52" s="14">
        <f t="shared" si="5"/>
        <v>3.0550541516245486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195.8</v>
      </c>
      <c r="AF52" s="14">
        <f>VLOOKUP(A:A,[1]TDSheet!$A:$AF,32,0)</f>
        <v>207.4</v>
      </c>
      <c r="AG52" s="14">
        <f>VLOOKUP(A:A,[1]TDSheet!$A:$AG,33,0)</f>
        <v>193.2</v>
      </c>
      <c r="AH52" s="14">
        <f>VLOOKUP(A:A,[3]TDSheet!$A:$D,4,0)</f>
        <v>127</v>
      </c>
      <c r="AI52" s="14">
        <f>VLOOKUP(A:A,[1]TDSheet!$A:$AI,35,0)</f>
        <v>0</v>
      </c>
      <c r="AJ52" s="14">
        <f t="shared" si="6"/>
        <v>120</v>
      </c>
      <c r="AK52" s="14">
        <f t="shared" si="7"/>
        <v>120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222.52799999999999</v>
      </c>
      <c r="D53" s="8">
        <v>416.76799999999997</v>
      </c>
      <c r="E53" s="8">
        <v>377.73500000000001</v>
      </c>
      <c r="F53" s="8">
        <v>245.446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385.512</v>
      </c>
      <c r="K53" s="14">
        <f t="shared" si="2"/>
        <v>-7.7769999999999868</v>
      </c>
      <c r="L53" s="14">
        <f>VLOOKUP(A:A,[1]TDSheet!$A:$L,12,0)</f>
        <v>0</v>
      </c>
      <c r="M53" s="14">
        <f>VLOOKUP(A:A,[1]TDSheet!$A:$N,14,0)</f>
        <v>30</v>
      </c>
      <c r="N53" s="14">
        <f>VLOOKUP(A:A,[1]TDSheet!$A:$O,15,0)</f>
        <v>100</v>
      </c>
      <c r="O53" s="14">
        <f>VLOOKUP(A:A,[1]TDSheet!$A:$V,22,0)</f>
        <v>30</v>
      </c>
      <c r="P53" s="14"/>
      <c r="Q53" s="14"/>
      <c r="R53" s="14"/>
      <c r="S53" s="14"/>
      <c r="T53" s="14"/>
      <c r="U53" s="14"/>
      <c r="V53" s="16">
        <v>150</v>
      </c>
      <c r="W53" s="14">
        <f t="shared" si="3"/>
        <v>75.546999999999997</v>
      </c>
      <c r="X53" s="16">
        <v>100</v>
      </c>
      <c r="Y53" s="18">
        <f t="shared" si="4"/>
        <v>8.676003017988803</v>
      </c>
      <c r="Z53" s="14">
        <f t="shared" si="5"/>
        <v>3.2489178921730844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68.542200000000008</v>
      </c>
      <c r="AF53" s="14">
        <f>VLOOKUP(A:A,[1]TDSheet!$A:$AF,32,0)</f>
        <v>61.963800000000006</v>
      </c>
      <c r="AG53" s="14">
        <f>VLOOKUP(A:A,[1]TDSheet!$A:$AG,33,0)</f>
        <v>63.031199999999998</v>
      </c>
      <c r="AH53" s="14">
        <f>VLOOKUP(A:A,[3]TDSheet!$A:$D,4,0)</f>
        <v>90.418000000000006</v>
      </c>
      <c r="AI53" s="14">
        <f>VLOOKUP(A:A,[1]TDSheet!$A:$AI,35,0)</f>
        <v>0</v>
      </c>
      <c r="AJ53" s="14">
        <f t="shared" si="6"/>
        <v>150</v>
      </c>
      <c r="AK53" s="14">
        <f t="shared" si="7"/>
        <v>100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573.98500000000001</v>
      </c>
      <c r="D54" s="8">
        <v>1024.0029999999999</v>
      </c>
      <c r="E54" s="8">
        <v>675.01599999999996</v>
      </c>
      <c r="F54" s="8">
        <v>905.19100000000003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684.13400000000001</v>
      </c>
      <c r="K54" s="14">
        <f t="shared" si="2"/>
        <v>-9.1180000000000518</v>
      </c>
      <c r="L54" s="14">
        <f>VLOOKUP(A:A,[1]TDSheet!$A:$L,12,0)</f>
        <v>0</v>
      </c>
      <c r="M54" s="14">
        <f>VLOOKUP(A:A,[1]TDSheet!$A:$N,14,0)</f>
        <v>0</v>
      </c>
      <c r="N54" s="14">
        <f>VLOOKUP(A:A,[1]TDSheet!$A:$O,15,0)</f>
        <v>50</v>
      </c>
      <c r="O54" s="14">
        <f>VLOOKUP(A:A,[1]TDSheet!$A:$V,22,0)</f>
        <v>50</v>
      </c>
      <c r="P54" s="14"/>
      <c r="Q54" s="14"/>
      <c r="R54" s="14"/>
      <c r="S54" s="14"/>
      <c r="T54" s="14"/>
      <c r="U54" s="14"/>
      <c r="V54" s="16"/>
      <c r="W54" s="14">
        <f t="shared" si="3"/>
        <v>135.00319999999999</v>
      </c>
      <c r="X54" s="16">
        <v>170</v>
      </c>
      <c r="Y54" s="18">
        <f t="shared" si="4"/>
        <v>8.7049121798594413</v>
      </c>
      <c r="Z54" s="14">
        <f t="shared" si="5"/>
        <v>6.7049595861431435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167.7276</v>
      </c>
      <c r="AF54" s="14">
        <f>VLOOKUP(A:A,[1]TDSheet!$A:$AF,32,0)</f>
        <v>162.32400000000001</v>
      </c>
      <c r="AG54" s="14">
        <f>VLOOKUP(A:A,[1]TDSheet!$A:$AG,33,0)</f>
        <v>167.3484</v>
      </c>
      <c r="AH54" s="14">
        <f>VLOOKUP(A:A,[3]TDSheet!$A:$D,4,0)</f>
        <v>129.38399999999999</v>
      </c>
      <c r="AI54" s="14" t="str">
        <f>VLOOKUP(A:A,[1]TDSheet!$A:$AI,35,0)</f>
        <v>оконч</v>
      </c>
      <c r="AJ54" s="14">
        <f t="shared" si="6"/>
        <v>0</v>
      </c>
      <c r="AK54" s="14">
        <f t="shared" si="7"/>
        <v>170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41.875999999999998</v>
      </c>
      <c r="D55" s="8">
        <v>95.442999999999998</v>
      </c>
      <c r="E55" s="8">
        <v>64.158000000000001</v>
      </c>
      <c r="F55" s="8">
        <v>63.302999999999997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72.2</v>
      </c>
      <c r="K55" s="14">
        <f t="shared" si="2"/>
        <v>-8.0420000000000016</v>
      </c>
      <c r="L55" s="14">
        <f>VLOOKUP(A:A,[1]TDSheet!$A:$L,12,0)</f>
        <v>0</v>
      </c>
      <c r="M55" s="14">
        <f>VLOOKUP(A:A,[1]TDSheet!$A:$N,14,0)</f>
        <v>10</v>
      </c>
      <c r="N55" s="14">
        <f>VLOOKUP(A:A,[1]TDSheet!$A:$O,15,0)</f>
        <v>20</v>
      </c>
      <c r="O55" s="14">
        <f>VLOOKUP(A:A,[1]TDSheet!$A:$V,22,0)</f>
        <v>0</v>
      </c>
      <c r="P55" s="14"/>
      <c r="Q55" s="14"/>
      <c r="R55" s="14"/>
      <c r="S55" s="14"/>
      <c r="T55" s="14"/>
      <c r="U55" s="14"/>
      <c r="V55" s="16"/>
      <c r="W55" s="14">
        <f t="shared" si="3"/>
        <v>12.8316</v>
      </c>
      <c r="X55" s="16">
        <v>20</v>
      </c>
      <c r="Y55" s="18">
        <f t="shared" si="4"/>
        <v>8.8299978178870919</v>
      </c>
      <c r="Z55" s="14">
        <f t="shared" si="5"/>
        <v>4.9333676236790422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12.3026</v>
      </c>
      <c r="AF55" s="14">
        <f>VLOOKUP(A:A,[1]TDSheet!$A:$AF,32,0)</f>
        <v>10.507</v>
      </c>
      <c r="AG55" s="14">
        <f>VLOOKUP(A:A,[1]TDSheet!$A:$AG,33,0)</f>
        <v>10.5138</v>
      </c>
      <c r="AH55" s="14">
        <f>VLOOKUP(A:A,[3]TDSheet!$A:$D,4,0)</f>
        <v>5.9950000000000001</v>
      </c>
      <c r="AI55" s="14" t="str">
        <f>VLOOKUP(A:A,[1]TDSheet!$A:$AI,35,0)</f>
        <v>увел</v>
      </c>
      <c r="AJ55" s="14">
        <f t="shared" si="6"/>
        <v>0</v>
      </c>
      <c r="AK55" s="14">
        <f t="shared" si="7"/>
        <v>20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2476.652</v>
      </c>
      <c r="D56" s="8">
        <v>5518.9889999999996</v>
      </c>
      <c r="E56" s="8">
        <v>3583.8040000000001</v>
      </c>
      <c r="F56" s="8">
        <v>2860.8409999999999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3545.9569999999999</v>
      </c>
      <c r="K56" s="14">
        <f t="shared" si="2"/>
        <v>37.847000000000207</v>
      </c>
      <c r="L56" s="14">
        <f>VLOOKUP(A:A,[1]TDSheet!$A:$L,12,0)</f>
        <v>0</v>
      </c>
      <c r="M56" s="14">
        <f>VLOOKUP(A:A,[1]TDSheet!$A:$N,14,0)</f>
        <v>0</v>
      </c>
      <c r="N56" s="14">
        <f>VLOOKUP(A:A,[1]TDSheet!$A:$O,15,0)</f>
        <v>1000</v>
      </c>
      <c r="O56" s="14">
        <f>VLOOKUP(A:A,[1]TDSheet!$A:$V,22,0)</f>
        <v>300</v>
      </c>
      <c r="P56" s="14"/>
      <c r="Q56" s="14"/>
      <c r="R56" s="14"/>
      <c r="S56" s="14"/>
      <c r="T56" s="14"/>
      <c r="U56" s="14"/>
      <c r="V56" s="16">
        <v>1200</v>
      </c>
      <c r="W56" s="14">
        <f t="shared" si="3"/>
        <v>716.76080000000002</v>
      </c>
      <c r="X56" s="16">
        <v>800</v>
      </c>
      <c r="Y56" s="18">
        <f t="shared" si="4"/>
        <v>8.5953933306620574</v>
      </c>
      <c r="Z56" s="14">
        <f t="shared" si="5"/>
        <v>3.9913469040159559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709.70079999999996</v>
      </c>
      <c r="AF56" s="14">
        <f>VLOOKUP(A:A,[1]TDSheet!$A:$AF,32,0)</f>
        <v>721.7396</v>
      </c>
      <c r="AG56" s="14">
        <f>VLOOKUP(A:A,[1]TDSheet!$A:$AG,33,0)</f>
        <v>706.24160000000006</v>
      </c>
      <c r="AH56" s="14">
        <f>VLOOKUP(A:A,[3]TDSheet!$A:$D,4,0)</f>
        <v>1009.55</v>
      </c>
      <c r="AI56" s="14" t="str">
        <f>VLOOKUP(A:A,[1]TDSheet!$A:$AI,35,0)</f>
        <v>оконч</v>
      </c>
      <c r="AJ56" s="14">
        <f t="shared" si="6"/>
        <v>1200</v>
      </c>
      <c r="AK56" s="14">
        <f t="shared" si="7"/>
        <v>800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1384</v>
      </c>
      <c r="D57" s="8">
        <v>3759</v>
      </c>
      <c r="E57" s="8">
        <v>3163</v>
      </c>
      <c r="F57" s="8">
        <v>1894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3240</v>
      </c>
      <c r="K57" s="14">
        <f t="shared" si="2"/>
        <v>-77</v>
      </c>
      <c r="L57" s="14">
        <f>VLOOKUP(A:A,[1]TDSheet!$A:$L,12,0)</f>
        <v>0</v>
      </c>
      <c r="M57" s="14">
        <f>VLOOKUP(A:A,[1]TDSheet!$A:$N,14,0)</f>
        <v>600</v>
      </c>
      <c r="N57" s="14">
        <f>VLOOKUP(A:A,[1]TDSheet!$A:$O,15,0)</f>
        <v>800</v>
      </c>
      <c r="O57" s="14">
        <f>VLOOKUP(A:A,[1]TDSheet!$A:$V,22,0)</f>
        <v>200</v>
      </c>
      <c r="P57" s="14"/>
      <c r="Q57" s="14"/>
      <c r="R57" s="14"/>
      <c r="S57" s="14"/>
      <c r="T57" s="14"/>
      <c r="U57" s="14"/>
      <c r="V57" s="16">
        <v>800</v>
      </c>
      <c r="W57" s="14">
        <f t="shared" si="3"/>
        <v>572.6</v>
      </c>
      <c r="X57" s="16">
        <v>700</v>
      </c>
      <c r="Y57" s="18">
        <f t="shared" si="4"/>
        <v>8.7216206776108969</v>
      </c>
      <c r="Z57" s="14">
        <f t="shared" si="5"/>
        <v>3.3077191756898356</v>
      </c>
      <c r="AA57" s="14"/>
      <c r="AB57" s="14"/>
      <c r="AC57" s="14"/>
      <c r="AD57" s="14">
        <f>VLOOKUP(A:A,[1]TDSheet!$A:$AD,30,0)</f>
        <v>300</v>
      </c>
      <c r="AE57" s="14">
        <f>VLOOKUP(A:A,[1]TDSheet!$A:$AE,31,0)</f>
        <v>526.4</v>
      </c>
      <c r="AF57" s="14">
        <f>VLOOKUP(A:A,[1]TDSheet!$A:$AF,32,0)</f>
        <v>490</v>
      </c>
      <c r="AG57" s="14">
        <f>VLOOKUP(A:A,[1]TDSheet!$A:$AG,33,0)</f>
        <v>524.79999999999995</v>
      </c>
      <c r="AH57" s="14">
        <f>VLOOKUP(A:A,[3]TDSheet!$A:$D,4,0)</f>
        <v>409</v>
      </c>
      <c r="AI57" s="14">
        <f>VLOOKUP(A:A,[1]TDSheet!$A:$AI,35,0)</f>
        <v>0</v>
      </c>
      <c r="AJ57" s="14">
        <f t="shared" si="6"/>
        <v>360</v>
      </c>
      <c r="AK57" s="14">
        <f t="shared" si="7"/>
        <v>315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2244</v>
      </c>
      <c r="D58" s="8">
        <v>5550</v>
      </c>
      <c r="E58" s="8">
        <v>4584</v>
      </c>
      <c r="F58" s="8">
        <v>3092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4684</v>
      </c>
      <c r="K58" s="14">
        <f t="shared" si="2"/>
        <v>-100</v>
      </c>
      <c r="L58" s="14">
        <f>VLOOKUP(A:A,[1]TDSheet!$A:$L,12,0)</f>
        <v>1000</v>
      </c>
      <c r="M58" s="14">
        <f>VLOOKUP(A:A,[1]TDSheet!$A:$N,14,0)</f>
        <v>0</v>
      </c>
      <c r="N58" s="14">
        <f>VLOOKUP(A:A,[1]TDSheet!$A:$O,15,0)</f>
        <v>500</v>
      </c>
      <c r="O58" s="14">
        <f>VLOOKUP(A:A,[1]TDSheet!$A:$V,22,0)</f>
        <v>300</v>
      </c>
      <c r="P58" s="14"/>
      <c r="Q58" s="14"/>
      <c r="R58" s="14"/>
      <c r="S58" s="14"/>
      <c r="T58" s="14"/>
      <c r="U58" s="14"/>
      <c r="V58" s="16">
        <v>200</v>
      </c>
      <c r="W58" s="14">
        <f t="shared" si="3"/>
        <v>676.8</v>
      </c>
      <c r="X58" s="16">
        <v>800</v>
      </c>
      <c r="Y58" s="18">
        <f t="shared" si="4"/>
        <v>8.7056737588652489</v>
      </c>
      <c r="Z58" s="14">
        <f t="shared" si="5"/>
        <v>4.5685579196217496</v>
      </c>
      <c r="AA58" s="14"/>
      <c r="AB58" s="14"/>
      <c r="AC58" s="14"/>
      <c r="AD58" s="14">
        <f>VLOOKUP(A:A,[1]TDSheet!$A:$AD,30,0)</f>
        <v>1200</v>
      </c>
      <c r="AE58" s="14">
        <f>VLOOKUP(A:A,[1]TDSheet!$A:$AE,31,0)</f>
        <v>608</v>
      </c>
      <c r="AF58" s="14">
        <f>VLOOKUP(A:A,[1]TDSheet!$A:$AF,32,0)</f>
        <v>658.2</v>
      </c>
      <c r="AG58" s="14">
        <f>VLOOKUP(A:A,[1]TDSheet!$A:$AG,33,0)</f>
        <v>825.8</v>
      </c>
      <c r="AH58" s="14">
        <f>VLOOKUP(A:A,[3]TDSheet!$A:$D,4,0)</f>
        <v>619</v>
      </c>
      <c r="AI58" s="14" t="str">
        <f>VLOOKUP(A:A,[1]TDSheet!$A:$AI,35,0)</f>
        <v>проддек</v>
      </c>
      <c r="AJ58" s="14">
        <f t="shared" si="6"/>
        <v>90</v>
      </c>
      <c r="AK58" s="14">
        <f t="shared" si="7"/>
        <v>360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597</v>
      </c>
      <c r="D59" s="8">
        <v>2315</v>
      </c>
      <c r="E59" s="8">
        <v>1449</v>
      </c>
      <c r="F59" s="8">
        <v>1210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1677</v>
      </c>
      <c r="K59" s="14">
        <f t="shared" si="2"/>
        <v>-228</v>
      </c>
      <c r="L59" s="14">
        <f>VLOOKUP(A:A,[1]TDSheet!$A:$L,12,0)</f>
        <v>0</v>
      </c>
      <c r="M59" s="14">
        <f>VLOOKUP(A:A,[1]TDSheet!$A:$N,14,0)</f>
        <v>160</v>
      </c>
      <c r="N59" s="14">
        <f>VLOOKUP(A:A,[1]TDSheet!$A:$O,15,0)</f>
        <v>500</v>
      </c>
      <c r="O59" s="14">
        <f>VLOOKUP(A:A,[1]TDSheet!$A:$V,22,0)</f>
        <v>100</v>
      </c>
      <c r="P59" s="14"/>
      <c r="Q59" s="14"/>
      <c r="R59" s="14"/>
      <c r="S59" s="14"/>
      <c r="T59" s="14"/>
      <c r="U59" s="14"/>
      <c r="V59" s="16">
        <v>200</v>
      </c>
      <c r="W59" s="14">
        <f t="shared" si="3"/>
        <v>289.8</v>
      </c>
      <c r="X59" s="16">
        <v>350</v>
      </c>
      <c r="Y59" s="18">
        <f t="shared" si="4"/>
        <v>8.695652173913043</v>
      </c>
      <c r="Z59" s="14">
        <f t="shared" si="5"/>
        <v>4.1752933057280881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273.8</v>
      </c>
      <c r="AF59" s="14">
        <f>VLOOKUP(A:A,[1]TDSheet!$A:$AF,32,0)</f>
        <v>245.6</v>
      </c>
      <c r="AG59" s="14">
        <f>VLOOKUP(A:A,[1]TDSheet!$A:$AG,33,0)</f>
        <v>294</v>
      </c>
      <c r="AH59" s="14">
        <f>VLOOKUP(A:A,[3]TDSheet!$A:$D,4,0)</f>
        <v>325</v>
      </c>
      <c r="AI59" s="14">
        <f>VLOOKUP(A:A,[1]TDSheet!$A:$AI,35,0)</f>
        <v>0</v>
      </c>
      <c r="AJ59" s="14">
        <f t="shared" si="6"/>
        <v>90</v>
      </c>
      <c r="AK59" s="14">
        <f t="shared" si="7"/>
        <v>157.5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242</v>
      </c>
      <c r="D60" s="8">
        <v>730</v>
      </c>
      <c r="E60" s="8">
        <v>555</v>
      </c>
      <c r="F60" s="8">
        <v>400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585</v>
      </c>
      <c r="K60" s="14">
        <f t="shared" si="2"/>
        <v>-30</v>
      </c>
      <c r="L60" s="14">
        <f>VLOOKUP(A:A,[1]TDSheet!$A:$L,12,0)</f>
        <v>0</v>
      </c>
      <c r="M60" s="14">
        <f>VLOOKUP(A:A,[1]TDSheet!$A:$N,14,0)</f>
        <v>50</v>
      </c>
      <c r="N60" s="14">
        <f>VLOOKUP(A:A,[1]TDSheet!$A:$O,15,0)</f>
        <v>160</v>
      </c>
      <c r="O60" s="14">
        <f>VLOOKUP(A:A,[1]TDSheet!$A:$V,22,0)</f>
        <v>50</v>
      </c>
      <c r="P60" s="14"/>
      <c r="Q60" s="14"/>
      <c r="R60" s="14"/>
      <c r="S60" s="14"/>
      <c r="T60" s="14"/>
      <c r="U60" s="14"/>
      <c r="V60" s="16">
        <v>170</v>
      </c>
      <c r="W60" s="14">
        <f t="shared" si="3"/>
        <v>111</v>
      </c>
      <c r="X60" s="16">
        <v>130</v>
      </c>
      <c r="Y60" s="18">
        <f t="shared" si="4"/>
        <v>8.6486486486486491</v>
      </c>
      <c r="Z60" s="14">
        <f t="shared" si="5"/>
        <v>3.6036036036036037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100.8</v>
      </c>
      <c r="AF60" s="14">
        <f>VLOOKUP(A:A,[1]TDSheet!$A:$AF,32,0)</f>
        <v>92.2</v>
      </c>
      <c r="AG60" s="14">
        <f>VLOOKUP(A:A,[1]TDSheet!$A:$AG,33,0)</f>
        <v>104</v>
      </c>
      <c r="AH60" s="14">
        <f>VLOOKUP(A:A,[3]TDSheet!$A:$D,4,0)</f>
        <v>64</v>
      </c>
      <c r="AI60" s="14" t="e">
        <f>VLOOKUP(A:A,[1]TDSheet!$A:$AI,35,0)</f>
        <v>#N/A</v>
      </c>
      <c r="AJ60" s="14">
        <f t="shared" si="6"/>
        <v>68</v>
      </c>
      <c r="AK60" s="14">
        <f t="shared" si="7"/>
        <v>52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155</v>
      </c>
      <c r="D61" s="8">
        <v>584</v>
      </c>
      <c r="E61" s="8">
        <v>470</v>
      </c>
      <c r="F61" s="8">
        <v>247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492</v>
      </c>
      <c r="K61" s="14">
        <f t="shared" si="2"/>
        <v>-22</v>
      </c>
      <c r="L61" s="14">
        <f>VLOOKUP(A:A,[1]TDSheet!$A:$L,12,0)</f>
        <v>0</v>
      </c>
      <c r="M61" s="14">
        <f>VLOOKUP(A:A,[1]TDSheet!$A:$N,14,0)</f>
        <v>140</v>
      </c>
      <c r="N61" s="14">
        <f>VLOOKUP(A:A,[1]TDSheet!$A:$O,15,0)</f>
        <v>140</v>
      </c>
      <c r="O61" s="14">
        <f>VLOOKUP(A:A,[1]TDSheet!$A:$V,22,0)</f>
        <v>30</v>
      </c>
      <c r="P61" s="14"/>
      <c r="Q61" s="14"/>
      <c r="R61" s="14"/>
      <c r="S61" s="14"/>
      <c r="T61" s="14"/>
      <c r="U61" s="14"/>
      <c r="V61" s="16">
        <v>140</v>
      </c>
      <c r="W61" s="14">
        <f t="shared" si="3"/>
        <v>94</v>
      </c>
      <c r="X61" s="16">
        <v>110</v>
      </c>
      <c r="Y61" s="18">
        <f t="shared" si="4"/>
        <v>8.585106382978724</v>
      </c>
      <c r="Z61" s="14">
        <f t="shared" si="5"/>
        <v>2.6276595744680851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84.6</v>
      </c>
      <c r="AF61" s="14">
        <f>VLOOKUP(A:A,[1]TDSheet!$A:$AF,32,0)</f>
        <v>92.4</v>
      </c>
      <c r="AG61" s="14">
        <f>VLOOKUP(A:A,[1]TDSheet!$A:$AG,33,0)</f>
        <v>79.599999999999994</v>
      </c>
      <c r="AH61" s="14">
        <f>VLOOKUP(A:A,[3]TDSheet!$A:$D,4,0)</f>
        <v>66</v>
      </c>
      <c r="AI61" s="14" t="e">
        <f>VLOOKUP(A:A,[1]TDSheet!$A:$AI,35,0)</f>
        <v>#N/A</v>
      </c>
      <c r="AJ61" s="14">
        <f t="shared" si="6"/>
        <v>56</v>
      </c>
      <c r="AK61" s="14">
        <f t="shared" si="7"/>
        <v>44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558.74099999999999</v>
      </c>
      <c r="D62" s="8">
        <v>1527.0820000000001</v>
      </c>
      <c r="E62" s="20">
        <v>1165</v>
      </c>
      <c r="F62" s="20">
        <v>964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845.49599999999998</v>
      </c>
      <c r="K62" s="14">
        <f t="shared" si="2"/>
        <v>319.50400000000002</v>
      </c>
      <c r="L62" s="14">
        <f>VLOOKUP(A:A,[1]TDSheet!$A:$L,12,0)</f>
        <v>0</v>
      </c>
      <c r="M62" s="14">
        <f>VLOOKUP(A:A,[1]TDSheet!$A:$N,14,0)</f>
        <v>0</v>
      </c>
      <c r="N62" s="14">
        <f>VLOOKUP(A:A,[1]TDSheet!$A:$O,15,0)</f>
        <v>300</v>
      </c>
      <c r="O62" s="14">
        <f>VLOOKUP(A:A,[1]TDSheet!$A:$V,22,0)</f>
        <v>100</v>
      </c>
      <c r="P62" s="14"/>
      <c r="Q62" s="14"/>
      <c r="R62" s="14"/>
      <c r="S62" s="14"/>
      <c r="T62" s="14"/>
      <c r="U62" s="14"/>
      <c r="V62" s="16">
        <v>400</v>
      </c>
      <c r="W62" s="14">
        <f t="shared" si="3"/>
        <v>233</v>
      </c>
      <c r="X62" s="16">
        <v>250</v>
      </c>
      <c r="Y62" s="18">
        <f t="shared" si="4"/>
        <v>8.6437768240343349</v>
      </c>
      <c r="Z62" s="14">
        <f t="shared" si="5"/>
        <v>4.1373390557939915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244</v>
      </c>
      <c r="AF62" s="14">
        <f>VLOOKUP(A:A,[1]TDSheet!$A:$AF,32,0)</f>
        <v>225.8</v>
      </c>
      <c r="AG62" s="14">
        <f>VLOOKUP(A:A,[1]TDSheet!$A:$AG,33,0)</f>
        <v>227.6</v>
      </c>
      <c r="AH62" s="14">
        <f>VLOOKUP(A:A,[3]TDSheet!$A:$D,4,0)</f>
        <v>212.90899999999999</v>
      </c>
      <c r="AI62" s="14" t="str">
        <f>VLOOKUP(A:A,[1]TDSheet!$A:$AI,35,0)</f>
        <v>проддек</v>
      </c>
      <c r="AJ62" s="14">
        <f t="shared" si="6"/>
        <v>400</v>
      </c>
      <c r="AK62" s="14">
        <f t="shared" si="7"/>
        <v>250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593</v>
      </c>
      <c r="D63" s="8">
        <v>516</v>
      </c>
      <c r="E63" s="8">
        <v>457</v>
      </c>
      <c r="F63" s="8">
        <v>633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476</v>
      </c>
      <c r="K63" s="14">
        <f t="shared" si="2"/>
        <v>-19</v>
      </c>
      <c r="L63" s="14">
        <f>VLOOKUP(A:A,[1]TDSheet!$A:$L,12,0)</f>
        <v>0</v>
      </c>
      <c r="M63" s="14">
        <f>VLOOKUP(A:A,[1]TDSheet!$A:$N,14,0)</f>
        <v>0</v>
      </c>
      <c r="N63" s="14">
        <f>VLOOKUP(A:A,[1]TDSheet!$A:$O,15,0)</f>
        <v>500</v>
      </c>
      <c r="O63" s="14">
        <f>VLOOKUP(A:A,[1]TDSheet!$A:$V,22,0)</f>
        <v>0</v>
      </c>
      <c r="P63" s="14"/>
      <c r="Q63" s="14"/>
      <c r="R63" s="14"/>
      <c r="S63" s="14"/>
      <c r="T63" s="14"/>
      <c r="U63" s="14"/>
      <c r="V63" s="16">
        <v>500</v>
      </c>
      <c r="W63" s="14">
        <f t="shared" si="3"/>
        <v>91.4</v>
      </c>
      <c r="X63" s="16">
        <v>400</v>
      </c>
      <c r="Y63" s="18">
        <f t="shared" si="4"/>
        <v>22.24288840262582</v>
      </c>
      <c r="Z63" s="14">
        <f t="shared" si="5"/>
        <v>6.9256017505470453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51</v>
      </c>
      <c r="AF63" s="14">
        <f>VLOOKUP(A:A,[1]TDSheet!$A:$AF,32,0)</f>
        <v>51.6</v>
      </c>
      <c r="AG63" s="14">
        <f>VLOOKUP(A:A,[1]TDSheet!$A:$AG,33,0)</f>
        <v>51.4</v>
      </c>
      <c r="AH63" s="14">
        <f>VLOOKUP(A:A,[3]TDSheet!$A:$D,4,0)</f>
        <v>42</v>
      </c>
      <c r="AI63" s="14" t="e">
        <f>VLOOKUP(A:A,[1]TDSheet!$A:$AI,35,0)</f>
        <v>#N/A</v>
      </c>
      <c r="AJ63" s="14">
        <f t="shared" si="6"/>
        <v>50</v>
      </c>
      <c r="AK63" s="14">
        <f t="shared" si="7"/>
        <v>40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96.728999999999999</v>
      </c>
      <c r="D64" s="8">
        <v>425.78199999999998</v>
      </c>
      <c r="E64" s="8">
        <v>272.28399999999999</v>
      </c>
      <c r="F64" s="8">
        <v>245.99199999999999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265.87200000000001</v>
      </c>
      <c r="K64" s="14">
        <f t="shared" si="2"/>
        <v>6.4119999999999777</v>
      </c>
      <c r="L64" s="14">
        <f>VLOOKUP(A:A,[1]TDSheet!$A:$L,12,0)</f>
        <v>0</v>
      </c>
      <c r="M64" s="14">
        <f>VLOOKUP(A:A,[1]TDSheet!$A:$N,14,0)</f>
        <v>0</v>
      </c>
      <c r="N64" s="14">
        <f>VLOOKUP(A:A,[1]TDSheet!$A:$O,15,0)</f>
        <v>0</v>
      </c>
      <c r="O64" s="14">
        <f>VLOOKUP(A:A,[1]TDSheet!$A:$V,22,0)</f>
        <v>0</v>
      </c>
      <c r="P64" s="14"/>
      <c r="Q64" s="14"/>
      <c r="R64" s="14"/>
      <c r="S64" s="14"/>
      <c r="T64" s="14"/>
      <c r="U64" s="14"/>
      <c r="V64" s="16">
        <v>150</v>
      </c>
      <c r="W64" s="14">
        <f t="shared" si="3"/>
        <v>54.456800000000001</v>
      </c>
      <c r="X64" s="16">
        <v>80</v>
      </c>
      <c r="Y64" s="18">
        <f t="shared" si="4"/>
        <v>8.7407265942912531</v>
      </c>
      <c r="Z64" s="14">
        <f t="shared" si="5"/>
        <v>4.5171952813973641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43.934600000000003</v>
      </c>
      <c r="AF64" s="14">
        <f>VLOOKUP(A:A,[1]TDSheet!$A:$AF,32,0)</f>
        <v>40.077800000000003</v>
      </c>
      <c r="AG64" s="14">
        <f>VLOOKUP(A:A,[1]TDSheet!$A:$AG,33,0)</f>
        <v>50.119799999999998</v>
      </c>
      <c r="AH64" s="14">
        <f>VLOOKUP(A:A,[3]TDSheet!$A:$D,4,0)</f>
        <v>93.332999999999998</v>
      </c>
      <c r="AI64" s="14" t="e">
        <f>VLOOKUP(A:A,[1]TDSheet!$A:$AI,35,0)</f>
        <v>#N/A</v>
      </c>
      <c r="AJ64" s="14">
        <f t="shared" si="6"/>
        <v>150</v>
      </c>
      <c r="AK64" s="14">
        <f t="shared" si="7"/>
        <v>80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1472</v>
      </c>
      <c r="D65" s="8">
        <v>3814</v>
      </c>
      <c r="E65" s="8">
        <v>3002</v>
      </c>
      <c r="F65" s="8">
        <v>2190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3074</v>
      </c>
      <c r="K65" s="14">
        <f t="shared" si="2"/>
        <v>-72</v>
      </c>
      <c r="L65" s="14">
        <f>VLOOKUP(A:A,[1]TDSheet!$A:$L,12,0)</f>
        <v>0</v>
      </c>
      <c r="M65" s="14">
        <f>VLOOKUP(A:A,[1]TDSheet!$A:$N,14,0)</f>
        <v>0</v>
      </c>
      <c r="N65" s="14">
        <f>VLOOKUP(A:A,[1]TDSheet!$A:$O,15,0)</f>
        <v>700</v>
      </c>
      <c r="O65" s="14">
        <f>VLOOKUP(A:A,[1]TDSheet!$A:$V,22,0)</f>
        <v>200</v>
      </c>
      <c r="P65" s="14"/>
      <c r="Q65" s="14"/>
      <c r="R65" s="14"/>
      <c r="S65" s="14"/>
      <c r="T65" s="14"/>
      <c r="U65" s="14"/>
      <c r="V65" s="16">
        <v>400</v>
      </c>
      <c r="W65" s="14">
        <f t="shared" si="3"/>
        <v>464.8</v>
      </c>
      <c r="X65" s="16">
        <v>500</v>
      </c>
      <c r="Y65" s="18">
        <f t="shared" si="4"/>
        <v>8.5843373493975896</v>
      </c>
      <c r="Z65" s="14">
        <f t="shared" si="5"/>
        <v>4.7117039586919107</v>
      </c>
      <c r="AA65" s="14"/>
      <c r="AB65" s="14"/>
      <c r="AC65" s="14"/>
      <c r="AD65" s="14">
        <f>VLOOKUP(A:A,[1]TDSheet!$A:$AD,30,0)</f>
        <v>678</v>
      </c>
      <c r="AE65" s="14">
        <f>VLOOKUP(A:A,[1]TDSheet!$A:$AE,31,0)</f>
        <v>469.2</v>
      </c>
      <c r="AF65" s="14">
        <f>VLOOKUP(A:A,[1]TDSheet!$A:$AF,32,0)</f>
        <v>481.8</v>
      </c>
      <c r="AG65" s="14">
        <f>VLOOKUP(A:A,[1]TDSheet!$A:$AG,33,0)</f>
        <v>494.4</v>
      </c>
      <c r="AH65" s="14">
        <f>VLOOKUP(A:A,[3]TDSheet!$A:$D,4,0)</f>
        <v>393</v>
      </c>
      <c r="AI65" s="14">
        <f>VLOOKUP(A:A,[1]TDSheet!$A:$AI,35,0)</f>
        <v>0</v>
      </c>
      <c r="AJ65" s="14">
        <f t="shared" si="6"/>
        <v>160</v>
      </c>
      <c r="AK65" s="14">
        <f t="shared" si="7"/>
        <v>200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1520</v>
      </c>
      <c r="D66" s="8">
        <v>2283</v>
      </c>
      <c r="E66" s="8">
        <v>2119</v>
      </c>
      <c r="F66" s="8">
        <v>1627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2160</v>
      </c>
      <c r="K66" s="14">
        <f t="shared" si="2"/>
        <v>-41</v>
      </c>
      <c r="L66" s="14">
        <f>VLOOKUP(A:A,[1]TDSheet!$A:$L,12,0)</f>
        <v>0</v>
      </c>
      <c r="M66" s="14">
        <f>VLOOKUP(A:A,[1]TDSheet!$A:$N,14,0)</f>
        <v>0</v>
      </c>
      <c r="N66" s="14">
        <f>VLOOKUP(A:A,[1]TDSheet!$A:$O,15,0)</f>
        <v>600</v>
      </c>
      <c r="O66" s="14">
        <f>VLOOKUP(A:A,[1]TDSheet!$A:$V,22,0)</f>
        <v>200</v>
      </c>
      <c r="P66" s="14"/>
      <c r="Q66" s="14"/>
      <c r="R66" s="14"/>
      <c r="S66" s="14"/>
      <c r="T66" s="14"/>
      <c r="U66" s="14"/>
      <c r="V66" s="16">
        <v>700</v>
      </c>
      <c r="W66" s="14">
        <f t="shared" si="3"/>
        <v>423.8</v>
      </c>
      <c r="X66" s="16">
        <v>500</v>
      </c>
      <c r="Y66" s="18">
        <f t="shared" si="4"/>
        <v>8.5582822085889561</v>
      </c>
      <c r="Z66" s="14">
        <f t="shared" si="5"/>
        <v>3.8390750353940537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426.4</v>
      </c>
      <c r="AF66" s="14">
        <f>VLOOKUP(A:A,[1]TDSheet!$A:$AF,32,0)</f>
        <v>431.4</v>
      </c>
      <c r="AG66" s="14">
        <f>VLOOKUP(A:A,[1]TDSheet!$A:$AG,33,0)</f>
        <v>411.2</v>
      </c>
      <c r="AH66" s="14">
        <f>VLOOKUP(A:A,[3]TDSheet!$A:$D,4,0)</f>
        <v>408</v>
      </c>
      <c r="AI66" s="14">
        <f>VLOOKUP(A:A,[1]TDSheet!$A:$AI,35,0)</f>
        <v>0</v>
      </c>
      <c r="AJ66" s="14">
        <f t="shared" si="6"/>
        <v>280</v>
      </c>
      <c r="AK66" s="14">
        <f t="shared" si="7"/>
        <v>200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285.22000000000003</v>
      </c>
      <c r="D67" s="8">
        <v>514.67200000000003</v>
      </c>
      <c r="E67" s="8">
        <v>491.36</v>
      </c>
      <c r="F67" s="8">
        <v>301.209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488.88200000000001</v>
      </c>
      <c r="K67" s="14">
        <f t="shared" si="2"/>
        <v>2.4780000000000086</v>
      </c>
      <c r="L67" s="14">
        <f>VLOOKUP(A:A,[1]TDSheet!$A:$L,12,0)</f>
        <v>0</v>
      </c>
      <c r="M67" s="14">
        <f>VLOOKUP(A:A,[1]TDSheet!$A:$N,14,0)</f>
        <v>70</v>
      </c>
      <c r="N67" s="14">
        <f>VLOOKUP(A:A,[1]TDSheet!$A:$O,15,0)</f>
        <v>140</v>
      </c>
      <c r="O67" s="14">
        <f>VLOOKUP(A:A,[1]TDSheet!$A:$V,22,0)</f>
        <v>40</v>
      </c>
      <c r="P67" s="14"/>
      <c r="Q67" s="14"/>
      <c r="R67" s="14"/>
      <c r="S67" s="14"/>
      <c r="T67" s="14"/>
      <c r="U67" s="14"/>
      <c r="V67" s="16">
        <v>180</v>
      </c>
      <c r="W67" s="14">
        <f t="shared" si="3"/>
        <v>98.272000000000006</v>
      </c>
      <c r="X67" s="16">
        <v>120</v>
      </c>
      <c r="Y67" s="18">
        <f t="shared" si="4"/>
        <v>8.6617653044610883</v>
      </c>
      <c r="Z67" s="14">
        <f t="shared" si="5"/>
        <v>3.0650541354607617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88.495000000000005</v>
      </c>
      <c r="AF67" s="14">
        <f>VLOOKUP(A:A,[1]TDSheet!$A:$AF,32,0)</f>
        <v>82.88239999999999</v>
      </c>
      <c r="AG67" s="14">
        <f>VLOOKUP(A:A,[1]TDSheet!$A:$AG,33,0)</f>
        <v>82.756399999999999</v>
      </c>
      <c r="AH67" s="14">
        <f>VLOOKUP(A:A,[3]TDSheet!$A:$D,4,0)</f>
        <v>87.748000000000005</v>
      </c>
      <c r="AI67" s="14" t="e">
        <f>VLOOKUP(A:A,[1]TDSheet!$A:$AI,35,0)</f>
        <v>#N/A</v>
      </c>
      <c r="AJ67" s="14">
        <f t="shared" si="6"/>
        <v>180</v>
      </c>
      <c r="AK67" s="14">
        <f t="shared" si="7"/>
        <v>120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244.79499999999999</v>
      </c>
      <c r="D68" s="8">
        <v>298.19299999999998</v>
      </c>
      <c r="E68" s="8">
        <v>390.24700000000001</v>
      </c>
      <c r="F68" s="8">
        <v>144.619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390.02499999999998</v>
      </c>
      <c r="K68" s="14">
        <f t="shared" si="2"/>
        <v>0.22200000000003683</v>
      </c>
      <c r="L68" s="14">
        <f>VLOOKUP(A:A,[1]TDSheet!$A:$L,12,0)</f>
        <v>0</v>
      </c>
      <c r="M68" s="14">
        <f>VLOOKUP(A:A,[1]TDSheet!$A:$N,14,0)</f>
        <v>150</v>
      </c>
      <c r="N68" s="14">
        <f>VLOOKUP(A:A,[1]TDSheet!$A:$O,15,0)</f>
        <v>120</v>
      </c>
      <c r="O68" s="14">
        <f>VLOOKUP(A:A,[1]TDSheet!$A:$V,22,0)</f>
        <v>30</v>
      </c>
      <c r="P68" s="14"/>
      <c r="Q68" s="14"/>
      <c r="R68" s="14"/>
      <c r="S68" s="14"/>
      <c r="T68" s="14"/>
      <c r="U68" s="14"/>
      <c r="V68" s="16">
        <v>140</v>
      </c>
      <c r="W68" s="14">
        <f t="shared" si="3"/>
        <v>78.049400000000006</v>
      </c>
      <c r="X68" s="16">
        <v>90</v>
      </c>
      <c r="Y68" s="18">
        <f t="shared" si="4"/>
        <v>8.6434873298193189</v>
      </c>
      <c r="Z68" s="14">
        <f t="shared" si="5"/>
        <v>1.8529162299774244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65.418199999999999</v>
      </c>
      <c r="AF68" s="14">
        <f>VLOOKUP(A:A,[1]TDSheet!$A:$AF,32,0)</f>
        <v>62.327800000000003</v>
      </c>
      <c r="AG68" s="14">
        <f>VLOOKUP(A:A,[1]TDSheet!$A:$AG,33,0)</f>
        <v>56.566200000000002</v>
      </c>
      <c r="AH68" s="14">
        <f>VLOOKUP(A:A,[3]TDSheet!$A:$D,4,0)</f>
        <v>60.948999999999998</v>
      </c>
      <c r="AI68" s="14" t="e">
        <f>VLOOKUP(A:A,[1]TDSheet!$A:$AI,35,0)</f>
        <v>#N/A</v>
      </c>
      <c r="AJ68" s="14">
        <f t="shared" si="6"/>
        <v>140</v>
      </c>
      <c r="AK68" s="14">
        <f t="shared" si="7"/>
        <v>90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606.03300000000002</v>
      </c>
      <c r="D69" s="8">
        <v>427.05099999999999</v>
      </c>
      <c r="E69" s="8">
        <v>874.41300000000001</v>
      </c>
      <c r="F69" s="8">
        <v>141.04499999999999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884.13</v>
      </c>
      <c r="K69" s="14">
        <f t="shared" si="2"/>
        <v>-9.7169999999999845</v>
      </c>
      <c r="L69" s="14">
        <f>VLOOKUP(A:A,[1]TDSheet!$A:$L,12,0)</f>
        <v>100</v>
      </c>
      <c r="M69" s="14">
        <f>VLOOKUP(A:A,[1]TDSheet!$A:$N,14,0)</f>
        <v>250</v>
      </c>
      <c r="N69" s="14">
        <f>VLOOKUP(A:A,[1]TDSheet!$A:$O,15,0)</f>
        <v>300</v>
      </c>
      <c r="O69" s="14">
        <f>VLOOKUP(A:A,[1]TDSheet!$A:$V,22,0)</f>
        <v>70</v>
      </c>
      <c r="P69" s="14"/>
      <c r="Q69" s="14"/>
      <c r="R69" s="14"/>
      <c r="S69" s="14"/>
      <c r="T69" s="14"/>
      <c r="U69" s="14"/>
      <c r="V69" s="16">
        <v>350</v>
      </c>
      <c r="W69" s="14">
        <f t="shared" si="3"/>
        <v>174.8826</v>
      </c>
      <c r="X69" s="16">
        <v>300</v>
      </c>
      <c r="Y69" s="18">
        <f t="shared" si="4"/>
        <v>8.6403392904725802</v>
      </c>
      <c r="Z69" s="14">
        <f t="shared" si="5"/>
        <v>0.80651248323160785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153.71679999999998</v>
      </c>
      <c r="AF69" s="14">
        <f>VLOOKUP(A:A,[1]TDSheet!$A:$AF,32,0)</f>
        <v>144.45760000000001</v>
      </c>
      <c r="AG69" s="14">
        <f>VLOOKUP(A:A,[1]TDSheet!$A:$AG,33,0)</f>
        <v>119.25579999999999</v>
      </c>
      <c r="AH69" s="14">
        <f>VLOOKUP(A:A,[3]TDSheet!$A:$D,4,0)</f>
        <v>183.74799999999999</v>
      </c>
      <c r="AI69" s="14" t="e">
        <f>VLOOKUP(A:A,[1]TDSheet!$A:$AI,35,0)</f>
        <v>#N/A</v>
      </c>
      <c r="AJ69" s="14">
        <f t="shared" si="6"/>
        <v>350</v>
      </c>
      <c r="AK69" s="14">
        <f t="shared" si="7"/>
        <v>300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343.79</v>
      </c>
      <c r="D70" s="8">
        <v>437.613</v>
      </c>
      <c r="E70" s="8">
        <v>466.35700000000003</v>
      </c>
      <c r="F70" s="8">
        <v>298.83800000000002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471.75700000000001</v>
      </c>
      <c r="K70" s="14">
        <f t="shared" si="2"/>
        <v>-5.3999999999999773</v>
      </c>
      <c r="L70" s="14">
        <f>VLOOKUP(A:A,[1]TDSheet!$A:$L,12,0)</f>
        <v>0</v>
      </c>
      <c r="M70" s="14">
        <f>VLOOKUP(A:A,[1]TDSheet!$A:$N,14,0)</f>
        <v>20</v>
      </c>
      <c r="N70" s="14">
        <f>VLOOKUP(A:A,[1]TDSheet!$A:$O,15,0)</f>
        <v>120</v>
      </c>
      <c r="O70" s="14">
        <f>VLOOKUP(A:A,[1]TDSheet!$A:$V,22,0)</f>
        <v>40</v>
      </c>
      <c r="P70" s="14"/>
      <c r="Q70" s="14"/>
      <c r="R70" s="14"/>
      <c r="S70" s="14"/>
      <c r="T70" s="14"/>
      <c r="U70" s="14"/>
      <c r="V70" s="16">
        <v>200</v>
      </c>
      <c r="W70" s="14">
        <f t="shared" si="3"/>
        <v>93.2714</v>
      </c>
      <c r="X70" s="16">
        <v>130</v>
      </c>
      <c r="Y70" s="18">
        <f t="shared" si="4"/>
        <v>8.6718758376093845</v>
      </c>
      <c r="Z70" s="14">
        <f t="shared" si="5"/>
        <v>3.2039617717756999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87.762599999999992</v>
      </c>
      <c r="AF70" s="14">
        <f>VLOOKUP(A:A,[1]TDSheet!$A:$AF,32,0)</f>
        <v>88.506399999999999</v>
      </c>
      <c r="AG70" s="14">
        <f>VLOOKUP(A:A,[1]TDSheet!$A:$AG,33,0)</f>
        <v>79.881600000000006</v>
      </c>
      <c r="AH70" s="14">
        <f>VLOOKUP(A:A,[3]TDSheet!$A:$D,4,0)</f>
        <v>91.787999999999997</v>
      </c>
      <c r="AI70" s="14" t="e">
        <f>VLOOKUP(A:A,[1]TDSheet!$A:$AI,35,0)</f>
        <v>#N/A</v>
      </c>
      <c r="AJ70" s="14">
        <f t="shared" si="6"/>
        <v>200</v>
      </c>
      <c r="AK70" s="14">
        <f t="shared" si="7"/>
        <v>130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118</v>
      </c>
      <c r="D71" s="8">
        <v>237</v>
      </c>
      <c r="E71" s="8">
        <v>156</v>
      </c>
      <c r="F71" s="8">
        <v>35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161</v>
      </c>
      <c r="K71" s="14">
        <f t="shared" ref="K71:K123" si="8">E71-J71</f>
        <v>-5</v>
      </c>
      <c r="L71" s="14">
        <f>VLOOKUP(A:A,[1]TDSheet!$A:$L,12,0)</f>
        <v>0</v>
      </c>
      <c r="M71" s="14">
        <f>VLOOKUP(A:A,[1]TDSheet!$A:$N,14,0)</f>
        <v>20</v>
      </c>
      <c r="N71" s="14">
        <f>VLOOKUP(A:A,[1]TDSheet!$A:$O,15,0)</f>
        <v>40</v>
      </c>
      <c r="O71" s="14">
        <f>VLOOKUP(A:A,[1]TDSheet!$A:$V,22,0)</f>
        <v>20</v>
      </c>
      <c r="P71" s="14"/>
      <c r="Q71" s="14"/>
      <c r="R71" s="14"/>
      <c r="S71" s="14"/>
      <c r="T71" s="14"/>
      <c r="U71" s="14"/>
      <c r="V71" s="16">
        <v>110</v>
      </c>
      <c r="W71" s="14">
        <f t="shared" ref="W71:W123" si="9">(E71-AD71)/5</f>
        <v>31.2</v>
      </c>
      <c r="X71" s="16">
        <v>40</v>
      </c>
      <c r="Y71" s="18">
        <f t="shared" ref="Y71:Y123" si="10">(F71+L71+M71+N71+O71+V71+X71)/W71</f>
        <v>8.4935897435897445</v>
      </c>
      <c r="Z71" s="14">
        <f t="shared" ref="Z71:Z123" si="11">F71/W71</f>
        <v>1.1217948717948718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9.6</v>
      </c>
      <c r="AF71" s="14">
        <f>VLOOKUP(A:A,[1]TDSheet!$A:$AF,32,0)</f>
        <v>26.8</v>
      </c>
      <c r="AG71" s="14">
        <f>VLOOKUP(A:A,[1]TDSheet!$A:$AG,33,0)</f>
        <v>23.4</v>
      </c>
      <c r="AH71" s="14">
        <f>VLOOKUP(A:A,[3]TDSheet!$A:$D,4,0)</f>
        <v>21</v>
      </c>
      <c r="AI71" s="14">
        <f>VLOOKUP(A:A,[1]TDSheet!$A:$AI,35,0)</f>
        <v>0</v>
      </c>
      <c r="AJ71" s="14">
        <f t="shared" ref="AJ71:AJ123" si="12">V71*H71</f>
        <v>66</v>
      </c>
      <c r="AK71" s="14">
        <f t="shared" ref="AK71:AK123" si="13">X71*H71</f>
        <v>24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162</v>
      </c>
      <c r="D72" s="8">
        <v>1694</v>
      </c>
      <c r="E72" s="8">
        <v>370</v>
      </c>
      <c r="F72" s="8">
        <v>381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377</v>
      </c>
      <c r="K72" s="14">
        <f t="shared" si="8"/>
        <v>-7</v>
      </c>
      <c r="L72" s="14">
        <f>VLOOKUP(A:A,[1]TDSheet!$A:$L,12,0)</f>
        <v>0</v>
      </c>
      <c r="M72" s="14">
        <f>VLOOKUP(A:A,[1]TDSheet!$A:$N,14,0)</f>
        <v>0</v>
      </c>
      <c r="N72" s="14">
        <f>VLOOKUP(A:A,[1]TDSheet!$A:$O,15,0)</f>
        <v>20</v>
      </c>
      <c r="O72" s="14">
        <f>VLOOKUP(A:A,[1]TDSheet!$A:$V,22,0)</f>
        <v>30</v>
      </c>
      <c r="P72" s="14"/>
      <c r="Q72" s="14"/>
      <c r="R72" s="14"/>
      <c r="S72" s="14"/>
      <c r="T72" s="14"/>
      <c r="U72" s="14"/>
      <c r="V72" s="16">
        <v>120</v>
      </c>
      <c r="W72" s="14">
        <f t="shared" si="9"/>
        <v>74</v>
      </c>
      <c r="X72" s="16">
        <v>90</v>
      </c>
      <c r="Y72" s="18">
        <f t="shared" si="10"/>
        <v>8.6621621621621614</v>
      </c>
      <c r="Z72" s="14">
        <f t="shared" si="11"/>
        <v>5.1486486486486482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55.2</v>
      </c>
      <c r="AF72" s="14">
        <f>VLOOKUP(A:A,[1]TDSheet!$A:$AF,32,0)</f>
        <v>73.400000000000006</v>
      </c>
      <c r="AG72" s="14">
        <f>VLOOKUP(A:A,[1]TDSheet!$A:$AG,33,0)</f>
        <v>89</v>
      </c>
      <c r="AH72" s="14">
        <f>VLOOKUP(A:A,[3]TDSheet!$A:$D,4,0)</f>
        <v>85</v>
      </c>
      <c r="AI72" s="14" t="str">
        <f>VLOOKUP(A:A,[1]TDSheet!$A:$AI,35,0)</f>
        <v>проддек</v>
      </c>
      <c r="AJ72" s="14">
        <f t="shared" si="12"/>
        <v>72</v>
      </c>
      <c r="AK72" s="14">
        <f t="shared" si="13"/>
        <v>54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588</v>
      </c>
      <c r="D73" s="8">
        <v>1647</v>
      </c>
      <c r="E73" s="8">
        <v>881</v>
      </c>
      <c r="F73" s="8">
        <v>563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903</v>
      </c>
      <c r="K73" s="14">
        <f t="shared" si="8"/>
        <v>-22</v>
      </c>
      <c r="L73" s="14">
        <f>VLOOKUP(A:A,[1]TDSheet!$A:$L,12,0)</f>
        <v>0</v>
      </c>
      <c r="M73" s="14">
        <f>VLOOKUP(A:A,[1]TDSheet!$A:$N,14,0)</f>
        <v>120</v>
      </c>
      <c r="N73" s="14">
        <f>VLOOKUP(A:A,[1]TDSheet!$A:$O,15,0)</f>
        <v>260</v>
      </c>
      <c r="O73" s="14">
        <f>VLOOKUP(A:A,[1]TDSheet!$A:$V,22,0)</f>
        <v>80</v>
      </c>
      <c r="P73" s="14"/>
      <c r="Q73" s="14"/>
      <c r="R73" s="14"/>
      <c r="S73" s="14"/>
      <c r="T73" s="14"/>
      <c r="U73" s="14"/>
      <c r="V73" s="16">
        <v>280</v>
      </c>
      <c r="W73" s="14">
        <f t="shared" si="9"/>
        <v>176.2</v>
      </c>
      <c r="X73" s="16">
        <v>220</v>
      </c>
      <c r="Y73" s="18">
        <f t="shared" si="10"/>
        <v>8.6435868331441554</v>
      </c>
      <c r="Z73" s="14">
        <f t="shared" si="11"/>
        <v>3.1952326901248584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123.6</v>
      </c>
      <c r="AF73" s="14">
        <f>VLOOKUP(A:A,[1]TDSheet!$A:$AF,32,0)</f>
        <v>170.2</v>
      </c>
      <c r="AG73" s="14">
        <f>VLOOKUP(A:A,[1]TDSheet!$A:$AG,33,0)</f>
        <v>159.19999999999999</v>
      </c>
      <c r="AH73" s="14">
        <f>VLOOKUP(A:A,[3]TDSheet!$A:$D,4,0)</f>
        <v>100</v>
      </c>
      <c r="AI73" s="14" t="str">
        <f>VLOOKUP(A:A,[1]TDSheet!$A:$AI,35,0)</f>
        <v>оконч</v>
      </c>
      <c r="AJ73" s="14">
        <f t="shared" si="12"/>
        <v>168</v>
      </c>
      <c r="AK73" s="14">
        <f t="shared" si="13"/>
        <v>132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186.43700000000001</v>
      </c>
      <c r="D74" s="8">
        <v>59.27</v>
      </c>
      <c r="E74" s="8">
        <v>137.785</v>
      </c>
      <c r="F74" s="8">
        <v>105.239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137.61699999999999</v>
      </c>
      <c r="K74" s="14">
        <f t="shared" si="8"/>
        <v>0.16800000000000637</v>
      </c>
      <c r="L74" s="14">
        <f>VLOOKUP(A:A,[1]TDSheet!$A:$L,12,0)</f>
        <v>0</v>
      </c>
      <c r="M74" s="14">
        <f>VLOOKUP(A:A,[1]TDSheet!$A:$N,14,0)</f>
        <v>30</v>
      </c>
      <c r="N74" s="14">
        <f>VLOOKUP(A:A,[1]TDSheet!$A:$O,15,0)</f>
        <v>50</v>
      </c>
      <c r="O74" s="14">
        <f>VLOOKUP(A:A,[1]TDSheet!$A:$V,22,0)</f>
        <v>10</v>
      </c>
      <c r="P74" s="14"/>
      <c r="Q74" s="14"/>
      <c r="R74" s="14"/>
      <c r="S74" s="14"/>
      <c r="T74" s="14"/>
      <c r="U74" s="14"/>
      <c r="V74" s="16"/>
      <c r="W74" s="14">
        <f t="shared" si="9"/>
        <v>27.556999999999999</v>
      </c>
      <c r="X74" s="16">
        <v>20</v>
      </c>
      <c r="Y74" s="18">
        <f t="shared" si="10"/>
        <v>7.8106833109554747</v>
      </c>
      <c r="Z74" s="14">
        <f t="shared" si="11"/>
        <v>3.8189570707987084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26.933999999999997</v>
      </c>
      <c r="AF74" s="14">
        <f>VLOOKUP(A:A,[1]TDSheet!$A:$AF,32,0)</f>
        <v>35.92</v>
      </c>
      <c r="AG74" s="14">
        <f>VLOOKUP(A:A,[1]TDSheet!$A:$AG,33,0)</f>
        <v>24.8582</v>
      </c>
      <c r="AH74" s="14">
        <f>VLOOKUP(A:A,[3]TDSheet!$A:$D,4,0)</f>
        <v>16.053000000000001</v>
      </c>
      <c r="AI74" s="14">
        <f>VLOOKUP(A:A,[1]TDSheet!$A:$AI,35,0)</f>
        <v>0</v>
      </c>
      <c r="AJ74" s="14">
        <f t="shared" si="12"/>
        <v>0</v>
      </c>
      <c r="AK74" s="14">
        <f t="shared" si="13"/>
        <v>20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329</v>
      </c>
      <c r="D75" s="8">
        <v>898</v>
      </c>
      <c r="E75" s="8">
        <v>559</v>
      </c>
      <c r="F75" s="8">
        <v>413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574</v>
      </c>
      <c r="K75" s="14">
        <f t="shared" si="8"/>
        <v>-15</v>
      </c>
      <c r="L75" s="14">
        <f>VLOOKUP(A:A,[1]TDSheet!$A:$L,12,0)</f>
        <v>0</v>
      </c>
      <c r="M75" s="14">
        <f>VLOOKUP(A:A,[1]TDSheet!$A:$N,14,0)</f>
        <v>0</v>
      </c>
      <c r="N75" s="14">
        <f>VLOOKUP(A:A,[1]TDSheet!$A:$O,15,0)</f>
        <v>180</v>
      </c>
      <c r="O75" s="14">
        <f>VLOOKUP(A:A,[1]TDSheet!$A:$V,22,0)</f>
        <v>60</v>
      </c>
      <c r="P75" s="14"/>
      <c r="Q75" s="14"/>
      <c r="R75" s="14"/>
      <c r="S75" s="14"/>
      <c r="T75" s="14"/>
      <c r="U75" s="14"/>
      <c r="V75" s="16">
        <v>180</v>
      </c>
      <c r="W75" s="14">
        <f t="shared" si="9"/>
        <v>111.8</v>
      </c>
      <c r="X75" s="16">
        <v>140</v>
      </c>
      <c r="Y75" s="18">
        <f t="shared" si="10"/>
        <v>8.7030411449016096</v>
      </c>
      <c r="Z75" s="14">
        <f t="shared" si="11"/>
        <v>3.6940966010733454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101.4</v>
      </c>
      <c r="AF75" s="14">
        <f>VLOOKUP(A:A,[1]TDSheet!$A:$AF,32,0)</f>
        <v>111.4</v>
      </c>
      <c r="AG75" s="14">
        <f>VLOOKUP(A:A,[1]TDSheet!$A:$AG,33,0)</f>
        <v>114.8</v>
      </c>
      <c r="AH75" s="14">
        <f>VLOOKUP(A:A,[3]TDSheet!$A:$D,4,0)</f>
        <v>73</v>
      </c>
      <c r="AI75" s="14">
        <f>VLOOKUP(A:A,[1]TDSheet!$A:$AI,35,0)</f>
        <v>0</v>
      </c>
      <c r="AJ75" s="14">
        <f t="shared" si="12"/>
        <v>108</v>
      </c>
      <c r="AK75" s="14">
        <f t="shared" si="13"/>
        <v>84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469</v>
      </c>
      <c r="D76" s="8">
        <v>3711</v>
      </c>
      <c r="E76" s="8">
        <v>986</v>
      </c>
      <c r="F76" s="8">
        <v>327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1013</v>
      </c>
      <c r="K76" s="14">
        <f t="shared" si="8"/>
        <v>-27</v>
      </c>
      <c r="L76" s="14">
        <f>VLOOKUP(A:A,[1]TDSheet!$A:$L,12,0)</f>
        <v>150</v>
      </c>
      <c r="M76" s="14">
        <f>VLOOKUP(A:A,[1]TDSheet!$A:$N,14,0)</f>
        <v>300</v>
      </c>
      <c r="N76" s="14">
        <f>VLOOKUP(A:A,[1]TDSheet!$A:$O,15,0)</f>
        <v>300</v>
      </c>
      <c r="O76" s="14">
        <f>VLOOKUP(A:A,[1]TDSheet!$A:$V,22,0)</f>
        <v>90</v>
      </c>
      <c r="P76" s="14"/>
      <c r="Q76" s="14"/>
      <c r="R76" s="14"/>
      <c r="S76" s="14"/>
      <c r="T76" s="14"/>
      <c r="U76" s="14"/>
      <c r="V76" s="16">
        <v>300</v>
      </c>
      <c r="W76" s="14">
        <f t="shared" si="9"/>
        <v>197.2</v>
      </c>
      <c r="X76" s="16">
        <v>240</v>
      </c>
      <c r="Y76" s="18">
        <f t="shared" si="10"/>
        <v>8.6561866125760663</v>
      </c>
      <c r="Z76" s="14">
        <f t="shared" si="11"/>
        <v>1.6582150101419879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150.4</v>
      </c>
      <c r="AF76" s="14">
        <f>VLOOKUP(A:A,[1]TDSheet!$A:$AF,32,0)</f>
        <v>152.4</v>
      </c>
      <c r="AG76" s="14">
        <f>VLOOKUP(A:A,[1]TDSheet!$A:$AG,33,0)</f>
        <v>158.19999999999999</v>
      </c>
      <c r="AH76" s="14">
        <f>VLOOKUP(A:A,[3]TDSheet!$A:$D,4,0)</f>
        <v>156</v>
      </c>
      <c r="AI76" s="14" t="str">
        <f>VLOOKUP(A:A,[1]TDSheet!$A:$AI,35,0)</f>
        <v>декяб</v>
      </c>
      <c r="AJ76" s="14">
        <f t="shared" si="12"/>
        <v>180</v>
      </c>
      <c r="AK76" s="14">
        <f t="shared" si="13"/>
        <v>144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316</v>
      </c>
      <c r="D77" s="8">
        <v>560</v>
      </c>
      <c r="E77" s="8">
        <v>570</v>
      </c>
      <c r="F77" s="8">
        <v>277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610</v>
      </c>
      <c r="K77" s="14">
        <f t="shared" si="8"/>
        <v>-40</v>
      </c>
      <c r="L77" s="14">
        <f>VLOOKUP(A:A,[1]TDSheet!$A:$L,12,0)</f>
        <v>0</v>
      </c>
      <c r="M77" s="14">
        <f>VLOOKUP(A:A,[1]TDSheet!$A:$N,14,0)</f>
        <v>140</v>
      </c>
      <c r="N77" s="14">
        <f>VLOOKUP(A:A,[1]TDSheet!$A:$O,15,0)</f>
        <v>190</v>
      </c>
      <c r="O77" s="14">
        <f>VLOOKUP(A:A,[1]TDSheet!$A:$V,22,0)</f>
        <v>50</v>
      </c>
      <c r="P77" s="14"/>
      <c r="Q77" s="14"/>
      <c r="R77" s="14"/>
      <c r="S77" s="14"/>
      <c r="T77" s="14"/>
      <c r="U77" s="14"/>
      <c r="V77" s="16">
        <v>180</v>
      </c>
      <c r="W77" s="14">
        <f t="shared" si="9"/>
        <v>114</v>
      </c>
      <c r="X77" s="16">
        <v>150</v>
      </c>
      <c r="Y77" s="18">
        <f t="shared" si="10"/>
        <v>8.6578947368421044</v>
      </c>
      <c r="Z77" s="14">
        <f t="shared" si="11"/>
        <v>2.4298245614035086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105.2</v>
      </c>
      <c r="AF77" s="14">
        <f>VLOOKUP(A:A,[1]TDSheet!$A:$AF,32,0)</f>
        <v>100.4</v>
      </c>
      <c r="AG77" s="14">
        <f>VLOOKUP(A:A,[1]TDSheet!$A:$AG,33,0)</f>
        <v>100.4</v>
      </c>
      <c r="AH77" s="14">
        <f>VLOOKUP(A:A,[3]TDSheet!$A:$D,4,0)</f>
        <v>93</v>
      </c>
      <c r="AI77" s="14">
        <f>VLOOKUP(A:A,[1]TDSheet!$A:$AI,35,0)</f>
        <v>0</v>
      </c>
      <c r="AJ77" s="14">
        <f t="shared" si="12"/>
        <v>72</v>
      </c>
      <c r="AK77" s="14">
        <f t="shared" si="13"/>
        <v>60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308</v>
      </c>
      <c r="D78" s="8">
        <v>646</v>
      </c>
      <c r="E78" s="8">
        <v>628</v>
      </c>
      <c r="F78" s="8">
        <v>291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691</v>
      </c>
      <c r="K78" s="14">
        <f t="shared" si="8"/>
        <v>-63</v>
      </c>
      <c r="L78" s="14">
        <f>VLOOKUP(A:A,[1]TDSheet!$A:$L,12,0)</f>
        <v>100</v>
      </c>
      <c r="M78" s="14">
        <f>VLOOKUP(A:A,[1]TDSheet!$A:$N,14,0)</f>
        <v>80</v>
      </c>
      <c r="N78" s="14">
        <f>VLOOKUP(A:A,[1]TDSheet!$A:$O,15,0)</f>
        <v>190</v>
      </c>
      <c r="O78" s="14">
        <f>VLOOKUP(A:A,[1]TDSheet!$A:$V,22,0)</f>
        <v>50</v>
      </c>
      <c r="P78" s="14"/>
      <c r="Q78" s="14"/>
      <c r="R78" s="14"/>
      <c r="S78" s="14"/>
      <c r="T78" s="14"/>
      <c r="U78" s="14"/>
      <c r="V78" s="16">
        <v>220</v>
      </c>
      <c r="W78" s="14">
        <f t="shared" si="9"/>
        <v>125.6</v>
      </c>
      <c r="X78" s="16">
        <v>150</v>
      </c>
      <c r="Y78" s="18">
        <f t="shared" si="10"/>
        <v>8.6066878980891719</v>
      </c>
      <c r="Z78" s="14">
        <f t="shared" si="11"/>
        <v>2.3168789808917198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109</v>
      </c>
      <c r="AF78" s="14">
        <f>VLOOKUP(A:A,[1]TDSheet!$A:$AF,32,0)</f>
        <v>103.8</v>
      </c>
      <c r="AG78" s="14">
        <f>VLOOKUP(A:A,[1]TDSheet!$A:$AG,33,0)</f>
        <v>111.2</v>
      </c>
      <c r="AH78" s="14">
        <f>VLOOKUP(A:A,[3]TDSheet!$A:$D,4,0)</f>
        <v>113</v>
      </c>
      <c r="AI78" s="14">
        <f>VLOOKUP(A:A,[1]TDSheet!$A:$AI,35,0)</f>
        <v>0</v>
      </c>
      <c r="AJ78" s="14">
        <f t="shared" si="12"/>
        <v>72.600000000000009</v>
      </c>
      <c r="AK78" s="14">
        <f t="shared" si="13"/>
        <v>49.5</v>
      </c>
      <c r="AL78" s="14"/>
      <c r="AM78" s="14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257</v>
      </c>
      <c r="D79" s="8">
        <v>414</v>
      </c>
      <c r="E79" s="8">
        <v>386</v>
      </c>
      <c r="F79" s="8">
        <v>259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416</v>
      </c>
      <c r="K79" s="14">
        <f t="shared" si="8"/>
        <v>-30</v>
      </c>
      <c r="L79" s="14">
        <f>VLOOKUP(A:A,[1]TDSheet!$A:$L,12,0)</f>
        <v>50</v>
      </c>
      <c r="M79" s="14">
        <f>VLOOKUP(A:A,[1]TDSheet!$A:$N,14,0)</f>
        <v>60</v>
      </c>
      <c r="N79" s="14">
        <f>VLOOKUP(A:A,[1]TDSheet!$A:$O,15,0)</f>
        <v>130</v>
      </c>
      <c r="O79" s="14">
        <f>VLOOKUP(A:A,[1]TDSheet!$A:$V,22,0)</f>
        <v>40</v>
      </c>
      <c r="P79" s="14"/>
      <c r="Q79" s="14"/>
      <c r="R79" s="14"/>
      <c r="S79" s="14"/>
      <c r="T79" s="14"/>
      <c r="U79" s="14"/>
      <c r="V79" s="16">
        <v>50</v>
      </c>
      <c r="W79" s="14">
        <f t="shared" si="9"/>
        <v>77.2</v>
      </c>
      <c r="X79" s="16">
        <v>80</v>
      </c>
      <c r="Y79" s="18">
        <f t="shared" si="10"/>
        <v>8.665803108808289</v>
      </c>
      <c r="Z79" s="14">
        <f t="shared" si="11"/>
        <v>3.354922279792746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78.599999999999994</v>
      </c>
      <c r="AF79" s="14">
        <f>VLOOKUP(A:A,[1]TDSheet!$A:$AF,32,0)</f>
        <v>80</v>
      </c>
      <c r="AG79" s="14">
        <f>VLOOKUP(A:A,[1]TDSheet!$A:$AG,33,0)</f>
        <v>75</v>
      </c>
      <c r="AH79" s="14">
        <f>VLOOKUP(A:A,[3]TDSheet!$A:$D,4,0)</f>
        <v>51</v>
      </c>
      <c r="AI79" s="14">
        <f>VLOOKUP(A:A,[1]TDSheet!$A:$AI,35,0)</f>
        <v>0</v>
      </c>
      <c r="AJ79" s="14">
        <f t="shared" si="12"/>
        <v>17.5</v>
      </c>
      <c r="AK79" s="14">
        <f t="shared" si="13"/>
        <v>28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135</v>
      </c>
      <c r="D80" s="8">
        <v>242</v>
      </c>
      <c r="E80" s="8">
        <v>213</v>
      </c>
      <c r="F80" s="8">
        <v>161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222</v>
      </c>
      <c r="K80" s="14">
        <f t="shared" si="8"/>
        <v>-9</v>
      </c>
      <c r="L80" s="14">
        <f>VLOOKUP(A:A,[1]TDSheet!$A:$L,12,0)</f>
        <v>0</v>
      </c>
      <c r="M80" s="14">
        <f>VLOOKUP(A:A,[1]TDSheet!$A:$N,14,0)</f>
        <v>50</v>
      </c>
      <c r="N80" s="14">
        <f>VLOOKUP(A:A,[1]TDSheet!$A:$O,15,0)</f>
        <v>40</v>
      </c>
      <c r="O80" s="14">
        <f>VLOOKUP(A:A,[1]TDSheet!$A:$V,22,0)</f>
        <v>50</v>
      </c>
      <c r="P80" s="14"/>
      <c r="Q80" s="14"/>
      <c r="R80" s="14"/>
      <c r="S80" s="14"/>
      <c r="T80" s="14"/>
      <c r="U80" s="14"/>
      <c r="V80" s="16">
        <v>30</v>
      </c>
      <c r="W80" s="14">
        <f t="shared" si="9"/>
        <v>42.6</v>
      </c>
      <c r="X80" s="16">
        <v>40</v>
      </c>
      <c r="Y80" s="18">
        <f t="shared" si="10"/>
        <v>8.7089201877934261</v>
      </c>
      <c r="Z80" s="14">
        <f t="shared" si="11"/>
        <v>3.7793427230046945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36.200000000000003</v>
      </c>
      <c r="AF80" s="14">
        <f>VLOOKUP(A:A,[1]TDSheet!$A:$AF,32,0)</f>
        <v>42.4</v>
      </c>
      <c r="AG80" s="14">
        <f>VLOOKUP(A:A,[1]TDSheet!$A:$AG,33,0)</f>
        <v>39.200000000000003</v>
      </c>
      <c r="AH80" s="14">
        <f>VLOOKUP(A:A,[3]TDSheet!$A:$D,4,0)</f>
        <v>44</v>
      </c>
      <c r="AI80" s="14">
        <f>VLOOKUP(A:A,[1]TDSheet!$A:$AI,35,0)</f>
        <v>0</v>
      </c>
      <c r="AJ80" s="14">
        <f t="shared" si="12"/>
        <v>9.9</v>
      </c>
      <c r="AK80" s="14">
        <f t="shared" si="13"/>
        <v>13.200000000000001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2386</v>
      </c>
      <c r="D81" s="8">
        <v>5079</v>
      </c>
      <c r="E81" s="8">
        <v>4703</v>
      </c>
      <c r="F81" s="8">
        <v>2614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4807</v>
      </c>
      <c r="K81" s="14">
        <f t="shared" si="8"/>
        <v>-104</v>
      </c>
      <c r="L81" s="14">
        <f>VLOOKUP(A:A,[1]TDSheet!$A:$L,12,0)</f>
        <v>200</v>
      </c>
      <c r="M81" s="14">
        <f>VLOOKUP(A:A,[1]TDSheet!$A:$N,14,0)</f>
        <v>900</v>
      </c>
      <c r="N81" s="14">
        <f>VLOOKUP(A:A,[1]TDSheet!$A:$O,15,0)</f>
        <v>1300</v>
      </c>
      <c r="O81" s="14">
        <f>VLOOKUP(A:A,[1]TDSheet!$A:$V,22,0)</f>
        <v>400</v>
      </c>
      <c r="P81" s="14"/>
      <c r="Q81" s="14"/>
      <c r="R81" s="14"/>
      <c r="S81" s="14"/>
      <c r="T81" s="14"/>
      <c r="U81" s="14"/>
      <c r="V81" s="16">
        <v>700</v>
      </c>
      <c r="W81" s="14">
        <f t="shared" si="9"/>
        <v>820.6</v>
      </c>
      <c r="X81" s="16">
        <v>1000</v>
      </c>
      <c r="Y81" s="18">
        <f t="shared" si="10"/>
        <v>8.6692663904460154</v>
      </c>
      <c r="Z81" s="14">
        <f t="shared" si="11"/>
        <v>3.1854740433828903</v>
      </c>
      <c r="AA81" s="14"/>
      <c r="AB81" s="14"/>
      <c r="AC81" s="14"/>
      <c r="AD81" s="14">
        <f>VLOOKUP(A:A,[1]TDSheet!$A:$AD,30,0)</f>
        <v>600</v>
      </c>
      <c r="AE81" s="14">
        <f>VLOOKUP(A:A,[1]TDSheet!$A:$AE,31,0)</f>
        <v>805.8</v>
      </c>
      <c r="AF81" s="14">
        <f>VLOOKUP(A:A,[1]TDSheet!$A:$AF,32,0)</f>
        <v>777.6</v>
      </c>
      <c r="AG81" s="14">
        <f>VLOOKUP(A:A,[1]TDSheet!$A:$AG,33,0)</f>
        <v>823</v>
      </c>
      <c r="AH81" s="14">
        <f>VLOOKUP(A:A,[3]TDSheet!$A:$D,4,0)</f>
        <v>682</v>
      </c>
      <c r="AI81" s="14" t="str">
        <f>VLOOKUP(A:A,[1]TDSheet!$A:$AI,35,0)</f>
        <v>оконч</v>
      </c>
      <c r="AJ81" s="14">
        <f t="shared" si="12"/>
        <v>244.99999999999997</v>
      </c>
      <c r="AK81" s="14">
        <f t="shared" si="13"/>
        <v>350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3779</v>
      </c>
      <c r="D82" s="8">
        <v>9609</v>
      </c>
      <c r="E82" s="8">
        <v>9209</v>
      </c>
      <c r="F82" s="8">
        <v>3992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9364</v>
      </c>
      <c r="K82" s="14">
        <f t="shared" si="8"/>
        <v>-155</v>
      </c>
      <c r="L82" s="14">
        <f>VLOOKUP(A:A,[1]TDSheet!$A:$L,12,0)</f>
        <v>500</v>
      </c>
      <c r="M82" s="14">
        <f>VLOOKUP(A:A,[1]TDSheet!$A:$N,14,0)</f>
        <v>500</v>
      </c>
      <c r="N82" s="14">
        <f>VLOOKUP(A:A,[1]TDSheet!$A:$O,15,0)</f>
        <v>1900</v>
      </c>
      <c r="O82" s="14">
        <f>VLOOKUP(A:A,[1]TDSheet!$A:$V,22,0)</f>
        <v>400</v>
      </c>
      <c r="P82" s="14"/>
      <c r="Q82" s="14"/>
      <c r="R82" s="14"/>
      <c r="S82" s="14"/>
      <c r="T82" s="14"/>
      <c r="U82" s="14"/>
      <c r="V82" s="16">
        <v>2000</v>
      </c>
      <c r="W82" s="14">
        <f t="shared" si="9"/>
        <v>1241.8</v>
      </c>
      <c r="X82" s="16">
        <v>1500</v>
      </c>
      <c r="Y82" s="18">
        <f t="shared" si="10"/>
        <v>8.6906104042518919</v>
      </c>
      <c r="Z82" s="14">
        <f t="shared" si="11"/>
        <v>3.2146883556128203</v>
      </c>
      <c r="AA82" s="14"/>
      <c r="AB82" s="14"/>
      <c r="AC82" s="14"/>
      <c r="AD82" s="14">
        <f>VLOOKUP(A:A,[1]TDSheet!$A:$AD,30,0)</f>
        <v>3000</v>
      </c>
      <c r="AE82" s="14">
        <f>VLOOKUP(A:A,[1]TDSheet!$A:$AE,31,0)</f>
        <v>1075.4000000000001</v>
      </c>
      <c r="AF82" s="14">
        <f>VLOOKUP(A:A,[1]TDSheet!$A:$AF,32,0)</f>
        <v>1116.4000000000001</v>
      </c>
      <c r="AG82" s="14">
        <f>VLOOKUP(A:A,[1]TDSheet!$A:$AG,33,0)</f>
        <v>1068.5999999999999</v>
      </c>
      <c r="AH82" s="14">
        <f>VLOOKUP(A:A,[3]TDSheet!$A:$D,4,0)</f>
        <v>1011</v>
      </c>
      <c r="AI82" s="14" t="str">
        <f>VLOOKUP(A:A,[1]TDSheet!$A:$AI,35,0)</f>
        <v>декяб</v>
      </c>
      <c r="AJ82" s="14">
        <f t="shared" si="12"/>
        <v>700</v>
      </c>
      <c r="AK82" s="14">
        <f t="shared" si="13"/>
        <v>525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27</v>
      </c>
      <c r="D83" s="8"/>
      <c r="E83" s="8">
        <v>16</v>
      </c>
      <c r="F83" s="8">
        <v>11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4">
        <f>VLOOKUP(A:A,[2]TDSheet!$A:$F,6,0)</f>
        <v>36</v>
      </c>
      <c r="K83" s="14">
        <f t="shared" si="8"/>
        <v>-20</v>
      </c>
      <c r="L83" s="14">
        <f>VLOOKUP(A:A,[1]TDSheet!$A:$L,12,0)</f>
        <v>0</v>
      </c>
      <c r="M83" s="14">
        <f>VLOOKUP(A:A,[1]TDSheet!$A:$N,14,0)</f>
        <v>20</v>
      </c>
      <c r="N83" s="14">
        <f>VLOOKUP(A:A,[1]TDSheet!$A:$O,15,0)</f>
        <v>20</v>
      </c>
      <c r="O83" s="14">
        <f>VLOOKUP(A:A,[1]TDSheet!$A:$V,22,0)</f>
        <v>0</v>
      </c>
      <c r="P83" s="14"/>
      <c r="Q83" s="14"/>
      <c r="R83" s="14"/>
      <c r="S83" s="14"/>
      <c r="T83" s="14"/>
      <c r="U83" s="14"/>
      <c r="V83" s="16">
        <v>20</v>
      </c>
      <c r="W83" s="14">
        <f t="shared" si="9"/>
        <v>3.2</v>
      </c>
      <c r="X83" s="16">
        <v>20</v>
      </c>
      <c r="Y83" s="18">
        <f t="shared" si="10"/>
        <v>28.4375</v>
      </c>
      <c r="Z83" s="14">
        <f t="shared" si="11"/>
        <v>3.4375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5.2</v>
      </c>
      <c r="AF83" s="14">
        <f>VLOOKUP(A:A,[1]TDSheet!$A:$AF,32,0)</f>
        <v>8.6</v>
      </c>
      <c r="AG83" s="14">
        <f>VLOOKUP(A:A,[1]TDSheet!$A:$AG,33,0)</f>
        <v>2</v>
      </c>
      <c r="AH83" s="14">
        <v>0</v>
      </c>
      <c r="AI83" s="14" t="e">
        <f>VLOOKUP(A:A,[1]TDSheet!$A:$AI,35,0)</f>
        <v>#N/A</v>
      </c>
      <c r="AJ83" s="14">
        <f t="shared" si="12"/>
        <v>2.2000000000000002</v>
      </c>
      <c r="AK83" s="14">
        <f t="shared" si="13"/>
        <v>2.2000000000000002</v>
      </c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44</v>
      </c>
      <c r="D84" s="8">
        <v>42</v>
      </c>
      <c r="E84" s="8">
        <v>0</v>
      </c>
      <c r="F84" s="8">
        <v>39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170</v>
      </c>
      <c r="K84" s="14">
        <f t="shared" si="8"/>
        <v>-170</v>
      </c>
      <c r="L84" s="14">
        <f>VLOOKUP(A:A,[1]TDSheet!$A:$L,12,0)</f>
        <v>0</v>
      </c>
      <c r="M84" s="14">
        <f>VLOOKUP(A:A,[1]TDSheet!$A:$N,14,0)</f>
        <v>30</v>
      </c>
      <c r="N84" s="14">
        <f>VLOOKUP(A:A,[1]TDSheet!$A:$O,15,0)</f>
        <v>20</v>
      </c>
      <c r="O84" s="14">
        <f>VLOOKUP(A:A,[1]TDSheet!$A:$V,22,0)</f>
        <v>30</v>
      </c>
      <c r="P84" s="14"/>
      <c r="Q84" s="14"/>
      <c r="R84" s="14"/>
      <c r="S84" s="14"/>
      <c r="T84" s="14"/>
      <c r="U84" s="14"/>
      <c r="V84" s="16">
        <v>30</v>
      </c>
      <c r="W84" s="14">
        <f t="shared" si="9"/>
        <v>0</v>
      </c>
      <c r="X84" s="16">
        <v>30</v>
      </c>
      <c r="Y84" s="18" t="e">
        <f t="shared" si="10"/>
        <v>#DIV/0!</v>
      </c>
      <c r="Z84" s="14" t="e">
        <f t="shared" si="11"/>
        <v>#DIV/0!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8.8000000000000007</v>
      </c>
      <c r="AF84" s="14">
        <f>VLOOKUP(A:A,[1]TDSheet!$A:$AF,32,0)</f>
        <v>12.6</v>
      </c>
      <c r="AG84" s="14">
        <f>VLOOKUP(A:A,[1]TDSheet!$A:$AG,33,0)</f>
        <v>1.2</v>
      </c>
      <c r="AH84" s="14">
        <v>0</v>
      </c>
      <c r="AI84" s="14" t="str">
        <f>VLOOKUP(A:A,[1]TDSheet!$A:$AI,35,0)</f>
        <v>склад</v>
      </c>
      <c r="AJ84" s="14">
        <f t="shared" si="12"/>
        <v>1.7999999999999998</v>
      </c>
      <c r="AK84" s="14">
        <f t="shared" si="13"/>
        <v>1.7999999999999998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94</v>
      </c>
      <c r="D85" s="8">
        <v>149</v>
      </c>
      <c r="E85" s="8">
        <v>20</v>
      </c>
      <c r="F85" s="8">
        <v>5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81</v>
      </c>
      <c r="K85" s="14">
        <f t="shared" si="8"/>
        <v>-61</v>
      </c>
      <c r="L85" s="14">
        <f>VLOOKUP(A:A,[1]TDSheet!$A:$L,12,0)</f>
        <v>50</v>
      </c>
      <c r="M85" s="14">
        <f>VLOOKUP(A:A,[1]TDSheet!$A:$N,14,0)</f>
        <v>0</v>
      </c>
      <c r="N85" s="14">
        <f>VLOOKUP(A:A,[1]TDSheet!$A:$O,15,0)</f>
        <v>0</v>
      </c>
      <c r="O85" s="14">
        <f>VLOOKUP(A:A,[1]TDSheet!$A:$V,22,0)</f>
        <v>0</v>
      </c>
      <c r="P85" s="14"/>
      <c r="Q85" s="14"/>
      <c r="R85" s="14"/>
      <c r="S85" s="14"/>
      <c r="T85" s="14"/>
      <c r="U85" s="14"/>
      <c r="V85" s="16">
        <v>30</v>
      </c>
      <c r="W85" s="14">
        <f t="shared" si="9"/>
        <v>4</v>
      </c>
      <c r="X85" s="16">
        <v>30</v>
      </c>
      <c r="Y85" s="18">
        <f t="shared" si="10"/>
        <v>28.75</v>
      </c>
      <c r="Z85" s="14">
        <f t="shared" si="11"/>
        <v>1.25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32</v>
      </c>
      <c r="AF85" s="14">
        <f>VLOOKUP(A:A,[1]TDSheet!$A:$AF,32,0)</f>
        <v>22.6</v>
      </c>
      <c r="AG85" s="14">
        <f>VLOOKUP(A:A,[1]TDSheet!$A:$AG,33,0)</f>
        <v>32.4</v>
      </c>
      <c r="AH85" s="14">
        <f>VLOOKUP(A:A,[3]TDSheet!$A:$D,4,0)</f>
        <v>6</v>
      </c>
      <c r="AI85" s="14" t="str">
        <f>VLOOKUP(A:A,[1]TDSheet!$A:$AI,35,0)</f>
        <v>увел</v>
      </c>
      <c r="AJ85" s="14">
        <f t="shared" si="12"/>
        <v>1.7999999999999998</v>
      </c>
      <c r="AK85" s="14">
        <f t="shared" si="13"/>
        <v>1.7999999999999998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114</v>
      </c>
      <c r="D86" s="8">
        <v>623</v>
      </c>
      <c r="E86" s="8">
        <v>0</v>
      </c>
      <c r="F86" s="8"/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8</v>
      </c>
      <c r="K86" s="14">
        <f t="shared" si="8"/>
        <v>-8</v>
      </c>
      <c r="L86" s="14">
        <f>VLOOKUP(A:A,[1]TDSheet!$A:$L,12,0)</f>
        <v>0</v>
      </c>
      <c r="M86" s="14">
        <f>VLOOKUP(A:A,[1]TDSheet!$A:$N,14,0)</f>
        <v>20</v>
      </c>
      <c r="N86" s="14">
        <f>VLOOKUP(A:A,[1]TDSheet!$A:$O,15,0)</f>
        <v>20</v>
      </c>
      <c r="O86" s="14">
        <f>VLOOKUP(A:A,[1]TDSheet!$A:$V,22,0)</f>
        <v>0</v>
      </c>
      <c r="P86" s="14"/>
      <c r="Q86" s="14"/>
      <c r="R86" s="14"/>
      <c r="S86" s="14"/>
      <c r="T86" s="14"/>
      <c r="U86" s="14"/>
      <c r="V86" s="16">
        <v>20</v>
      </c>
      <c r="W86" s="14">
        <f t="shared" si="9"/>
        <v>0</v>
      </c>
      <c r="X86" s="16">
        <v>20</v>
      </c>
      <c r="Y86" s="18" t="e">
        <f t="shared" si="10"/>
        <v>#DIV/0!</v>
      </c>
      <c r="Z86" s="14" t="e">
        <f t="shared" si="11"/>
        <v>#DIV/0!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6</v>
      </c>
      <c r="AF86" s="14">
        <f>VLOOKUP(A:A,[1]TDSheet!$A:$AF,32,0)</f>
        <v>15.2</v>
      </c>
      <c r="AG86" s="14">
        <f>VLOOKUP(A:A,[1]TDSheet!$A:$AG,33,0)</f>
        <v>4.5999999999999996</v>
      </c>
      <c r="AH86" s="14">
        <v>0</v>
      </c>
      <c r="AI86" s="14" t="str">
        <f>VLOOKUP(A:A,[1]TDSheet!$A:$AI,35,0)</f>
        <v>склад</v>
      </c>
      <c r="AJ86" s="14">
        <f t="shared" si="12"/>
        <v>3</v>
      </c>
      <c r="AK86" s="14">
        <f t="shared" si="13"/>
        <v>3</v>
      </c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185</v>
      </c>
      <c r="D87" s="8">
        <v>579</v>
      </c>
      <c r="E87" s="8">
        <v>461</v>
      </c>
      <c r="F87" s="8">
        <v>67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733</v>
      </c>
      <c r="K87" s="14">
        <f t="shared" si="8"/>
        <v>-272</v>
      </c>
      <c r="L87" s="14">
        <f>VLOOKUP(A:A,[1]TDSheet!$A:$L,12,0)</f>
        <v>200</v>
      </c>
      <c r="M87" s="14">
        <f>VLOOKUP(A:A,[1]TDSheet!$A:$N,14,0)</f>
        <v>150</v>
      </c>
      <c r="N87" s="14">
        <f>VLOOKUP(A:A,[1]TDSheet!$A:$O,15,0)</f>
        <v>150</v>
      </c>
      <c r="O87" s="14">
        <f>VLOOKUP(A:A,[1]TDSheet!$A:$V,22,0)</f>
        <v>50</v>
      </c>
      <c r="P87" s="14"/>
      <c r="Q87" s="14"/>
      <c r="R87" s="14"/>
      <c r="S87" s="14"/>
      <c r="T87" s="14"/>
      <c r="U87" s="14"/>
      <c r="V87" s="16">
        <v>70</v>
      </c>
      <c r="W87" s="14">
        <f t="shared" si="9"/>
        <v>92.2</v>
      </c>
      <c r="X87" s="16">
        <v>100</v>
      </c>
      <c r="Y87" s="18">
        <f t="shared" si="10"/>
        <v>8.5357917570498909</v>
      </c>
      <c r="Z87" s="14">
        <f t="shared" si="11"/>
        <v>0.72668112798264639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67.400000000000006</v>
      </c>
      <c r="AF87" s="14">
        <f>VLOOKUP(A:A,[1]TDSheet!$A:$AF,32,0)</f>
        <v>73.599999999999994</v>
      </c>
      <c r="AG87" s="14">
        <f>VLOOKUP(A:A,[1]TDSheet!$A:$AG,33,0)</f>
        <v>80.2</v>
      </c>
      <c r="AH87" s="14">
        <f>VLOOKUP(A:A,[3]TDSheet!$A:$D,4,0)</f>
        <v>53</v>
      </c>
      <c r="AI87" s="14" t="str">
        <f>VLOOKUP(A:A,[1]TDSheet!$A:$AI,35,0)</f>
        <v>Паша</v>
      </c>
      <c r="AJ87" s="14">
        <f t="shared" si="12"/>
        <v>28</v>
      </c>
      <c r="AK87" s="14">
        <f t="shared" si="13"/>
        <v>40</v>
      </c>
      <c r="AL87" s="14"/>
      <c r="AM87" s="14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100.828</v>
      </c>
      <c r="D88" s="8">
        <v>254.98599999999999</v>
      </c>
      <c r="E88" s="8">
        <v>209.89</v>
      </c>
      <c r="F88" s="8">
        <v>143.00800000000001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210.85300000000001</v>
      </c>
      <c r="K88" s="14">
        <f t="shared" si="8"/>
        <v>-0.96300000000002228</v>
      </c>
      <c r="L88" s="14">
        <f>VLOOKUP(A:A,[1]TDSheet!$A:$L,12,0)</f>
        <v>20</v>
      </c>
      <c r="M88" s="14">
        <f>VLOOKUP(A:A,[1]TDSheet!$A:$N,14,0)</f>
        <v>60</v>
      </c>
      <c r="N88" s="14">
        <f>VLOOKUP(A:A,[1]TDSheet!$A:$O,15,0)</f>
        <v>60</v>
      </c>
      <c r="O88" s="14">
        <f>VLOOKUP(A:A,[1]TDSheet!$A:$V,22,0)</f>
        <v>30</v>
      </c>
      <c r="P88" s="14"/>
      <c r="Q88" s="14"/>
      <c r="R88" s="14"/>
      <c r="S88" s="14"/>
      <c r="T88" s="14"/>
      <c r="U88" s="14"/>
      <c r="V88" s="16"/>
      <c r="W88" s="14">
        <f t="shared" si="9"/>
        <v>41.977999999999994</v>
      </c>
      <c r="X88" s="16">
        <v>50</v>
      </c>
      <c r="Y88" s="18">
        <f t="shared" si="10"/>
        <v>8.6475773023964955</v>
      </c>
      <c r="Z88" s="14">
        <f t="shared" si="11"/>
        <v>3.4067368621658973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25.117799999999999</v>
      </c>
      <c r="AF88" s="14">
        <f>VLOOKUP(A:A,[1]TDSheet!$A:$AF,32,0)</f>
        <v>36.416000000000004</v>
      </c>
      <c r="AG88" s="14">
        <f>VLOOKUP(A:A,[1]TDSheet!$A:$AG,33,0)</f>
        <v>40.255399999999995</v>
      </c>
      <c r="AH88" s="14">
        <f>VLOOKUP(A:A,[3]TDSheet!$A:$D,4,0)</f>
        <v>21.684999999999999</v>
      </c>
      <c r="AI88" s="14" t="str">
        <f>VLOOKUP(A:A,[1]TDSheet!$A:$AI,35,0)</f>
        <v>увел</v>
      </c>
      <c r="AJ88" s="14">
        <f t="shared" si="12"/>
        <v>0</v>
      </c>
      <c r="AK88" s="14">
        <f t="shared" si="13"/>
        <v>50</v>
      </c>
      <c r="AL88" s="14"/>
      <c r="AM88" s="14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53.186</v>
      </c>
      <c r="D89" s="8">
        <v>10.000999999999999</v>
      </c>
      <c r="E89" s="8">
        <v>26.062000000000001</v>
      </c>
      <c r="F89" s="8">
        <v>37.125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28.8</v>
      </c>
      <c r="K89" s="14">
        <f t="shared" si="8"/>
        <v>-2.7379999999999995</v>
      </c>
      <c r="L89" s="14">
        <f>VLOOKUP(A:A,[1]TDSheet!$A:$L,12,0)</f>
        <v>0</v>
      </c>
      <c r="M89" s="14">
        <f>VLOOKUP(A:A,[1]TDSheet!$A:$N,14,0)</f>
        <v>0</v>
      </c>
      <c r="N89" s="14">
        <f>VLOOKUP(A:A,[1]TDSheet!$A:$O,15,0)</f>
        <v>0</v>
      </c>
      <c r="O89" s="14">
        <f>VLOOKUP(A:A,[1]TDSheet!$A:$V,22,0)</f>
        <v>0</v>
      </c>
      <c r="P89" s="14"/>
      <c r="Q89" s="14"/>
      <c r="R89" s="14"/>
      <c r="S89" s="14"/>
      <c r="T89" s="14"/>
      <c r="U89" s="14"/>
      <c r="V89" s="16"/>
      <c r="W89" s="14">
        <f t="shared" si="9"/>
        <v>5.2124000000000006</v>
      </c>
      <c r="X89" s="16">
        <v>10</v>
      </c>
      <c r="Y89" s="18">
        <f t="shared" si="10"/>
        <v>9.0409408333972827</v>
      </c>
      <c r="Z89" s="14">
        <f t="shared" si="11"/>
        <v>7.1224387997851268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7.1774000000000004</v>
      </c>
      <c r="AF89" s="14">
        <f>VLOOKUP(A:A,[1]TDSheet!$A:$AF,32,0)</f>
        <v>5.2279999999999998</v>
      </c>
      <c r="AG89" s="14">
        <f>VLOOKUP(A:A,[1]TDSheet!$A:$AG,33,0)</f>
        <v>4.8996000000000004</v>
      </c>
      <c r="AH89" s="14">
        <f>VLOOKUP(A:A,[3]TDSheet!$A:$D,4,0)</f>
        <v>4.3499999999999996</v>
      </c>
      <c r="AI89" s="14" t="str">
        <f>VLOOKUP(A:A,[1]TDSheet!$A:$AI,35,0)</f>
        <v>увел</v>
      </c>
      <c r="AJ89" s="14">
        <f t="shared" si="12"/>
        <v>0</v>
      </c>
      <c r="AK89" s="14">
        <f t="shared" si="13"/>
        <v>10</v>
      </c>
      <c r="AL89" s="14"/>
      <c r="AM89" s="14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85</v>
      </c>
      <c r="D90" s="8">
        <v>225</v>
      </c>
      <c r="E90" s="8">
        <v>288</v>
      </c>
      <c r="F90" s="8">
        <v>7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421</v>
      </c>
      <c r="K90" s="14">
        <f t="shared" si="8"/>
        <v>-133</v>
      </c>
      <c r="L90" s="14">
        <f>VLOOKUP(A:A,[1]TDSheet!$A:$L,12,0)</f>
        <v>0</v>
      </c>
      <c r="M90" s="14">
        <f>VLOOKUP(A:A,[1]TDSheet!$A:$N,14,0)</f>
        <v>100</v>
      </c>
      <c r="N90" s="14">
        <f>VLOOKUP(A:A,[1]TDSheet!$A:$O,15,0)</f>
        <v>70</v>
      </c>
      <c r="O90" s="14">
        <f>VLOOKUP(A:A,[1]TDSheet!$A:$V,22,0)</f>
        <v>20</v>
      </c>
      <c r="P90" s="14"/>
      <c r="Q90" s="14"/>
      <c r="R90" s="14"/>
      <c r="S90" s="14"/>
      <c r="T90" s="14"/>
      <c r="U90" s="14"/>
      <c r="V90" s="16">
        <v>60</v>
      </c>
      <c r="W90" s="14">
        <f t="shared" si="9"/>
        <v>57.6</v>
      </c>
      <c r="X90" s="16">
        <v>60</v>
      </c>
      <c r="Y90" s="18">
        <f t="shared" si="10"/>
        <v>5.5034722222222223</v>
      </c>
      <c r="Z90" s="14">
        <f t="shared" si="11"/>
        <v>0.12152777777777778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41.6</v>
      </c>
      <c r="AF90" s="14">
        <f>VLOOKUP(A:A,[1]TDSheet!$A:$AF,32,0)</f>
        <v>40.6</v>
      </c>
      <c r="AG90" s="14">
        <f>VLOOKUP(A:A,[1]TDSheet!$A:$AG,33,0)</f>
        <v>44</v>
      </c>
      <c r="AH90" s="14">
        <f>VLOOKUP(A:A,[3]TDSheet!$A:$D,4,0)</f>
        <v>23</v>
      </c>
      <c r="AI90" s="14" t="str">
        <f>VLOOKUP(A:A,[1]TDSheet!$A:$AI,35,0)</f>
        <v>увел</v>
      </c>
      <c r="AJ90" s="14">
        <f t="shared" si="12"/>
        <v>24</v>
      </c>
      <c r="AK90" s="14">
        <f t="shared" si="13"/>
        <v>24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125.184</v>
      </c>
      <c r="D91" s="8">
        <v>285.87299999999999</v>
      </c>
      <c r="E91" s="8">
        <v>161.666</v>
      </c>
      <c r="F91" s="8">
        <v>245.458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158.203</v>
      </c>
      <c r="K91" s="14">
        <f t="shared" si="8"/>
        <v>3.4629999999999939</v>
      </c>
      <c r="L91" s="14">
        <f>VLOOKUP(A:A,[1]TDSheet!$A:$L,12,0)</f>
        <v>0</v>
      </c>
      <c r="M91" s="14">
        <f>VLOOKUP(A:A,[1]TDSheet!$A:$N,14,0)</f>
        <v>30</v>
      </c>
      <c r="N91" s="14">
        <f>VLOOKUP(A:A,[1]TDSheet!$A:$O,15,0)</f>
        <v>40</v>
      </c>
      <c r="O91" s="14">
        <f>VLOOKUP(A:A,[1]TDSheet!$A:$V,22,0)</f>
        <v>20</v>
      </c>
      <c r="P91" s="14"/>
      <c r="Q91" s="14"/>
      <c r="R91" s="14"/>
      <c r="S91" s="14"/>
      <c r="T91" s="14"/>
      <c r="U91" s="14"/>
      <c r="V91" s="16"/>
      <c r="W91" s="14">
        <f t="shared" si="9"/>
        <v>32.333199999999998</v>
      </c>
      <c r="X91" s="16"/>
      <c r="Y91" s="18">
        <f t="shared" si="10"/>
        <v>10.375032474360719</v>
      </c>
      <c r="Z91" s="14">
        <f t="shared" si="11"/>
        <v>7.5915158413024386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19.970800000000001</v>
      </c>
      <c r="AF91" s="14">
        <f>VLOOKUP(A:A,[1]TDSheet!$A:$AF,32,0)</f>
        <v>25.495799999999999</v>
      </c>
      <c r="AG91" s="14">
        <f>VLOOKUP(A:A,[1]TDSheet!$A:$AG,33,0)</f>
        <v>24.027200000000001</v>
      </c>
      <c r="AH91" s="14">
        <f>VLOOKUP(A:A,[3]TDSheet!$A:$D,4,0)</f>
        <v>13.05</v>
      </c>
      <c r="AI91" s="14" t="str">
        <f>VLOOKUP(A:A,[1]TDSheet!$A:$AI,35,0)</f>
        <v>увел</v>
      </c>
      <c r="AJ91" s="14">
        <f t="shared" si="12"/>
        <v>0</v>
      </c>
      <c r="AK91" s="14">
        <f t="shared" si="13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16</v>
      </c>
      <c r="D92" s="8">
        <v>1</v>
      </c>
      <c r="E92" s="8">
        <v>12</v>
      </c>
      <c r="F92" s="8">
        <v>4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34</v>
      </c>
      <c r="K92" s="14">
        <f t="shared" si="8"/>
        <v>-22</v>
      </c>
      <c r="L92" s="14">
        <f>VLOOKUP(A:A,[1]TDSheet!$A:$L,12,0)</f>
        <v>0</v>
      </c>
      <c r="M92" s="14">
        <f>VLOOKUP(A:A,[1]TDSheet!$A:$N,14,0)</f>
        <v>0</v>
      </c>
      <c r="N92" s="14">
        <f>VLOOKUP(A:A,[1]TDSheet!$A:$O,15,0)</f>
        <v>10</v>
      </c>
      <c r="O92" s="14">
        <f>VLOOKUP(A:A,[1]TDSheet!$A:$V,22,0)</f>
        <v>0</v>
      </c>
      <c r="P92" s="14"/>
      <c r="Q92" s="14"/>
      <c r="R92" s="14"/>
      <c r="S92" s="14"/>
      <c r="T92" s="14"/>
      <c r="U92" s="14"/>
      <c r="V92" s="16">
        <v>10</v>
      </c>
      <c r="W92" s="14">
        <f t="shared" si="9"/>
        <v>2.4</v>
      </c>
      <c r="X92" s="16"/>
      <c r="Y92" s="18">
        <f t="shared" si="10"/>
        <v>10</v>
      </c>
      <c r="Z92" s="14">
        <f t="shared" si="11"/>
        <v>1.6666666666666667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3.8</v>
      </c>
      <c r="AF92" s="14">
        <f>VLOOKUP(A:A,[1]TDSheet!$A:$AF,32,0)</f>
        <v>3.4</v>
      </c>
      <c r="AG92" s="14">
        <f>VLOOKUP(A:A,[1]TDSheet!$A:$AG,33,0)</f>
        <v>0.8</v>
      </c>
      <c r="AH92" s="14">
        <f>VLOOKUP(A:A,[3]TDSheet!$A:$D,4,0)</f>
        <v>1</v>
      </c>
      <c r="AI92" s="14" t="str">
        <f>VLOOKUP(A:A,[1]TDSheet!$A:$AI,35,0)</f>
        <v>увел</v>
      </c>
      <c r="AJ92" s="14">
        <f t="shared" si="12"/>
        <v>4</v>
      </c>
      <c r="AK92" s="14">
        <f t="shared" si="13"/>
        <v>0</v>
      </c>
      <c r="AL92" s="14"/>
      <c r="AM92" s="14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74</v>
      </c>
      <c r="D93" s="8">
        <v>111</v>
      </c>
      <c r="E93" s="8">
        <v>119</v>
      </c>
      <c r="F93" s="8">
        <v>62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159</v>
      </c>
      <c r="K93" s="14">
        <f t="shared" si="8"/>
        <v>-40</v>
      </c>
      <c r="L93" s="14">
        <f>VLOOKUP(A:A,[1]TDSheet!$A:$L,12,0)</f>
        <v>0</v>
      </c>
      <c r="M93" s="14">
        <f>VLOOKUP(A:A,[1]TDSheet!$A:$N,14,0)</f>
        <v>10</v>
      </c>
      <c r="N93" s="14">
        <f>VLOOKUP(A:A,[1]TDSheet!$A:$O,15,0)</f>
        <v>30</v>
      </c>
      <c r="O93" s="14">
        <f>VLOOKUP(A:A,[1]TDSheet!$A:$V,22,0)</f>
        <v>0</v>
      </c>
      <c r="P93" s="14"/>
      <c r="Q93" s="14"/>
      <c r="R93" s="14"/>
      <c r="S93" s="14"/>
      <c r="T93" s="14"/>
      <c r="U93" s="14"/>
      <c r="V93" s="16">
        <v>70</v>
      </c>
      <c r="W93" s="14">
        <f t="shared" si="9"/>
        <v>23.8</v>
      </c>
      <c r="X93" s="16">
        <v>40</v>
      </c>
      <c r="Y93" s="18">
        <f t="shared" si="10"/>
        <v>8.9075630252100844</v>
      </c>
      <c r="Z93" s="14">
        <f t="shared" si="11"/>
        <v>2.6050420168067228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14</v>
      </c>
      <c r="AF93" s="14">
        <f>VLOOKUP(A:A,[1]TDSheet!$A:$AF,32,0)</f>
        <v>18.399999999999999</v>
      </c>
      <c r="AG93" s="14">
        <f>VLOOKUP(A:A,[1]TDSheet!$A:$AG,33,0)</f>
        <v>18.2</v>
      </c>
      <c r="AH93" s="14">
        <f>VLOOKUP(A:A,[3]TDSheet!$A:$D,4,0)</f>
        <v>31</v>
      </c>
      <c r="AI93" s="14">
        <f>VLOOKUP(A:A,[1]TDSheet!$A:$AI,35,0)</f>
        <v>0</v>
      </c>
      <c r="AJ93" s="14">
        <f t="shared" si="12"/>
        <v>14</v>
      </c>
      <c r="AK93" s="14">
        <f t="shared" si="13"/>
        <v>8</v>
      </c>
      <c r="AL93" s="14"/>
      <c r="AM93" s="14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16</v>
      </c>
      <c r="D94" s="8">
        <v>135</v>
      </c>
      <c r="E94" s="8">
        <v>108</v>
      </c>
      <c r="F94" s="8">
        <v>34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136</v>
      </c>
      <c r="K94" s="14">
        <f t="shared" si="8"/>
        <v>-28</v>
      </c>
      <c r="L94" s="14">
        <f>VLOOKUP(A:A,[1]TDSheet!$A:$L,12,0)</f>
        <v>0</v>
      </c>
      <c r="M94" s="14">
        <f>VLOOKUP(A:A,[1]TDSheet!$A:$N,14,0)</f>
        <v>50</v>
      </c>
      <c r="N94" s="14">
        <f>VLOOKUP(A:A,[1]TDSheet!$A:$O,15,0)</f>
        <v>30</v>
      </c>
      <c r="O94" s="14">
        <f>VLOOKUP(A:A,[1]TDSheet!$A:$V,22,0)</f>
        <v>0</v>
      </c>
      <c r="P94" s="14"/>
      <c r="Q94" s="14"/>
      <c r="R94" s="14"/>
      <c r="S94" s="14"/>
      <c r="T94" s="14"/>
      <c r="U94" s="14"/>
      <c r="V94" s="16">
        <v>40</v>
      </c>
      <c r="W94" s="14">
        <f t="shared" si="9"/>
        <v>21.6</v>
      </c>
      <c r="X94" s="16">
        <v>40</v>
      </c>
      <c r="Y94" s="18">
        <f t="shared" si="10"/>
        <v>8.981481481481481</v>
      </c>
      <c r="Z94" s="14">
        <f t="shared" si="11"/>
        <v>1.574074074074074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17</v>
      </c>
      <c r="AF94" s="14">
        <f>VLOOKUP(A:A,[1]TDSheet!$A:$AF,32,0)</f>
        <v>11.4</v>
      </c>
      <c r="AG94" s="14">
        <f>VLOOKUP(A:A,[1]TDSheet!$A:$AG,33,0)</f>
        <v>13.8</v>
      </c>
      <c r="AH94" s="14">
        <f>VLOOKUP(A:A,[3]TDSheet!$A:$D,4,0)</f>
        <v>12</v>
      </c>
      <c r="AI94" s="14" t="str">
        <f>VLOOKUP(A:A,[1]TDSheet!$A:$AI,35,0)</f>
        <v>увел</v>
      </c>
      <c r="AJ94" s="14">
        <f t="shared" si="12"/>
        <v>8</v>
      </c>
      <c r="AK94" s="14">
        <f t="shared" si="13"/>
        <v>8</v>
      </c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163</v>
      </c>
      <c r="D95" s="8">
        <v>286</v>
      </c>
      <c r="E95" s="8">
        <v>261</v>
      </c>
      <c r="F95" s="8">
        <v>166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328</v>
      </c>
      <c r="K95" s="14">
        <f t="shared" si="8"/>
        <v>-67</v>
      </c>
      <c r="L95" s="14">
        <f>VLOOKUP(A:A,[1]TDSheet!$A:$L,12,0)</f>
        <v>0</v>
      </c>
      <c r="M95" s="14">
        <f>VLOOKUP(A:A,[1]TDSheet!$A:$N,14,0)</f>
        <v>0</v>
      </c>
      <c r="N95" s="14">
        <f>VLOOKUP(A:A,[1]TDSheet!$A:$O,15,0)</f>
        <v>80</v>
      </c>
      <c r="O95" s="14">
        <f>VLOOKUP(A:A,[1]TDSheet!$A:$V,22,0)</f>
        <v>20</v>
      </c>
      <c r="P95" s="14"/>
      <c r="Q95" s="14"/>
      <c r="R95" s="14"/>
      <c r="S95" s="14"/>
      <c r="T95" s="14"/>
      <c r="U95" s="14"/>
      <c r="V95" s="16">
        <v>120</v>
      </c>
      <c r="W95" s="14">
        <f t="shared" si="9"/>
        <v>52.2</v>
      </c>
      <c r="X95" s="16">
        <v>80</v>
      </c>
      <c r="Y95" s="18">
        <f t="shared" si="10"/>
        <v>8.9272030651340994</v>
      </c>
      <c r="Z95" s="14">
        <f t="shared" si="11"/>
        <v>3.1800766283524902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43</v>
      </c>
      <c r="AF95" s="14">
        <f>VLOOKUP(A:A,[1]TDSheet!$A:$AF,32,0)</f>
        <v>40.799999999999997</v>
      </c>
      <c r="AG95" s="14">
        <f>VLOOKUP(A:A,[1]TDSheet!$A:$AG,33,0)</f>
        <v>47.8</v>
      </c>
      <c r="AH95" s="14">
        <f>VLOOKUP(A:A,[3]TDSheet!$A:$D,4,0)</f>
        <v>68</v>
      </c>
      <c r="AI95" s="14" t="str">
        <f>VLOOKUP(A:A,[1]TDSheet!$A:$AI,35,0)</f>
        <v>увел</v>
      </c>
      <c r="AJ95" s="14">
        <f t="shared" si="12"/>
        <v>24</v>
      </c>
      <c r="AK95" s="14">
        <f t="shared" si="13"/>
        <v>16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60</v>
      </c>
      <c r="D96" s="8">
        <v>466</v>
      </c>
      <c r="E96" s="8">
        <v>251</v>
      </c>
      <c r="F96" s="8">
        <v>272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282</v>
      </c>
      <c r="K96" s="14">
        <f t="shared" si="8"/>
        <v>-31</v>
      </c>
      <c r="L96" s="14">
        <f>VLOOKUP(A:A,[1]TDSheet!$A:$L,12,0)</f>
        <v>0</v>
      </c>
      <c r="M96" s="14">
        <f>VLOOKUP(A:A,[1]TDSheet!$A:$N,14,0)</f>
        <v>0</v>
      </c>
      <c r="N96" s="14">
        <f>VLOOKUP(A:A,[1]TDSheet!$A:$O,15,0)</f>
        <v>60</v>
      </c>
      <c r="O96" s="14">
        <f>VLOOKUP(A:A,[1]TDSheet!$A:$V,22,0)</f>
        <v>20</v>
      </c>
      <c r="P96" s="14"/>
      <c r="Q96" s="14"/>
      <c r="R96" s="14"/>
      <c r="S96" s="14"/>
      <c r="T96" s="14"/>
      <c r="U96" s="14"/>
      <c r="V96" s="16">
        <v>30</v>
      </c>
      <c r="W96" s="14">
        <f t="shared" si="9"/>
        <v>50.2</v>
      </c>
      <c r="X96" s="16">
        <v>60</v>
      </c>
      <c r="Y96" s="18">
        <f t="shared" si="10"/>
        <v>8.8047808764940232</v>
      </c>
      <c r="Z96" s="14">
        <f t="shared" si="11"/>
        <v>5.4183266932270913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44.8</v>
      </c>
      <c r="AF96" s="14">
        <f>VLOOKUP(A:A,[1]TDSheet!$A:$AF,32,0)</f>
        <v>40.4</v>
      </c>
      <c r="AG96" s="14">
        <f>VLOOKUP(A:A,[1]TDSheet!$A:$AG,33,0)</f>
        <v>55</v>
      </c>
      <c r="AH96" s="14">
        <f>VLOOKUP(A:A,[3]TDSheet!$A:$D,4,0)</f>
        <v>62</v>
      </c>
      <c r="AI96" s="14" t="str">
        <f>VLOOKUP(A:A,[1]TDSheet!$A:$AI,35,0)</f>
        <v>декяб</v>
      </c>
      <c r="AJ96" s="14">
        <f t="shared" si="12"/>
        <v>9</v>
      </c>
      <c r="AK96" s="14">
        <f t="shared" si="13"/>
        <v>18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255.62</v>
      </c>
      <c r="D97" s="8">
        <v>398.38499999999999</v>
      </c>
      <c r="E97" s="8">
        <v>363.21</v>
      </c>
      <c r="F97" s="8">
        <v>283.12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367.678</v>
      </c>
      <c r="K97" s="14">
        <f t="shared" si="8"/>
        <v>-4.4680000000000177</v>
      </c>
      <c r="L97" s="14">
        <f>VLOOKUP(A:A,[1]TDSheet!$A:$L,12,0)</f>
        <v>0</v>
      </c>
      <c r="M97" s="14">
        <f>VLOOKUP(A:A,[1]TDSheet!$A:$N,14,0)</f>
        <v>30</v>
      </c>
      <c r="N97" s="14">
        <f>VLOOKUP(A:A,[1]TDSheet!$A:$O,15,0)</f>
        <v>120</v>
      </c>
      <c r="O97" s="14">
        <f>VLOOKUP(A:A,[1]TDSheet!$A:$V,22,0)</f>
        <v>30</v>
      </c>
      <c r="P97" s="14"/>
      <c r="Q97" s="14"/>
      <c r="R97" s="14"/>
      <c r="S97" s="14"/>
      <c r="T97" s="14"/>
      <c r="U97" s="14"/>
      <c r="V97" s="16">
        <v>90</v>
      </c>
      <c r="W97" s="14">
        <f t="shared" si="9"/>
        <v>72.641999999999996</v>
      </c>
      <c r="X97" s="16">
        <v>80</v>
      </c>
      <c r="Y97" s="18">
        <f t="shared" si="10"/>
        <v>8.7156190633517809</v>
      </c>
      <c r="Z97" s="14">
        <f t="shared" si="11"/>
        <v>3.8974697833209442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74.051199999999994</v>
      </c>
      <c r="AF97" s="14">
        <f>VLOOKUP(A:A,[1]TDSheet!$A:$AF,32,0)</f>
        <v>68.461600000000004</v>
      </c>
      <c r="AG97" s="14">
        <f>VLOOKUP(A:A,[1]TDSheet!$A:$AG,33,0)</f>
        <v>67.25800000000001</v>
      </c>
      <c r="AH97" s="14">
        <f>VLOOKUP(A:A,[3]TDSheet!$A:$D,4,0)</f>
        <v>60.377000000000002</v>
      </c>
      <c r="AI97" s="14" t="e">
        <f>VLOOKUP(A:A,[1]TDSheet!$A:$AI,35,0)</f>
        <v>#N/A</v>
      </c>
      <c r="AJ97" s="14">
        <f t="shared" si="12"/>
        <v>90</v>
      </c>
      <c r="AK97" s="14">
        <f t="shared" si="13"/>
        <v>80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1799.85</v>
      </c>
      <c r="D98" s="8">
        <v>3758.989</v>
      </c>
      <c r="E98" s="8">
        <v>3284.9009999999998</v>
      </c>
      <c r="F98" s="8">
        <v>2191.422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3369.7159999999999</v>
      </c>
      <c r="K98" s="14">
        <f t="shared" si="8"/>
        <v>-84.815000000000055</v>
      </c>
      <c r="L98" s="14">
        <f>VLOOKUP(A:A,[1]TDSheet!$A:$L,12,0)</f>
        <v>600</v>
      </c>
      <c r="M98" s="14">
        <f>VLOOKUP(A:A,[1]TDSheet!$A:$N,14,0)</f>
        <v>700</v>
      </c>
      <c r="N98" s="14">
        <f>VLOOKUP(A:A,[1]TDSheet!$A:$O,15,0)</f>
        <v>1000</v>
      </c>
      <c r="O98" s="14">
        <f>VLOOKUP(A:A,[1]TDSheet!$A:$V,22,0)</f>
        <v>200</v>
      </c>
      <c r="P98" s="14"/>
      <c r="Q98" s="14"/>
      <c r="R98" s="14"/>
      <c r="S98" s="14"/>
      <c r="T98" s="14"/>
      <c r="U98" s="14"/>
      <c r="V98" s="16">
        <v>700</v>
      </c>
      <c r="W98" s="14">
        <f t="shared" si="9"/>
        <v>656.98019999999997</v>
      </c>
      <c r="X98" s="16">
        <v>500</v>
      </c>
      <c r="Y98" s="18">
        <f t="shared" si="10"/>
        <v>8.9674270244369634</v>
      </c>
      <c r="Z98" s="14">
        <f t="shared" si="11"/>
        <v>3.3355982417734964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655.11080000000004</v>
      </c>
      <c r="AF98" s="14">
        <f>VLOOKUP(A:A,[1]TDSheet!$A:$AF,32,0)</f>
        <v>599.38339999999994</v>
      </c>
      <c r="AG98" s="14">
        <f>VLOOKUP(A:A,[1]TDSheet!$A:$AG,33,0)</f>
        <v>668.75739999999996</v>
      </c>
      <c r="AH98" s="14">
        <f>VLOOKUP(A:A,[3]TDSheet!$A:$D,4,0)</f>
        <v>538.81399999999996</v>
      </c>
      <c r="AI98" s="14">
        <f>VLOOKUP(A:A,[1]TDSheet!$A:$AI,35,0)</f>
        <v>0</v>
      </c>
      <c r="AJ98" s="14">
        <f t="shared" si="12"/>
        <v>700</v>
      </c>
      <c r="AK98" s="14">
        <f t="shared" si="13"/>
        <v>500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4131.8289999999997</v>
      </c>
      <c r="D99" s="8">
        <v>9285.74</v>
      </c>
      <c r="E99" s="8">
        <v>7809.9520000000002</v>
      </c>
      <c r="F99" s="8">
        <v>5464.2169999999996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8001.3469999999998</v>
      </c>
      <c r="K99" s="14">
        <f t="shared" si="8"/>
        <v>-191.39499999999953</v>
      </c>
      <c r="L99" s="14">
        <f>VLOOKUP(A:A,[1]TDSheet!$A:$L,12,0)</f>
        <v>0</v>
      </c>
      <c r="M99" s="14">
        <f>VLOOKUP(A:A,[1]TDSheet!$A:$N,14,0)</f>
        <v>1500</v>
      </c>
      <c r="N99" s="14">
        <f>VLOOKUP(A:A,[1]TDSheet!$A:$O,15,0)</f>
        <v>1200</v>
      </c>
      <c r="O99" s="14">
        <f>VLOOKUP(A:A,[1]TDSheet!$A:$V,22,0)</f>
        <v>400</v>
      </c>
      <c r="P99" s="14"/>
      <c r="Q99" s="14"/>
      <c r="R99" s="14"/>
      <c r="S99" s="14"/>
      <c r="T99" s="14"/>
      <c r="U99" s="14"/>
      <c r="V99" s="16">
        <v>1500</v>
      </c>
      <c r="W99" s="14">
        <f t="shared" si="9"/>
        <v>1561.9904000000001</v>
      </c>
      <c r="X99" s="16">
        <v>2100</v>
      </c>
      <c r="Y99" s="18">
        <f t="shared" si="10"/>
        <v>7.7876387716595437</v>
      </c>
      <c r="Z99" s="14">
        <f t="shared" si="11"/>
        <v>3.4982398099245673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1300.3592000000001</v>
      </c>
      <c r="AF99" s="14">
        <f>VLOOKUP(A:A,[1]TDSheet!$A:$AF,32,0)</f>
        <v>1341.7801999999999</v>
      </c>
      <c r="AG99" s="14">
        <f>VLOOKUP(A:A,[1]TDSheet!$A:$AG,33,0)</f>
        <v>1489.5907999999999</v>
      </c>
      <c r="AH99" s="14">
        <f>VLOOKUP(A:A,[3]TDSheet!$A:$D,4,0)</f>
        <v>1516.7170000000001</v>
      </c>
      <c r="AI99" s="14" t="str">
        <f>VLOOKUP(A:A,[1]TDSheet!$A:$AI,35,0)</f>
        <v>проддек</v>
      </c>
      <c r="AJ99" s="14">
        <f t="shared" si="12"/>
        <v>1500</v>
      </c>
      <c r="AK99" s="14">
        <f t="shared" si="13"/>
        <v>2100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2251.5680000000002</v>
      </c>
      <c r="D100" s="8">
        <v>4952.3450000000003</v>
      </c>
      <c r="E100" s="20">
        <v>3653</v>
      </c>
      <c r="F100" s="20">
        <v>3130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2915.8980000000001</v>
      </c>
      <c r="K100" s="14">
        <f t="shared" si="8"/>
        <v>737.10199999999986</v>
      </c>
      <c r="L100" s="14">
        <f>VLOOKUP(A:A,[1]TDSheet!$A:$L,12,0)</f>
        <v>550</v>
      </c>
      <c r="M100" s="14">
        <f>VLOOKUP(A:A,[1]TDSheet!$A:$N,14,0)</f>
        <v>600</v>
      </c>
      <c r="N100" s="14">
        <f>VLOOKUP(A:A,[1]TDSheet!$A:$O,15,0)</f>
        <v>800</v>
      </c>
      <c r="O100" s="14">
        <f>VLOOKUP(A:A,[1]TDSheet!$A:$V,22,0)</f>
        <v>300</v>
      </c>
      <c r="P100" s="14"/>
      <c r="Q100" s="14"/>
      <c r="R100" s="14"/>
      <c r="S100" s="14"/>
      <c r="T100" s="14"/>
      <c r="U100" s="14"/>
      <c r="V100" s="16">
        <v>700</v>
      </c>
      <c r="W100" s="14">
        <f t="shared" si="9"/>
        <v>730.6</v>
      </c>
      <c r="X100" s="16">
        <v>900</v>
      </c>
      <c r="Y100" s="18">
        <f t="shared" si="10"/>
        <v>9.5537914043252119</v>
      </c>
      <c r="Z100" s="14">
        <f t="shared" si="11"/>
        <v>4.2841500136873805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752.6</v>
      </c>
      <c r="AF100" s="14">
        <f>VLOOKUP(A:A,[1]TDSheet!$A:$AF,32,0)</f>
        <v>698</v>
      </c>
      <c r="AG100" s="14">
        <f>VLOOKUP(A:A,[1]TDSheet!$A:$AG,33,0)</f>
        <v>690.4</v>
      </c>
      <c r="AH100" s="14">
        <f>VLOOKUP(A:A,[3]TDSheet!$A:$D,4,0)</f>
        <v>611.92600000000004</v>
      </c>
      <c r="AI100" s="14" t="str">
        <f>VLOOKUP(A:A,[1]TDSheet!$A:$AI,35,0)</f>
        <v>декяб</v>
      </c>
      <c r="AJ100" s="14">
        <f t="shared" si="12"/>
        <v>700</v>
      </c>
      <c r="AK100" s="14">
        <f t="shared" si="13"/>
        <v>900</v>
      </c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29.532</v>
      </c>
      <c r="D101" s="8">
        <v>1.3420000000000001</v>
      </c>
      <c r="E101" s="8">
        <v>10.736000000000001</v>
      </c>
      <c r="F101" s="8">
        <v>20.138000000000002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15.05</v>
      </c>
      <c r="K101" s="14">
        <f t="shared" si="8"/>
        <v>-4.3140000000000001</v>
      </c>
      <c r="L101" s="14">
        <f>VLOOKUP(A:A,[1]TDSheet!$A:$L,12,0)</f>
        <v>0</v>
      </c>
      <c r="M101" s="14">
        <f>VLOOKUP(A:A,[1]TDSheet!$A:$N,14,0)</f>
        <v>0</v>
      </c>
      <c r="N101" s="14">
        <f>VLOOKUP(A:A,[1]TDSheet!$A:$O,15,0)</f>
        <v>0</v>
      </c>
      <c r="O101" s="14">
        <f>VLOOKUP(A:A,[1]TDSheet!$A:$V,22,0)</f>
        <v>0</v>
      </c>
      <c r="P101" s="14"/>
      <c r="Q101" s="14"/>
      <c r="R101" s="14"/>
      <c r="S101" s="14"/>
      <c r="T101" s="14"/>
      <c r="U101" s="14"/>
      <c r="V101" s="16"/>
      <c r="W101" s="14">
        <f t="shared" si="9"/>
        <v>2.1472000000000002</v>
      </c>
      <c r="X101" s="16"/>
      <c r="Y101" s="18">
        <f t="shared" si="10"/>
        <v>9.3787257824143069</v>
      </c>
      <c r="Z101" s="14">
        <f t="shared" si="11"/>
        <v>9.3787257824143069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0.78839999999999999</v>
      </c>
      <c r="AF101" s="14">
        <f>VLOOKUP(A:A,[1]TDSheet!$A:$AF,32,0)</f>
        <v>1.5958000000000001</v>
      </c>
      <c r="AG101" s="14">
        <f>VLOOKUP(A:A,[1]TDSheet!$A:$AG,33,0)</f>
        <v>0.53680000000000005</v>
      </c>
      <c r="AH101" s="14">
        <v>0</v>
      </c>
      <c r="AI101" s="14" t="str">
        <f>VLOOKUP(A:A,[1]TDSheet!$A:$AI,35,0)</f>
        <v>увел</v>
      </c>
      <c r="AJ101" s="14">
        <f t="shared" si="12"/>
        <v>0</v>
      </c>
      <c r="AK101" s="14">
        <f t="shared" si="13"/>
        <v>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30.835999999999999</v>
      </c>
      <c r="D102" s="8"/>
      <c r="E102" s="8">
        <v>8.0549999999999997</v>
      </c>
      <c r="F102" s="8">
        <v>22.780999999999999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8.1</v>
      </c>
      <c r="K102" s="14">
        <f t="shared" si="8"/>
        <v>-4.4999999999999929E-2</v>
      </c>
      <c r="L102" s="14">
        <f>VLOOKUP(A:A,[1]TDSheet!$A:$L,12,0)</f>
        <v>0</v>
      </c>
      <c r="M102" s="14">
        <f>VLOOKUP(A:A,[1]TDSheet!$A:$N,14,0)</f>
        <v>0</v>
      </c>
      <c r="N102" s="14">
        <f>VLOOKUP(A:A,[1]TDSheet!$A:$O,15,0)</f>
        <v>0</v>
      </c>
      <c r="O102" s="14">
        <f>VLOOKUP(A:A,[1]TDSheet!$A:$V,22,0)</f>
        <v>0</v>
      </c>
      <c r="P102" s="14"/>
      <c r="Q102" s="14"/>
      <c r="R102" s="14"/>
      <c r="S102" s="14"/>
      <c r="T102" s="14"/>
      <c r="U102" s="14"/>
      <c r="V102" s="16"/>
      <c r="W102" s="14">
        <f t="shared" si="9"/>
        <v>1.611</v>
      </c>
      <c r="X102" s="16"/>
      <c r="Y102" s="18">
        <f t="shared" si="10"/>
        <v>14.140906269397888</v>
      </c>
      <c r="Z102" s="14">
        <f t="shared" si="11"/>
        <v>14.140906269397888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0</v>
      </c>
      <c r="AF102" s="14">
        <f>VLOOKUP(A:A,[1]TDSheet!$A:$AF,32,0)</f>
        <v>0</v>
      </c>
      <c r="AG102" s="14">
        <f>VLOOKUP(A:A,[1]TDSheet!$A:$AG,33,0)</f>
        <v>0.26840000000000003</v>
      </c>
      <c r="AH102" s="14">
        <v>0</v>
      </c>
      <c r="AI102" s="14" t="str">
        <f>VLOOKUP(A:A,[1]TDSheet!$A:$AI,35,0)</f>
        <v>увел</v>
      </c>
      <c r="AJ102" s="14">
        <f t="shared" si="12"/>
        <v>0</v>
      </c>
      <c r="AK102" s="14">
        <f t="shared" si="13"/>
        <v>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147.50399999999999</v>
      </c>
      <c r="D103" s="8">
        <v>129.303</v>
      </c>
      <c r="E103" s="8">
        <v>191.238</v>
      </c>
      <c r="F103" s="8">
        <v>80.709000000000003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210.34299999999999</v>
      </c>
      <c r="K103" s="14">
        <f t="shared" si="8"/>
        <v>-19.10499999999999</v>
      </c>
      <c r="L103" s="14">
        <f>VLOOKUP(A:A,[1]TDSheet!$A:$L,12,0)</f>
        <v>50</v>
      </c>
      <c r="M103" s="14">
        <f>VLOOKUP(A:A,[1]TDSheet!$A:$N,14,0)</f>
        <v>30</v>
      </c>
      <c r="N103" s="14">
        <f>VLOOKUP(A:A,[1]TDSheet!$A:$O,15,0)</f>
        <v>50</v>
      </c>
      <c r="O103" s="14">
        <f>VLOOKUP(A:A,[1]TDSheet!$A:$V,22,0)</f>
        <v>20</v>
      </c>
      <c r="P103" s="14"/>
      <c r="Q103" s="14"/>
      <c r="R103" s="14"/>
      <c r="S103" s="14"/>
      <c r="T103" s="14"/>
      <c r="U103" s="14"/>
      <c r="V103" s="16">
        <v>60</v>
      </c>
      <c r="W103" s="14">
        <f t="shared" si="9"/>
        <v>38.247599999999998</v>
      </c>
      <c r="X103" s="16">
        <v>40</v>
      </c>
      <c r="Y103" s="18">
        <f t="shared" si="10"/>
        <v>8.6465294554429555</v>
      </c>
      <c r="Z103" s="14">
        <f t="shared" si="11"/>
        <v>2.1101716186113642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30.566199999999998</v>
      </c>
      <c r="AF103" s="14">
        <f>VLOOKUP(A:A,[1]TDSheet!$A:$AF,32,0)</f>
        <v>32.820399999999999</v>
      </c>
      <c r="AG103" s="14">
        <f>VLOOKUP(A:A,[1]TDSheet!$A:$AG,33,0)</f>
        <v>33.452999999999996</v>
      </c>
      <c r="AH103" s="14">
        <f>VLOOKUP(A:A,[3]TDSheet!$A:$D,4,0)</f>
        <v>28.427</v>
      </c>
      <c r="AI103" s="14">
        <f>VLOOKUP(A:A,[1]TDSheet!$A:$AI,35,0)</f>
        <v>0</v>
      </c>
      <c r="AJ103" s="14">
        <f t="shared" si="12"/>
        <v>60</v>
      </c>
      <c r="AK103" s="14">
        <f t="shared" si="13"/>
        <v>40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112</v>
      </c>
      <c r="D104" s="8">
        <v>159</v>
      </c>
      <c r="E104" s="8">
        <v>193</v>
      </c>
      <c r="F104" s="8">
        <v>75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4">
        <f>VLOOKUP(A:A,[2]TDSheet!$A:$F,6,0)</f>
        <v>217</v>
      </c>
      <c r="K104" s="14">
        <f t="shared" si="8"/>
        <v>-24</v>
      </c>
      <c r="L104" s="14">
        <f>VLOOKUP(A:A,[1]TDSheet!$A:$L,12,0)</f>
        <v>0</v>
      </c>
      <c r="M104" s="14">
        <f>VLOOKUP(A:A,[1]TDSheet!$A:$N,14,0)</f>
        <v>90</v>
      </c>
      <c r="N104" s="14">
        <f>VLOOKUP(A:A,[1]TDSheet!$A:$O,15,0)</f>
        <v>50</v>
      </c>
      <c r="O104" s="14">
        <f>VLOOKUP(A:A,[1]TDSheet!$A:$V,22,0)</f>
        <v>20</v>
      </c>
      <c r="P104" s="14"/>
      <c r="Q104" s="14"/>
      <c r="R104" s="14"/>
      <c r="S104" s="14"/>
      <c r="T104" s="14"/>
      <c r="U104" s="14"/>
      <c r="V104" s="16">
        <v>60</v>
      </c>
      <c r="W104" s="14">
        <f t="shared" si="9"/>
        <v>38.6</v>
      </c>
      <c r="X104" s="16">
        <v>40</v>
      </c>
      <c r="Y104" s="18">
        <f t="shared" si="10"/>
        <v>8.6787564766839367</v>
      </c>
      <c r="Z104" s="14">
        <f t="shared" si="11"/>
        <v>1.9430051813471503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40.799999999999997</v>
      </c>
      <c r="AF104" s="14">
        <f>VLOOKUP(A:A,[1]TDSheet!$A:$AF,32,0)</f>
        <v>35.799999999999997</v>
      </c>
      <c r="AG104" s="14">
        <f>VLOOKUP(A:A,[1]TDSheet!$A:$AG,33,0)</f>
        <v>30.6</v>
      </c>
      <c r="AH104" s="14">
        <f>VLOOKUP(A:A,[3]TDSheet!$A:$D,4,0)</f>
        <v>17</v>
      </c>
      <c r="AI104" s="14" t="e">
        <f>VLOOKUP(A:A,[1]TDSheet!$A:$AI,35,0)</f>
        <v>#N/A</v>
      </c>
      <c r="AJ104" s="14">
        <f t="shared" si="12"/>
        <v>30</v>
      </c>
      <c r="AK104" s="14">
        <f t="shared" si="13"/>
        <v>20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14</v>
      </c>
      <c r="D105" s="8">
        <v>52</v>
      </c>
      <c r="E105" s="8">
        <v>14</v>
      </c>
      <c r="F105" s="8">
        <v>51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43</v>
      </c>
      <c r="K105" s="14">
        <f t="shared" si="8"/>
        <v>-29</v>
      </c>
      <c r="L105" s="14">
        <f>VLOOKUP(A:A,[1]TDSheet!$A:$L,12,0)</f>
        <v>0</v>
      </c>
      <c r="M105" s="14">
        <f>VLOOKUP(A:A,[1]TDSheet!$A:$N,14,0)</f>
        <v>0</v>
      </c>
      <c r="N105" s="14">
        <f>VLOOKUP(A:A,[1]TDSheet!$A:$O,15,0)</f>
        <v>0</v>
      </c>
      <c r="O105" s="14">
        <f>VLOOKUP(A:A,[1]TDSheet!$A:$V,22,0)</f>
        <v>0</v>
      </c>
      <c r="P105" s="14"/>
      <c r="Q105" s="14"/>
      <c r="R105" s="14"/>
      <c r="S105" s="14"/>
      <c r="T105" s="14"/>
      <c r="U105" s="14"/>
      <c r="V105" s="16"/>
      <c r="W105" s="14">
        <f t="shared" si="9"/>
        <v>2.8</v>
      </c>
      <c r="X105" s="16"/>
      <c r="Y105" s="18">
        <f t="shared" si="10"/>
        <v>18.214285714285715</v>
      </c>
      <c r="Z105" s="14">
        <f t="shared" si="11"/>
        <v>18.214285714285715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16.399999999999999</v>
      </c>
      <c r="AF105" s="14">
        <f>VLOOKUP(A:A,[1]TDSheet!$A:$AF,32,0)</f>
        <v>11.6</v>
      </c>
      <c r="AG105" s="14">
        <f>VLOOKUP(A:A,[1]TDSheet!$A:$AG,33,0)</f>
        <v>7.8</v>
      </c>
      <c r="AH105" s="14">
        <v>0</v>
      </c>
      <c r="AI105" s="19" t="str">
        <f>VLOOKUP(A:A,[1]TDSheet!$A:$AI,35,0)</f>
        <v>увел</v>
      </c>
      <c r="AJ105" s="14">
        <f t="shared" si="12"/>
        <v>0</v>
      </c>
      <c r="AK105" s="14">
        <f t="shared" si="13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21</v>
      </c>
      <c r="D106" s="8">
        <v>2</v>
      </c>
      <c r="E106" s="8">
        <v>14</v>
      </c>
      <c r="F106" s="8">
        <v>7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28</v>
      </c>
      <c r="K106" s="14">
        <f t="shared" si="8"/>
        <v>-14</v>
      </c>
      <c r="L106" s="14">
        <f>VLOOKUP(A:A,[1]TDSheet!$A:$L,12,0)</f>
        <v>0</v>
      </c>
      <c r="M106" s="14">
        <f>VLOOKUP(A:A,[1]TDSheet!$A:$N,14,0)</f>
        <v>0</v>
      </c>
      <c r="N106" s="14">
        <f>VLOOKUP(A:A,[1]TDSheet!$A:$O,15,0)</f>
        <v>10</v>
      </c>
      <c r="O106" s="14">
        <f>VLOOKUP(A:A,[1]TDSheet!$A:$V,22,0)</f>
        <v>0</v>
      </c>
      <c r="P106" s="14"/>
      <c r="Q106" s="14"/>
      <c r="R106" s="14"/>
      <c r="S106" s="14"/>
      <c r="T106" s="14"/>
      <c r="U106" s="14"/>
      <c r="V106" s="16"/>
      <c r="W106" s="14">
        <f t="shared" si="9"/>
        <v>2.8</v>
      </c>
      <c r="X106" s="16">
        <v>10</v>
      </c>
      <c r="Y106" s="18">
        <f t="shared" si="10"/>
        <v>9.6428571428571441</v>
      </c>
      <c r="Z106" s="14">
        <f t="shared" si="11"/>
        <v>2.5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8.1999999999999993</v>
      </c>
      <c r="AF106" s="14">
        <f>VLOOKUP(A:A,[1]TDSheet!$A:$AF,32,0)</f>
        <v>6.4</v>
      </c>
      <c r="AG106" s="14">
        <f>VLOOKUP(A:A,[1]TDSheet!$A:$AG,33,0)</f>
        <v>2.4</v>
      </c>
      <c r="AH106" s="14">
        <f>VLOOKUP(A:A,[3]TDSheet!$A:$D,4,0)</f>
        <v>3</v>
      </c>
      <c r="AI106" s="14" t="str">
        <f>VLOOKUP(A:A,[1]TDSheet!$A:$AI,35,0)</f>
        <v>увел</v>
      </c>
      <c r="AJ106" s="14">
        <f t="shared" si="12"/>
        <v>0</v>
      </c>
      <c r="AK106" s="14">
        <f t="shared" si="13"/>
        <v>4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50</v>
      </c>
      <c r="D107" s="8">
        <v>34</v>
      </c>
      <c r="E107" s="8">
        <v>25</v>
      </c>
      <c r="F107" s="8">
        <v>37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53</v>
      </c>
      <c r="K107" s="14">
        <f t="shared" si="8"/>
        <v>-28</v>
      </c>
      <c r="L107" s="14">
        <f>VLOOKUP(A:A,[1]TDSheet!$A:$L,12,0)</f>
        <v>0</v>
      </c>
      <c r="M107" s="14">
        <f>VLOOKUP(A:A,[1]TDSheet!$A:$N,14,0)</f>
        <v>0</v>
      </c>
      <c r="N107" s="14">
        <f>VLOOKUP(A:A,[1]TDSheet!$A:$O,15,0)</f>
        <v>0</v>
      </c>
      <c r="O107" s="14">
        <f>VLOOKUP(A:A,[1]TDSheet!$A:$V,22,0)</f>
        <v>0</v>
      </c>
      <c r="P107" s="14"/>
      <c r="Q107" s="14"/>
      <c r="R107" s="14"/>
      <c r="S107" s="14"/>
      <c r="T107" s="14"/>
      <c r="U107" s="14"/>
      <c r="V107" s="16"/>
      <c r="W107" s="14">
        <f t="shared" si="9"/>
        <v>5</v>
      </c>
      <c r="X107" s="16">
        <v>10</v>
      </c>
      <c r="Y107" s="18">
        <f t="shared" si="10"/>
        <v>9.4</v>
      </c>
      <c r="Z107" s="14">
        <f t="shared" si="11"/>
        <v>7.4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16.2</v>
      </c>
      <c r="AF107" s="14">
        <f>VLOOKUP(A:A,[1]TDSheet!$A:$AF,32,0)</f>
        <v>8.6</v>
      </c>
      <c r="AG107" s="14">
        <f>VLOOKUP(A:A,[1]TDSheet!$A:$AG,33,0)</f>
        <v>8.8000000000000007</v>
      </c>
      <c r="AH107" s="14">
        <f>VLOOKUP(A:A,[3]TDSheet!$A:$D,4,0)</f>
        <v>4</v>
      </c>
      <c r="AI107" s="14" t="str">
        <f>VLOOKUP(A:A,[1]TDSheet!$A:$AI,35,0)</f>
        <v>увел</v>
      </c>
      <c r="AJ107" s="14">
        <f t="shared" si="12"/>
        <v>0</v>
      </c>
      <c r="AK107" s="14">
        <f t="shared" si="13"/>
        <v>3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99</v>
      </c>
      <c r="D108" s="8">
        <v>49</v>
      </c>
      <c r="E108" s="8">
        <v>47</v>
      </c>
      <c r="F108" s="8">
        <v>97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80</v>
      </c>
      <c r="K108" s="14">
        <f t="shared" si="8"/>
        <v>-33</v>
      </c>
      <c r="L108" s="14">
        <f>VLOOKUP(A:A,[1]TDSheet!$A:$L,12,0)</f>
        <v>20</v>
      </c>
      <c r="M108" s="14">
        <f>VLOOKUP(A:A,[1]TDSheet!$A:$N,14,0)</f>
        <v>0</v>
      </c>
      <c r="N108" s="14">
        <f>VLOOKUP(A:A,[1]TDSheet!$A:$O,15,0)</f>
        <v>0</v>
      </c>
      <c r="O108" s="14">
        <f>VLOOKUP(A:A,[1]TDSheet!$A:$V,22,0)</f>
        <v>0</v>
      </c>
      <c r="P108" s="14"/>
      <c r="Q108" s="14"/>
      <c r="R108" s="14"/>
      <c r="S108" s="14"/>
      <c r="T108" s="14"/>
      <c r="U108" s="14"/>
      <c r="V108" s="16"/>
      <c r="W108" s="14">
        <f t="shared" si="9"/>
        <v>9.4</v>
      </c>
      <c r="X108" s="16"/>
      <c r="Y108" s="18">
        <f t="shared" si="10"/>
        <v>12.446808510638297</v>
      </c>
      <c r="Z108" s="14">
        <f t="shared" si="11"/>
        <v>10.319148936170212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30.2</v>
      </c>
      <c r="AF108" s="14">
        <f>VLOOKUP(A:A,[1]TDSheet!$A:$AF,32,0)</f>
        <v>20</v>
      </c>
      <c r="AG108" s="14">
        <f>VLOOKUP(A:A,[1]TDSheet!$A:$AG,33,0)</f>
        <v>17.8</v>
      </c>
      <c r="AH108" s="14">
        <f>VLOOKUP(A:A,[3]TDSheet!$A:$D,4,0)</f>
        <v>7</v>
      </c>
      <c r="AI108" s="14" t="e">
        <f>VLOOKUP(A:A,[1]TDSheet!$A:$AI,35,0)</f>
        <v>#N/A</v>
      </c>
      <c r="AJ108" s="14">
        <f t="shared" si="12"/>
        <v>0</v>
      </c>
      <c r="AK108" s="14">
        <f t="shared" si="13"/>
        <v>0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53</v>
      </c>
      <c r="D109" s="8">
        <v>123</v>
      </c>
      <c r="E109" s="8">
        <v>52</v>
      </c>
      <c r="F109" s="8">
        <v>119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71</v>
      </c>
      <c r="K109" s="14">
        <f t="shared" si="8"/>
        <v>-19</v>
      </c>
      <c r="L109" s="14">
        <f>VLOOKUP(A:A,[1]TDSheet!$A:$L,12,0)</f>
        <v>20</v>
      </c>
      <c r="M109" s="14">
        <f>VLOOKUP(A:A,[1]TDSheet!$A:$N,14,0)</f>
        <v>0</v>
      </c>
      <c r="N109" s="14">
        <f>VLOOKUP(A:A,[1]TDSheet!$A:$O,15,0)</f>
        <v>0</v>
      </c>
      <c r="O109" s="14">
        <f>VLOOKUP(A:A,[1]TDSheet!$A:$V,22,0)</f>
        <v>0</v>
      </c>
      <c r="P109" s="14"/>
      <c r="Q109" s="14"/>
      <c r="R109" s="14"/>
      <c r="S109" s="14"/>
      <c r="T109" s="14"/>
      <c r="U109" s="14"/>
      <c r="V109" s="16"/>
      <c r="W109" s="14">
        <f t="shared" si="9"/>
        <v>10.4</v>
      </c>
      <c r="X109" s="16"/>
      <c r="Y109" s="18">
        <f t="shared" si="10"/>
        <v>13.365384615384615</v>
      </c>
      <c r="Z109" s="14">
        <f t="shared" si="11"/>
        <v>11.442307692307692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31.2</v>
      </c>
      <c r="AF109" s="14">
        <f>VLOOKUP(A:A,[1]TDSheet!$A:$AF,32,0)</f>
        <v>19.399999999999999</v>
      </c>
      <c r="AG109" s="14">
        <f>VLOOKUP(A:A,[1]TDSheet!$A:$AG,33,0)</f>
        <v>20.8</v>
      </c>
      <c r="AH109" s="14">
        <f>VLOOKUP(A:A,[3]TDSheet!$A:$D,4,0)</f>
        <v>7</v>
      </c>
      <c r="AI109" s="14" t="e">
        <f>VLOOKUP(A:A,[1]TDSheet!$A:$AI,35,0)</f>
        <v>#N/A</v>
      </c>
      <c r="AJ109" s="14">
        <f t="shared" si="12"/>
        <v>0</v>
      </c>
      <c r="AK109" s="14">
        <f t="shared" si="13"/>
        <v>0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19.803000000000001</v>
      </c>
      <c r="D110" s="8">
        <v>2.851</v>
      </c>
      <c r="E110" s="8">
        <v>1.431</v>
      </c>
      <c r="F110" s="8">
        <v>19.123000000000001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4.9000000000000004</v>
      </c>
      <c r="K110" s="14">
        <f t="shared" si="8"/>
        <v>-3.4690000000000003</v>
      </c>
      <c r="L110" s="14">
        <f>VLOOKUP(A:A,[1]TDSheet!$A:$L,12,0)</f>
        <v>0</v>
      </c>
      <c r="M110" s="14">
        <f>VLOOKUP(A:A,[1]TDSheet!$A:$N,14,0)</f>
        <v>0</v>
      </c>
      <c r="N110" s="14">
        <f>VLOOKUP(A:A,[1]TDSheet!$A:$O,15,0)</f>
        <v>0</v>
      </c>
      <c r="O110" s="14">
        <f>VLOOKUP(A:A,[1]TDSheet!$A:$V,22,0)</f>
        <v>0</v>
      </c>
      <c r="P110" s="14"/>
      <c r="Q110" s="14"/>
      <c r="R110" s="14"/>
      <c r="S110" s="14"/>
      <c r="T110" s="14"/>
      <c r="U110" s="14"/>
      <c r="V110" s="16"/>
      <c r="W110" s="14">
        <f t="shared" si="9"/>
        <v>0.28620000000000001</v>
      </c>
      <c r="X110" s="16"/>
      <c r="Y110" s="18">
        <f t="shared" si="10"/>
        <v>66.816911250873517</v>
      </c>
      <c r="Z110" s="14">
        <f t="shared" si="11"/>
        <v>66.816911250873517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0.42899999999999999</v>
      </c>
      <c r="AF110" s="14">
        <f>VLOOKUP(A:A,[1]TDSheet!$A:$AF,32,0)</f>
        <v>0</v>
      </c>
      <c r="AG110" s="14">
        <f>VLOOKUP(A:A,[1]TDSheet!$A:$AG,33,0)</f>
        <v>0.8640000000000001</v>
      </c>
      <c r="AH110" s="14">
        <f>VLOOKUP(A:A,[3]TDSheet!$A:$D,4,0)</f>
        <v>0.7</v>
      </c>
      <c r="AI110" s="19" t="str">
        <f>VLOOKUP(A:A,[1]TDSheet!$A:$AI,35,0)</f>
        <v>увел</v>
      </c>
      <c r="AJ110" s="14">
        <f t="shared" si="12"/>
        <v>0</v>
      </c>
      <c r="AK110" s="14">
        <f t="shared" si="13"/>
        <v>0</v>
      </c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8.782</v>
      </c>
      <c r="D111" s="8">
        <v>0.7</v>
      </c>
      <c r="E111" s="8">
        <v>0.72699999999999998</v>
      </c>
      <c r="F111" s="8">
        <v>8.7550000000000008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2.8</v>
      </c>
      <c r="K111" s="14">
        <f t="shared" si="8"/>
        <v>-2.073</v>
      </c>
      <c r="L111" s="14">
        <f>VLOOKUP(A:A,[1]TDSheet!$A:$L,12,0)</f>
        <v>0</v>
      </c>
      <c r="M111" s="14">
        <f>VLOOKUP(A:A,[1]TDSheet!$A:$N,14,0)</f>
        <v>0</v>
      </c>
      <c r="N111" s="14">
        <f>VLOOKUP(A:A,[1]TDSheet!$A:$O,15,0)</f>
        <v>0</v>
      </c>
      <c r="O111" s="14">
        <f>VLOOKUP(A:A,[1]TDSheet!$A:$V,22,0)</f>
        <v>0</v>
      </c>
      <c r="P111" s="14"/>
      <c r="Q111" s="14"/>
      <c r="R111" s="14"/>
      <c r="S111" s="14"/>
      <c r="T111" s="14"/>
      <c r="U111" s="14"/>
      <c r="V111" s="16"/>
      <c r="W111" s="14">
        <f t="shared" si="9"/>
        <v>0.1454</v>
      </c>
      <c r="X111" s="16"/>
      <c r="Y111" s="18">
        <f t="shared" si="10"/>
        <v>60.213204951856952</v>
      </c>
      <c r="Z111" s="14">
        <f t="shared" si="11"/>
        <v>60.213204951856952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0.2838</v>
      </c>
      <c r="AF111" s="14">
        <f>VLOOKUP(A:A,[1]TDSheet!$A:$AF,32,0)</f>
        <v>0</v>
      </c>
      <c r="AG111" s="14">
        <f>VLOOKUP(A:A,[1]TDSheet!$A:$AG,33,0)</f>
        <v>0.72039999999999993</v>
      </c>
      <c r="AH111" s="14">
        <v>0</v>
      </c>
      <c r="AI111" s="19" t="str">
        <f>VLOOKUP(A:A,[1]TDSheet!$A:$AI,35,0)</f>
        <v>увел</v>
      </c>
      <c r="AJ111" s="14">
        <f t="shared" si="12"/>
        <v>0</v>
      </c>
      <c r="AK111" s="14">
        <f t="shared" si="13"/>
        <v>0</v>
      </c>
      <c r="AL111" s="14"/>
      <c r="AM111" s="14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363</v>
      </c>
      <c r="D112" s="8">
        <v>655</v>
      </c>
      <c r="E112" s="8">
        <v>798</v>
      </c>
      <c r="F112" s="8">
        <v>187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1007</v>
      </c>
      <c r="K112" s="14">
        <f t="shared" si="8"/>
        <v>-209</v>
      </c>
      <c r="L112" s="14">
        <f>VLOOKUP(A:A,[1]TDSheet!$A:$L,12,0)</f>
        <v>0</v>
      </c>
      <c r="M112" s="14">
        <f>VLOOKUP(A:A,[1]TDSheet!$A:$N,14,0)</f>
        <v>400</v>
      </c>
      <c r="N112" s="14">
        <f>VLOOKUP(A:A,[1]TDSheet!$A:$O,15,0)</f>
        <v>300</v>
      </c>
      <c r="O112" s="14">
        <f>VLOOKUP(A:A,[1]TDSheet!$A:$V,22,0)</f>
        <v>50</v>
      </c>
      <c r="P112" s="14"/>
      <c r="Q112" s="14"/>
      <c r="R112" s="14"/>
      <c r="S112" s="14"/>
      <c r="T112" s="14"/>
      <c r="U112" s="14"/>
      <c r="V112" s="16">
        <v>200</v>
      </c>
      <c r="W112" s="14">
        <f t="shared" si="9"/>
        <v>159.6</v>
      </c>
      <c r="X112" s="16">
        <v>300</v>
      </c>
      <c r="Y112" s="18">
        <f t="shared" si="10"/>
        <v>9.003759398496241</v>
      </c>
      <c r="Z112" s="14">
        <f t="shared" si="11"/>
        <v>1.1716791979949874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145.4</v>
      </c>
      <c r="AF112" s="14">
        <f>VLOOKUP(A:A,[1]TDSheet!$A:$AF,32,0)</f>
        <v>113.6</v>
      </c>
      <c r="AG112" s="14">
        <f>VLOOKUP(A:A,[1]TDSheet!$A:$AG,33,0)</f>
        <v>107.6</v>
      </c>
      <c r="AH112" s="14">
        <f>VLOOKUP(A:A,[3]TDSheet!$A:$D,4,0)</f>
        <v>77</v>
      </c>
      <c r="AI112" s="14" t="e">
        <f>VLOOKUP(A:A,[1]TDSheet!$A:$AI,35,0)</f>
        <v>#N/A</v>
      </c>
      <c r="AJ112" s="14">
        <f t="shared" si="12"/>
        <v>60</v>
      </c>
      <c r="AK112" s="14">
        <f t="shared" si="13"/>
        <v>90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395</v>
      </c>
      <c r="D113" s="8">
        <v>372</v>
      </c>
      <c r="E113" s="8">
        <v>607</v>
      </c>
      <c r="F113" s="8">
        <v>138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850</v>
      </c>
      <c r="K113" s="14">
        <f t="shared" si="8"/>
        <v>-243</v>
      </c>
      <c r="L113" s="14">
        <f>VLOOKUP(A:A,[1]TDSheet!$A:$L,12,0)</f>
        <v>0</v>
      </c>
      <c r="M113" s="14">
        <f>VLOOKUP(A:A,[1]TDSheet!$A:$N,14,0)</f>
        <v>350</v>
      </c>
      <c r="N113" s="14">
        <f>VLOOKUP(A:A,[1]TDSheet!$A:$O,15,0)</f>
        <v>250</v>
      </c>
      <c r="O113" s="14">
        <f>VLOOKUP(A:A,[1]TDSheet!$A:$V,22,0)</f>
        <v>50</v>
      </c>
      <c r="P113" s="14"/>
      <c r="Q113" s="14"/>
      <c r="R113" s="14"/>
      <c r="S113" s="14"/>
      <c r="T113" s="14"/>
      <c r="U113" s="14"/>
      <c r="V113" s="16">
        <v>100</v>
      </c>
      <c r="W113" s="14">
        <f t="shared" si="9"/>
        <v>121.4</v>
      </c>
      <c r="X113" s="16">
        <v>200</v>
      </c>
      <c r="Y113" s="18">
        <f t="shared" si="10"/>
        <v>8.9621087314662269</v>
      </c>
      <c r="Z113" s="14">
        <f t="shared" si="11"/>
        <v>1.1367380560131795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129.4</v>
      </c>
      <c r="AF113" s="14">
        <f>VLOOKUP(A:A,[1]TDSheet!$A:$AF,32,0)</f>
        <v>86.4</v>
      </c>
      <c r="AG113" s="14">
        <f>VLOOKUP(A:A,[1]TDSheet!$A:$AG,33,0)</f>
        <v>81</v>
      </c>
      <c r="AH113" s="14">
        <f>VLOOKUP(A:A,[3]TDSheet!$A:$D,4,0)</f>
        <v>57</v>
      </c>
      <c r="AI113" s="14" t="e">
        <f>VLOOKUP(A:A,[1]TDSheet!$A:$AI,35,0)</f>
        <v>#N/A</v>
      </c>
      <c r="AJ113" s="14">
        <f t="shared" si="12"/>
        <v>30</v>
      </c>
      <c r="AK113" s="14">
        <f t="shared" si="13"/>
        <v>60</v>
      </c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493</v>
      </c>
      <c r="D114" s="8">
        <v>602</v>
      </c>
      <c r="E114" s="8">
        <v>865</v>
      </c>
      <c r="F114" s="8">
        <v>140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1118</v>
      </c>
      <c r="K114" s="14">
        <f t="shared" si="8"/>
        <v>-253</v>
      </c>
      <c r="L114" s="14">
        <f>VLOOKUP(A:A,[1]TDSheet!$A:$L,12,0)</f>
        <v>0</v>
      </c>
      <c r="M114" s="14">
        <f>VLOOKUP(A:A,[1]TDSheet!$A:$N,14,0)</f>
        <v>400</v>
      </c>
      <c r="N114" s="14">
        <f>VLOOKUP(A:A,[1]TDSheet!$A:$O,15,0)</f>
        <v>350</v>
      </c>
      <c r="O114" s="14">
        <f>VLOOKUP(A:A,[1]TDSheet!$A:$V,22,0)</f>
        <v>80</v>
      </c>
      <c r="P114" s="14"/>
      <c r="Q114" s="14"/>
      <c r="R114" s="14"/>
      <c r="S114" s="14"/>
      <c r="T114" s="14"/>
      <c r="U114" s="14"/>
      <c r="V114" s="16">
        <v>250</v>
      </c>
      <c r="W114" s="14">
        <f t="shared" si="9"/>
        <v>173</v>
      </c>
      <c r="X114" s="16">
        <v>300</v>
      </c>
      <c r="Y114" s="18">
        <f t="shared" si="10"/>
        <v>8.7861271676300579</v>
      </c>
      <c r="Z114" s="14">
        <f t="shared" si="11"/>
        <v>0.80924855491329484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157.80000000000001</v>
      </c>
      <c r="AF114" s="14">
        <f>VLOOKUP(A:A,[1]TDSheet!$A:$AF,32,0)</f>
        <v>122.4</v>
      </c>
      <c r="AG114" s="14">
        <f>VLOOKUP(A:A,[1]TDSheet!$A:$AG,33,0)</f>
        <v>107.8</v>
      </c>
      <c r="AH114" s="14">
        <f>VLOOKUP(A:A,[3]TDSheet!$A:$D,4,0)</f>
        <v>48</v>
      </c>
      <c r="AI114" s="14" t="e">
        <f>VLOOKUP(A:A,[1]TDSheet!$A:$AI,35,0)</f>
        <v>#N/A</v>
      </c>
      <c r="AJ114" s="14">
        <f t="shared" si="12"/>
        <v>75</v>
      </c>
      <c r="AK114" s="14">
        <f t="shared" si="13"/>
        <v>90</v>
      </c>
      <c r="AL114" s="14"/>
      <c r="AM114" s="14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316</v>
      </c>
      <c r="D115" s="8">
        <v>503</v>
      </c>
      <c r="E115" s="8">
        <v>583</v>
      </c>
      <c r="F115" s="8">
        <v>211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694</v>
      </c>
      <c r="K115" s="14">
        <f t="shared" si="8"/>
        <v>-111</v>
      </c>
      <c r="L115" s="14">
        <f>VLOOKUP(A:A,[1]TDSheet!$A:$L,12,0)</f>
        <v>0</v>
      </c>
      <c r="M115" s="14">
        <f>VLOOKUP(A:A,[1]TDSheet!$A:$N,14,0)</f>
        <v>300</v>
      </c>
      <c r="N115" s="14">
        <f>VLOOKUP(A:A,[1]TDSheet!$A:$O,15,0)</f>
        <v>200</v>
      </c>
      <c r="O115" s="14">
        <f>VLOOKUP(A:A,[1]TDSheet!$A:$V,22,0)</f>
        <v>50</v>
      </c>
      <c r="P115" s="14"/>
      <c r="Q115" s="14"/>
      <c r="R115" s="14"/>
      <c r="S115" s="14"/>
      <c r="T115" s="14"/>
      <c r="U115" s="14"/>
      <c r="V115" s="16">
        <v>80</v>
      </c>
      <c r="W115" s="14">
        <f t="shared" si="9"/>
        <v>116.6</v>
      </c>
      <c r="X115" s="16">
        <v>200</v>
      </c>
      <c r="Y115" s="18">
        <f t="shared" si="10"/>
        <v>8.9279588336192113</v>
      </c>
      <c r="Z115" s="14">
        <f t="shared" si="11"/>
        <v>1.809605488850772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126.6</v>
      </c>
      <c r="AF115" s="14">
        <f>VLOOKUP(A:A,[1]TDSheet!$A:$AF,32,0)</f>
        <v>101.8</v>
      </c>
      <c r="AG115" s="14">
        <f>VLOOKUP(A:A,[1]TDSheet!$A:$AG,33,0)</f>
        <v>85.6</v>
      </c>
      <c r="AH115" s="14">
        <f>VLOOKUP(A:A,[3]TDSheet!$A:$D,4,0)</f>
        <v>48</v>
      </c>
      <c r="AI115" s="14" t="e">
        <f>VLOOKUP(A:A,[1]TDSheet!$A:$AI,35,0)</f>
        <v>#N/A</v>
      </c>
      <c r="AJ115" s="14">
        <f t="shared" si="12"/>
        <v>24</v>
      </c>
      <c r="AK115" s="14">
        <f t="shared" si="13"/>
        <v>60</v>
      </c>
      <c r="AL115" s="14"/>
      <c r="AM115" s="14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92.230999999999995</v>
      </c>
      <c r="D116" s="8">
        <v>59.427</v>
      </c>
      <c r="E116" s="8">
        <v>52.168999999999997</v>
      </c>
      <c r="F116" s="8">
        <v>94.597999999999999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52.151000000000003</v>
      </c>
      <c r="K116" s="14">
        <f t="shared" si="8"/>
        <v>1.7999999999993577E-2</v>
      </c>
      <c r="L116" s="14">
        <f>VLOOKUP(A:A,[1]TDSheet!$A:$L,12,0)</f>
        <v>0</v>
      </c>
      <c r="M116" s="14">
        <f>VLOOKUP(A:A,[1]TDSheet!$A:$N,14,0)</f>
        <v>0</v>
      </c>
      <c r="N116" s="14">
        <f>VLOOKUP(A:A,[1]TDSheet!$A:$O,15,0)</f>
        <v>0</v>
      </c>
      <c r="O116" s="14">
        <f>VLOOKUP(A:A,[1]TDSheet!$A:$V,22,0)</f>
        <v>0</v>
      </c>
      <c r="P116" s="14"/>
      <c r="Q116" s="14"/>
      <c r="R116" s="14"/>
      <c r="S116" s="14"/>
      <c r="T116" s="14"/>
      <c r="U116" s="14"/>
      <c r="V116" s="16"/>
      <c r="W116" s="14">
        <f t="shared" si="9"/>
        <v>10.4338</v>
      </c>
      <c r="X116" s="16"/>
      <c r="Y116" s="18">
        <f t="shared" si="10"/>
        <v>9.0664954283195005</v>
      </c>
      <c r="Z116" s="14">
        <f t="shared" si="11"/>
        <v>9.0664954283195005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21.1096</v>
      </c>
      <c r="AF116" s="14">
        <f>VLOOKUP(A:A,[1]TDSheet!$A:$AF,32,0)</f>
        <v>18.286200000000001</v>
      </c>
      <c r="AG116" s="14">
        <f>VLOOKUP(A:A,[1]TDSheet!$A:$AG,33,0)</f>
        <v>14.913399999999999</v>
      </c>
      <c r="AH116" s="14">
        <f>VLOOKUP(A:A,[3]TDSheet!$A:$D,4,0)</f>
        <v>4.0730000000000004</v>
      </c>
      <c r="AI116" s="14" t="e">
        <f>VLOOKUP(A:A,[1]TDSheet!$A:$AI,35,0)</f>
        <v>#N/A</v>
      </c>
      <c r="AJ116" s="14">
        <f t="shared" si="12"/>
        <v>0</v>
      </c>
      <c r="AK116" s="14">
        <f t="shared" si="13"/>
        <v>0</v>
      </c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29.134</v>
      </c>
      <c r="D117" s="8">
        <v>2.6</v>
      </c>
      <c r="E117" s="8">
        <v>1.3</v>
      </c>
      <c r="F117" s="8">
        <v>27.834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5.2</v>
      </c>
      <c r="K117" s="14">
        <f t="shared" si="8"/>
        <v>-3.9000000000000004</v>
      </c>
      <c r="L117" s="14">
        <f>VLOOKUP(A:A,[1]TDSheet!$A:$L,12,0)</f>
        <v>0</v>
      </c>
      <c r="M117" s="14">
        <f>VLOOKUP(A:A,[1]TDSheet!$A:$N,14,0)</f>
        <v>0</v>
      </c>
      <c r="N117" s="14">
        <f>VLOOKUP(A:A,[1]TDSheet!$A:$O,15,0)</f>
        <v>0</v>
      </c>
      <c r="O117" s="14">
        <f>VLOOKUP(A:A,[1]TDSheet!$A:$V,22,0)</f>
        <v>0</v>
      </c>
      <c r="P117" s="14"/>
      <c r="Q117" s="14"/>
      <c r="R117" s="14"/>
      <c r="S117" s="14"/>
      <c r="T117" s="14"/>
      <c r="U117" s="14"/>
      <c r="V117" s="16"/>
      <c r="W117" s="14">
        <f t="shared" si="9"/>
        <v>0.26</v>
      </c>
      <c r="X117" s="16"/>
      <c r="Y117" s="18">
        <f t="shared" si="10"/>
        <v>107.05384615384615</v>
      </c>
      <c r="Z117" s="14">
        <f t="shared" si="11"/>
        <v>107.05384615384615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0.8004</v>
      </c>
      <c r="AF117" s="14">
        <f>VLOOKUP(A:A,[1]TDSheet!$A:$AF,32,0)</f>
        <v>1.0788</v>
      </c>
      <c r="AG117" s="14">
        <f>VLOOKUP(A:A,[1]TDSheet!$A:$AG,33,0)</f>
        <v>0</v>
      </c>
      <c r="AH117" s="14">
        <v>0</v>
      </c>
      <c r="AI117" s="19" t="str">
        <f>VLOOKUP(A:A,[1]TDSheet!$A:$AI,35,0)</f>
        <v>увел</v>
      </c>
      <c r="AJ117" s="14">
        <f t="shared" si="12"/>
        <v>0</v>
      </c>
      <c r="AK117" s="14">
        <f t="shared" si="13"/>
        <v>0</v>
      </c>
      <c r="AL117" s="14"/>
      <c r="AM117" s="14"/>
    </row>
    <row r="118" spans="1:39" s="1" customFormat="1" ht="21.95" customHeight="1" outlineLevel="1" x14ac:dyDescent="0.2">
      <c r="A118" s="7" t="s">
        <v>121</v>
      </c>
      <c r="B118" s="7" t="s">
        <v>12</v>
      </c>
      <c r="C118" s="8">
        <v>485</v>
      </c>
      <c r="D118" s="8">
        <v>805</v>
      </c>
      <c r="E118" s="8">
        <v>698</v>
      </c>
      <c r="F118" s="8">
        <v>555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4">
        <f>VLOOKUP(A:A,[2]TDSheet!$A:$F,6,0)</f>
        <v>804</v>
      </c>
      <c r="K118" s="14">
        <f t="shared" si="8"/>
        <v>-106</v>
      </c>
      <c r="L118" s="14">
        <f>VLOOKUP(A:A,[1]TDSheet!$A:$L,12,0)</f>
        <v>0</v>
      </c>
      <c r="M118" s="14">
        <f>VLOOKUP(A:A,[1]TDSheet!$A:$N,14,0)</f>
        <v>0</v>
      </c>
      <c r="N118" s="14">
        <f>VLOOKUP(A:A,[1]TDSheet!$A:$O,15,0)</f>
        <v>250</v>
      </c>
      <c r="O118" s="14">
        <f>VLOOKUP(A:A,[1]TDSheet!$A:$V,22,0)</f>
        <v>0</v>
      </c>
      <c r="P118" s="14"/>
      <c r="Q118" s="14"/>
      <c r="R118" s="14"/>
      <c r="S118" s="14"/>
      <c r="T118" s="14"/>
      <c r="U118" s="14"/>
      <c r="V118" s="16">
        <v>300</v>
      </c>
      <c r="W118" s="14">
        <f t="shared" si="9"/>
        <v>139.6</v>
      </c>
      <c r="X118" s="16">
        <v>200</v>
      </c>
      <c r="Y118" s="18">
        <f t="shared" si="10"/>
        <v>9.348137535816619</v>
      </c>
      <c r="Z118" s="14">
        <f t="shared" si="11"/>
        <v>3.9756446991404015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123.8</v>
      </c>
      <c r="AF118" s="14">
        <f>VLOOKUP(A:A,[1]TDSheet!$A:$AF,32,0)</f>
        <v>132</v>
      </c>
      <c r="AG118" s="14">
        <f>VLOOKUP(A:A,[1]TDSheet!$A:$AG,33,0)</f>
        <v>135</v>
      </c>
      <c r="AH118" s="14">
        <f>VLOOKUP(A:A,[3]TDSheet!$A:$D,4,0)</f>
        <v>119</v>
      </c>
      <c r="AI118" s="14" t="str">
        <f>VLOOKUP(A:A,[1]TDSheet!$A:$AI,35,0)</f>
        <v>увел</v>
      </c>
      <c r="AJ118" s="14">
        <f t="shared" si="12"/>
        <v>84.000000000000014</v>
      </c>
      <c r="AK118" s="14">
        <f t="shared" si="13"/>
        <v>56.000000000000007</v>
      </c>
      <c r="AL118" s="14"/>
      <c r="AM118" s="14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67</v>
      </c>
      <c r="D119" s="8">
        <v>62</v>
      </c>
      <c r="E119" s="8">
        <v>39</v>
      </c>
      <c r="F119" s="8">
        <v>76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4">
        <f>VLOOKUP(A:A,[2]TDSheet!$A:$F,6,0)</f>
        <v>49</v>
      </c>
      <c r="K119" s="14">
        <f t="shared" si="8"/>
        <v>-10</v>
      </c>
      <c r="L119" s="14">
        <f>VLOOKUP(A:A,[1]TDSheet!$A:$L,12,0)</f>
        <v>0</v>
      </c>
      <c r="M119" s="14">
        <f>VLOOKUP(A:A,[1]TDSheet!$A:$N,14,0)</f>
        <v>0</v>
      </c>
      <c r="N119" s="14">
        <f>VLOOKUP(A:A,[1]TDSheet!$A:$O,15,0)</f>
        <v>0</v>
      </c>
      <c r="O119" s="14">
        <f>VLOOKUP(A:A,[1]TDSheet!$A:$V,22,0)</f>
        <v>0</v>
      </c>
      <c r="P119" s="14"/>
      <c r="Q119" s="14"/>
      <c r="R119" s="14"/>
      <c r="S119" s="14"/>
      <c r="T119" s="14"/>
      <c r="U119" s="14"/>
      <c r="V119" s="16"/>
      <c r="W119" s="14">
        <f t="shared" si="9"/>
        <v>7.8</v>
      </c>
      <c r="X119" s="16"/>
      <c r="Y119" s="18">
        <f t="shared" si="10"/>
        <v>9.7435897435897445</v>
      </c>
      <c r="Z119" s="14">
        <f t="shared" si="11"/>
        <v>9.7435897435897445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5.8</v>
      </c>
      <c r="AF119" s="14">
        <f>VLOOKUP(A:A,[1]TDSheet!$A:$AF,32,0)</f>
        <v>30.6</v>
      </c>
      <c r="AG119" s="14">
        <f>VLOOKUP(A:A,[1]TDSheet!$A:$AG,33,0)</f>
        <v>8</v>
      </c>
      <c r="AH119" s="14">
        <f>VLOOKUP(A:A,[3]TDSheet!$A:$D,4,0)</f>
        <v>8</v>
      </c>
      <c r="AI119" s="14" t="str">
        <f>VLOOKUP(A:A,[1]TDSheet!$A:$AI,35,0)</f>
        <v>увел</v>
      </c>
      <c r="AJ119" s="14">
        <f t="shared" si="12"/>
        <v>0</v>
      </c>
      <c r="AK119" s="14">
        <f t="shared" si="13"/>
        <v>0</v>
      </c>
      <c r="AL119" s="14"/>
      <c r="AM119" s="14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332.63</v>
      </c>
      <c r="D120" s="8">
        <v>770.99900000000002</v>
      </c>
      <c r="E120" s="20">
        <v>894.11</v>
      </c>
      <c r="F120" s="20">
        <v>146.02000000000001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937.58699999999999</v>
      </c>
      <c r="K120" s="14">
        <f t="shared" si="8"/>
        <v>-43.476999999999975</v>
      </c>
      <c r="L120" s="14">
        <f>VLOOKUP(A:A,[1]TDSheet!$A:$L,12,0)</f>
        <v>0</v>
      </c>
      <c r="M120" s="14">
        <f>VLOOKUP(A:A,[1]TDSheet!$A:$N,14,0)</f>
        <v>0</v>
      </c>
      <c r="N120" s="14">
        <f>VLOOKUP(A:A,[1]TDSheet!$A:$O,15,0)</f>
        <v>0</v>
      </c>
      <c r="O120" s="14">
        <f>VLOOKUP(A:A,[1]TDSheet!$A:$V,22,0)</f>
        <v>0</v>
      </c>
      <c r="P120" s="14"/>
      <c r="Q120" s="14"/>
      <c r="R120" s="14"/>
      <c r="S120" s="14"/>
      <c r="T120" s="14"/>
      <c r="U120" s="14"/>
      <c r="V120" s="16"/>
      <c r="W120" s="14">
        <f t="shared" si="9"/>
        <v>178.822</v>
      </c>
      <c r="X120" s="16"/>
      <c r="Y120" s="18">
        <f t="shared" si="10"/>
        <v>0.81656619431613564</v>
      </c>
      <c r="Z120" s="14">
        <f t="shared" si="11"/>
        <v>0.81656619431613564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159.74880000000002</v>
      </c>
      <c r="AF120" s="14">
        <f>VLOOKUP(A:A,[1]TDSheet!$A:$AF,32,0)</f>
        <v>169.124</v>
      </c>
      <c r="AG120" s="14">
        <f>VLOOKUP(A:A,[1]TDSheet!$A:$AG,33,0)</f>
        <v>162.14400000000001</v>
      </c>
      <c r="AH120" s="14">
        <f>VLOOKUP(A:A,[3]TDSheet!$A:$D,4,0)</f>
        <v>112.5</v>
      </c>
      <c r="AI120" s="14" t="e">
        <f>VLOOKUP(A:A,[1]TDSheet!$A:$AI,35,0)</f>
        <v>#N/A</v>
      </c>
      <c r="AJ120" s="14">
        <f t="shared" si="12"/>
        <v>0</v>
      </c>
      <c r="AK120" s="14">
        <f t="shared" si="13"/>
        <v>0</v>
      </c>
      <c r="AL120" s="14"/>
      <c r="AM120" s="14"/>
    </row>
    <row r="121" spans="1:39" s="1" customFormat="1" ht="11.1" customHeight="1" outlineLevel="1" x14ac:dyDescent="0.2">
      <c r="A121" s="7" t="s">
        <v>124</v>
      </c>
      <c r="B121" s="7" t="s">
        <v>12</v>
      </c>
      <c r="C121" s="8">
        <v>103</v>
      </c>
      <c r="D121" s="8">
        <v>1537</v>
      </c>
      <c r="E121" s="20">
        <v>1347</v>
      </c>
      <c r="F121" s="20">
        <v>261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4">
        <f>VLOOKUP(A:A,[2]TDSheet!$A:$F,6,0)</f>
        <v>1403</v>
      </c>
      <c r="K121" s="14">
        <f t="shared" si="8"/>
        <v>-56</v>
      </c>
      <c r="L121" s="14">
        <f>VLOOKUP(A:A,[1]TDSheet!$A:$L,12,0)</f>
        <v>0</v>
      </c>
      <c r="M121" s="14">
        <f>VLOOKUP(A:A,[1]TDSheet!$A:$N,14,0)</f>
        <v>0</v>
      </c>
      <c r="N121" s="14">
        <f>VLOOKUP(A:A,[1]TDSheet!$A:$O,15,0)</f>
        <v>0</v>
      </c>
      <c r="O121" s="14">
        <f>VLOOKUP(A:A,[1]TDSheet!$A:$V,22,0)</f>
        <v>0</v>
      </c>
      <c r="P121" s="14"/>
      <c r="Q121" s="14"/>
      <c r="R121" s="14"/>
      <c r="S121" s="14"/>
      <c r="T121" s="14"/>
      <c r="U121" s="14"/>
      <c r="V121" s="16"/>
      <c r="W121" s="14">
        <f t="shared" si="9"/>
        <v>269.39999999999998</v>
      </c>
      <c r="X121" s="16"/>
      <c r="Y121" s="18">
        <f t="shared" si="10"/>
        <v>0.96881959910913151</v>
      </c>
      <c r="Z121" s="14">
        <f t="shared" si="11"/>
        <v>0.96881959910913151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17</v>
      </c>
      <c r="AF121" s="14">
        <f>VLOOKUP(A:A,[1]TDSheet!$A:$AF,32,0)</f>
        <v>71</v>
      </c>
      <c r="AG121" s="14">
        <f>VLOOKUP(A:A,[1]TDSheet!$A:$AG,33,0)</f>
        <v>191.8</v>
      </c>
      <c r="AH121" s="14">
        <f>VLOOKUP(A:A,[3]TDSheet!$A:$D,4,0)</f>
        <v>191</v>
      </c>
      <c r="AI121" s="14" t="e">
        <f>VLOOKUP(A:A,[1]TDSheet!$A:$AI,35,0)</f>
        <v>#N/A</v>
      </c>
      <c r="AJ121" s="14">
        <f t="shared" si="12"/>
        <v>0</v>
      </c>
      <c r="AK121" s="14">
        <f t="shared" si="13"/>
        <v>0</v>
      </c>
      <c r="AL121" s="14"/>
      <c r="AM121" s="14"/>
    </row>
    <row r="122" spans="1:39" s="1" customFormat="1" ht="11.1" customHeight="1" outlineLevel="1" x14ac:dyDescent="0.2">
      <c r="A122" s="7" t="s">
        <v>125</v>
      </c>
      <c r="B122" s="7" t="s">
        <v>8</v>
      </c>
      <c r="C122" s="8">
        <v>218.31299999999999</v>
      </c>
      <c r="D122" s="8">
        <v>428.298</v>
      </c>
      <c r="E122" s="20">
        <v>337.54599999999999</v>
      </c>
      <c r="F122" s="20">
        <v>186.28100000000001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346.27199999999999</v>
      </c>
      <c r="K122" s="14">
        <f t="shared" si="8"/>
        <v>-8.7259999999999991</v>
      </c>
      <c r="L122" s="14">
        <f>VLOOKUP(A:A,[1]TDSheet!$A:$L,12,0)</f>
        <v>0</v>
      </c>
      <c r="M122" s="14">
        <f>VLOOKUP(A:A,[1]TDSheet!$A:$N,14,0)</f>
        <v>0</v>
      </c>
      <c r="N122" s="14">
        <f>VLOOKUP(A:A,[1]TDSheet!$A:$O,15,0)</f>
        <v>0</v>
      </c>
      <c r="O122" s="14">
        <f>VLOOKUP(A:A,[1]TDSheet!$A:$V,22,0)</f>
        <v>0</v>
      </c>
      <c r="P122" s="14"/>
      <c r="Q122" s="14"/>
      <c r="R122" s="14"/>
      <c r="S122" s="14"/>
      <c r="T122" s="14"/>
      <c r="U122" s="14"/>
      <c r="V122" s="16"/>
      <c r="W122" s="14">
        <f t="shared" si="9"/>
        <v>67.509199999999993</v>
      </c>
      <c r="X122" s="16"/>
      <c r="Y122" s="18">
        <f t="shared" si="10"/>
        <v>2.7593424303650469</v>
      </c>
      <c r="Z122" s="14">
        <f t="shared" si="11"/>
        <v>2.7593424303650469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71.758600000000001</v>
      </c>
      <c r="AF122" s="14">
        <f>VLOOKUP(A:A,[1]TDSheet!$A:$AF,32,0)</f>
        <v>66.5732</v>
      </c>
      <c r="AG122" s="14">
        <f>VLOOKUP(A:A,[1]TDSheet!$A:$AG,33,0)</f>
        <v>60.61</v>
      </c>
      <c r="AH122" s="14">
        <f>VLOOKUP(A:A,[3]TDSheet!$A:$D,4,0)</f>
        <v>69.05</v>
      </c>
      <c r="AI122" s="14" t="e">
        <f>VLOOKUP(A:A,[1]TDSheet!$A:$AI,35,0)</f>
        <v>#N/A</v>
      </c>
      <c r="AJ122" s="14">
        <f t="shared" si="12"/>
        <v>0</v>
      </c>
      <c r="AK122" s="14">
        <f t="shared" si="13"/>
        <v>0</v>
      </c>
      <c r="AL122" s="14"/>
      <c r="AM122" s="14"/>
    </row>
    <row r="123" spans="1:39" s="1" customFormat="1" ht="11.1" customHeight="1" outlineLevel="1" x14ac:dyDescent="0.2">
      <c r="A123" s="7" t="s">
        <v>126</v>
      </c>
      <c r="B123" s="7" t="s">
        <v>12</v>
      </c>
      <c r="C123" s="8">
        <v>222</v>
      </c>
      <c r="D123" s="8">
        <v>737</v>
      </c>
      <c r="E123" s="20">
        <v>432</v>
      </c>
      <c r="F123" s="20">
        <v>391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446</v>
      </c>
      <c r="K123" s="14">
        <f t="shared" si="8"/>
        <v>-14</v>
      </c>
      <c r="L123" s="14">
        <f>VLOOKUP(A:A,[1]TDSheet!$A:$L,12,0)</f>
        <v>0</v>
      </c>
      <c r="M123" s="14">
        <f>VLOOKUP(A:A,[1]TDSheet!$A:$N,14,0)</f>
        <v>0</v>
      </c>
      <c r="N123" s="14">
        <f>VLOOKUP(A:A,[1]TDSheet!$A:$O,15,0)</f>
        <v>0</v>
      </c>
      <c r="O123" s="14">
        <f>VLOOKUP(A:A,[1]TDSheet!$A:$V,22,0)</f>
        <v>0</v>
      </c>
      <c r="P123" s="14"/>
      <c r="Q123" s="14"/>
      <c r="R123" s="14"/>
      <c r="S123" s="14"/>
      <c r="T123" s="14"/>
      <c r="U123" s="14"/>
      <c r="V123" s="16"/>
      <c r="W123" s="14">
        <f t="shared" si="9"/>
        <v>86.4</v>
      </c>
      <c r="X123" s="16"/>
      <c r="Y123" s="18">
        <f t="shared" si="10"/>
        <v>4.5254629629629628</v>
      </c>
      <c r="Z123" s="14">
        <f t="shared" si="11"/>
        <v>4.5254629629629628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64.2</v>
      </c>
      <c r="AF123" s="14">
        <f>VLOOKUP(A:A,[1]TDSheet!$A:$AF,32,0)</f>
        <v>60.2</v>
      </c>
      <c r="AG123" s="14">
        <f>VLOOKUP(A:A,[1]TDSheet!$A:$AG,33,0)</f>
        <v>46.2</v>
      </c>
      <c r="AH123" s="14">
        <f>VLOOKUP(A:A,[3]TDSheet!$A:$D,4,0)</f>
        <v>63</v>
      </c>
      <c r="AI123" s="14" t="e">
        <f>VLOOKUP(A:A,[1]TDSheet!$A:$AI,35,0)</f>
        <v>#N/A</v>
      </c>
      <c r="AJ123" s="14">
        <f t="shared" si="12"/>
        <v>0</v>
      </c>
      <c r="AK123" s="14">
        <f t="shared" si="13"/>
        <v>0</v>
      </c>
      <c r="AL123" s="14"/>
      <c r="AM123" s="14"/>
    </row>
  </sheetData>
  <autoFilter ref="A6:AK123" xr:uid="{80E957BB-9227-411E-9E10-A3D6142C480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2024-12-12T08:37:11Z</dcterms:modified>
</cp:coreProperties>
</file>