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24" i="1" l="1"/>
  <c r="Z24" i="1" l="1"/>
  <c r="AJ11" i="1"/>
  <c r="AJ15" i="1"/>
  <c r="AJ23" i="1"/>
  <c r="AJ27" i="1"/>
  <c r="AJ31" i="1"/>
  <c r="AJ39" i="1"/>
  <c r="AJ43" i="1"/>
  <c r="AJ47" i="1"/>
  <c r="AJ55" i="1"/>
  <c r="AJ59" i="1"/>
  <c r="AJ63" i="1"/>
  <c r="AJ71" i="1"/>
  <c r="AJ75" i="1"/>
  <c r="AJ79" i="1"/>
  <c r="AJ87" i="1"/>
  <c r="AJ91" i="1"/>
  <c r="AJ95" i="1"/>
  <c r="Y103" i="1"/>
  <c r="Y107" i="1"/>
  <c r="Y111" i="1"/>
  <c r="Y119" i="1"/>
  <c r="Y123" i="1"/>
  <c r="AJ7" i="1"/>
  <c r="AJ19" i="1"/>
  <c r="AJ35" i="1"/>
  <c r="AJ51" i="1"/>
  <c r="AJ67" i="1"/>
  <c r="AJ83" i="1"/>
  <c r="AJ99" i="1"/>
  <c r="Y11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Z39" i="1" s="1"/>
  <c r="W40" i="1"/>
  <c r="Z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Z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Y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Y59" i="1" l="1"/>
  <c r="Y55" i="1"/>
  <c r="Y51" i="1"/>
  <c r="Y47" i="1"/>
  <c r="Y43" i="1"/>
  <c r="Y99" i="1"/>
  <c r="Y95" i="1"/>
  <c r="Y91" i="1"/>
  <c r="Y87" i="1"/>
  <c r="Y83" i="1"/>
  <c r="Y79" i="1"/>
  <c r="Y75" i="1"/>
  <c r="Y71" i="1"/>
  <c r="Y67" i="1"/>
  <c r="Y63" i="1"/>
  <c r="AJ123" i="1"/>
  <c r="AJ119" i="1"/>
  <c r="AJ115" i="1"/>
  <c r="AJ111" i="1"/>
  <c r="AJ107" i="1"/>
  <c r="AJ103" i="1"/>
  <c r="Y7" i="1"/>
  <c r="Y62" i="1"/>
  <c r="Y40" i="1"/>
  <c r="Z10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7" i="1"/>
  <c r="AB6" i="1"/>
  <c r="AC6" i="1"/>
  <c r="AD6" i="1"/>
  <c r="AE6" i="1"/>
  <c r="AF6" i="1"/>
  <c r="AG6" i="1"/>
  <c r="AH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E6" i="1"/>
  <c r="F6" i="1"/>
  <c r="AJ6" i="1" l="1"/>
  <c r="K6" i="1"/>
  <c r="J6" i="1"/>
</calcChain>
</file>

<file path=xl/sharedStrings.xml><?xml version="1.0" encoding="utf-8"?>
<sst xmlns="http://schemas.openxmlformats.org/spreadsheetml/2006/main" count="285" uniqueCount="152">
  <si>
    <t>Период: 06.12.2024 - 13.12.2024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</si>
  <si>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</si>
  <si>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</si>
  <si>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</si>
  <si>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</si>
  <si>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</si>
  <si>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</si>
  <si>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</si>
  <si>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</si>
  <si>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</si>
  <si>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</si>
  <si>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</si>
  <si>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</si>
  <si>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</si>
  <si>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</si>
  <si>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</si>
  <si>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</si>
  <si>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</si>
  <si>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</si>
  <si>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</si>
  <si>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</si>
  <si>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</si>
  <si>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</si>
  <si>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</si>
  <si>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</si>
  <si>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</si>
  <si>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</si>
  <si>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</si>
  <si>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</si>
  <si>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</si>
  <si>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</si>
  <si>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</si>
  <si>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</si>
  <si>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</si>
  <si>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</si>
  <si>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</si>
  <si>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</si>
  <si>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</si>
  <si>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</si>
  <si>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</si>
  <si>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</si>
  <si>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</si>
  <si>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</si>
  <si>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</si>
  <si>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</si>
  <si>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</si>
  <si>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</si>
  <si>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</si>
  <si>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</si>
  <si>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</si>
  <si>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</si>
  <si>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</si>
  <si>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</si>
  <si>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</si>
  <si>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</si>
  <si>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</si>
  <si>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</si>
  <si>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</si>
  <si>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</si>
  <si>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</si>
  <si>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</si>
  <si>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</si>
  <si>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</si>
  <si>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</si>
  <si>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</si>
  <si>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</si>
  <si>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</si>
  <si>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</si>
  <si>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</si>
  <si>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</si>
  <si>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</si>
  <si>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</si>
  <si>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</si>
  <si>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</si>
  <si>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</si>
  <si>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</si>
  <si>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</si>
  <si>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</si>
  <si>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</si>
  <si>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</si>
  <si>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</si>
  <si>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</si>
  <si>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</si>
  <si>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</si>
  <si>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</si>
  <si>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</si>
  <si>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</si>
  <si>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</si>
  <si>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</si>
  <si>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</si>
  <si>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</si>
  <si>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</si>
  <si>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</si>
  <si>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</si>
  <si>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</si>
  <si>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</si>
  <si>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</si>
  <si>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</si>
  <si>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</si>
  <si>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</si>
  <si>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</si>
  <si>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</si>
  <si>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</si>
  <si>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</si>
  <si>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</si>
  <si>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</si>
  <si>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</si>
  <si>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</si>
  <si>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</si>
  <si>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</si>
  <si>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</si>
  <si>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</si>
  <si>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</si>
  <si>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</si>
  <si>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</si>
  <si>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</si>
  <si>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</si>
  <si>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</si>
  <si>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</si>
  <si>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</si>
  <si>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</si>
  <si>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</si>
  <si>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</si>
  <si>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</si>
  <si>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</si>
  <si>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</si>
  <si>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</si>
  <si>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</si>
  <si>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</si>
  <si>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</si>
  <si>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</si>
  <si>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</si>
  <si>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</si>
  <si>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</si>
  <si>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</si>
  <si>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</si>
  <si>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</si>
  <si>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</si>
  <si>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</si>
  <si>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</si>
  <si>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</si>
  <si>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</si>
  <si>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</si>
  <si>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13,12,</t>
  </si>
  <si>
    <t>16,12,</t>
  </si>
  <si>
    <t>17,12,</t>
  </si>
  <si>
    <t>19,12,</t>
  </si>
  <si>
    <t>20,12,</t>
  </si>
  <si>
    <t>22,11,</t>
  </si>
  <si>
    <t>29,11,</t>
  </si>
  <si>
    <t>06,12,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</si>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</sst>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05.12.2024 - 12.12.2024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11,12,</v>
          </cell>
          <cell r="M5" t="str">
            <v>13,12,</v>
          </cell>
          <cell r="N5" t="str">
            <v>16,12,</v>
          </cell>
          <cell r="O5" t="str">
            <v>17,12,</v>
          </cell>
          <cell r="X5" t="str">
            <v>18,12,</v>
          </cell>
          <cell r="AE5" t="str">
            <v>22,11,</v>
          </cell>
          <cell r="AF5" t="str">
            <v>29,11,</v>
          </cell>
          <cell r="AG5" t="str">
            <v>06,12,</v>
          </cell>
          <cell r="AH5" t="str">
            <v>12,12,</v>
          </cell>
        </row>
        <row r="6">
          <cell r="E6">
            <v>109923.10900000001</v>
          </cell>
          <cell r="F6">
            <v>83140.270000000019</v>
          </cell>
          <cell r="J6">
            <v>112073.196</v>
          </cell>
          <cell r="K6">
            <v>-2150.0869999999995</v>
          </cell>
          <cell r="L6">
            <v>8380</v>
          </cell>
          <cell r="M6">
            <v>31100</v>
          </cell>
          <cell r="N6">
            <v>18810</v>
          </cell>
          <cell r="O6">
            <v>27650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18841.021799999991</v>
          </cell>
          <cell r="X6">
            <v>3350</v>
          </cell>
          <cell r="AA6">
            <v>0</v>
          </cell>
          <cell r="AB6">
            <v>0</v>
          </cell>
          <cell r="AC6">
            <v>0</v>
          </cell>
          <cell r="AD6">
            <v>15718</v>
          </cell>
          <cell r="AE6">
            <v>19861.576999999994</v>
          </cell>
          <cell r="AF6">
            <v>20040.622600000002</v>
          </cell>
          <cell r="AG6">
            <v>21757.280399999996</v>
          </cell>
          <cell r="AH6">
            <v>17264.386999999999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307.76799999999997</v>
          </cell>
          <cell r="D7">
            <v>512.90099999999995</v>
          </cell>
          <cell r="E7">
            <v>443.40800000000002</v>
          </cell>
          <cell r="F7">
            <v>295.49700000000001</v>
          </cell>
          <cell r="G7" t="str">
            <v>н</v>
          </cell>
          <cell r="H7">
            <v>1</v>
          </cell>
          <cell r="I7">
            <v>45</v>
          </cell>
          <cell r="J7">
            <v>507.30799999999999</v>
          </cell>
          <cell r="K7">
            <v>-63.899999999999977</v>
          </cell>
          <cell r="L7">
            <v>40</v>
          </cell>
          <cell r="M7">
            <v>120</v>
          </cell>
          <cell r="N7">
            <v>220</v>
          </cell>
          <cell r="O7">
            <v>220</v>
          </cell>
          <cell r="W7">
            <v>88.681600000000003</v>
          </cell>
          <cell r="Y7">
            <v>10.097889528380183</v>
          </cell>
          <cell r="Z7">
            <v>3.3321117345650055</v>
          </cell>
          <cell r="AD7">
            <v>0</v>
          </cell>
          <cell r="AE7">
            <v>97.230999999999995</v>
          </cell>
          <cell r="AF7">
            <v>91.79679999999999</v>
          </cell>
          <cell r="AG7">
            <v>95.184400000000011</v>
          </cell>
          <cell r="AH7">
            <v>52.396000000000001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365.93900000000002</v>
          </cell>
          <cell r="D8">
            <v>1094.239</v>
          </cell>
          <cell r="E8">
            <v>531.928</v>
          </cell>
          <cell r="F8">
            <v>389.04500000000002</v>
          </cell>
          <cell r="G8" t="str">
            <v>ябл</v>
          </cell>
          <cell r="H8">
            <v>1</v>
          </cell>
          <cell r="I8">
            <v>45</v>
          </cell>
          <cell r="J8">
            <v>507.96699999999998</v>
          </cell>
          <cell r="K8">
            <v>23.961000000000013</v>
          </cell>
          <cell r="L8">
            <v>50</v>
          </cell>
          <cell r="M8">
            <v>150</v>
          </cell>
          <cell r="N8">
            <v>80</v>
          </cell>
          <cell r="O8">
            <v>220</v>
          </cell>
          <cell r="W8">
            <v>106.3856</v>
          </cell>
          <cell r="Y8">
            <v>8.3568170880269523</v>
          </cell>
          <cell r="Z8">
            <v>3.6569328931735123</v>
          </cell>
          <cell r="AD8">
            <v>0</v>
          </cell>
          <cell r="AE8">
            <v>106.46420000000001</v>
          </cell>
          <cell r="AF8">
            <v>102.09299999999999</v>
          </cell>
          <cell r="AG8">
            <v>124.75640000000001</v>
          </cell>
          <cell r="AH8">
            <v>101.774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1201.989</v>
          </cell>
          <cell r="D9">
            <v>1570.423</v>
          </cell>
          <cell r="E9">
            <v>1493.6859999999999</v>
          </cell>
          <cell r="F9">
            <v>1218.22</v>
          </cell>
          <cell r="G9" t="str">
            <v>н</v>
          </cell>
          <cell r="H9">
            <v>1</v>
          </cell>
          <cell r="I9">
            <v>45</v>
          </cell>
          <cell r="J9">
            <v>1514.0229999999999</v>
          </cell>
          <cell r="K9">
            <v>-20.336999999999989</v>
          </cell>
          <cell r="L9">
            <v>100</v>
          </cell>
          <cell r="M9">
            <v>380</v>
          </cell>
          <cell r="N9">
            <v>400</v>
          </cell>
          <cell r="O9">
            <v>650</v>
          </cell>
          <cell r="W9">
            <v>298.73719999999997</v>
          </cell>
          <cell r="Y9">
            <v>9.1994569139698719</v>
          </cell>
          <cell r="Z9">
            <v>4.0778985677043238</v>
          </cell>
          <cell r="AD9">
            <v>0</v>
          </cell>
          <cell r="AE9">
            <v>335.0822</v>
          </cell>
          <cell r="AF9">
            <v>311.52179999999998</v>
          </cell>
          <cell r="AG9">
            <v>322.87559999999996</v>
          </cell>
          <cell r="AH9">
            <v>139.81399999999999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949</v>
          </cell>
          <cell r="D10">
            <v>2944</v>
          </cell>
          <cell r="E10">
            <v>2309</v>
          </cell>
          <cell r="F10">
            <v>1518</v>
          </cell>
          <cell r="G10" t="str">
            <v>ябл</v>
          </cell>
          <cell r="H10">
            <v>0.4</v>
          </cell>
          <cell r="I10">
            <v>45</v>
          </cell>
          <cell r="J10">
            <v>2390</v>
          </cell>
          <cell r="K10">
            <v>-81</v>
          </cell>
          <cell r="L10">
            <v>200</v>
          </cell>
          <cell r="M10">
            <v>560</v>
          </cell>
          <cell r="N10">
            <v>600</v>
          </cell>
          <cell r="O10">
            <v>600</v>
          </cell>
          <cell r="W10">
            <v>393.8</v>
          </cell>
          <cell r="Y10">
            <v>8.8318943626206199</v>
          </cell>
          <cell r="Z10">
            <v>3.8547486033519553</v>
          </cell>
          <cell r="AD10">
            <v>340</v>
          </cell>
          <cell r="AE10">
            <v>390</v>
          </cell>
          <cell r="AF10">
            <v>367.6</v>
          </cell>
          <cell r="AG10">
            <v>440.6</v>
          </cell>
          <cell r="AH10">
            <v>370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2920</v>
          </cell>
          <cell r="D11">
            <v>4960</v>
          </cell>
          <cell r="E11">
            <v>4927</v>
          </cell>
          <cell r="F11">
            <v>2827</v>
          </cell>
          <cell r="G11">
            <v>0</v>
          </cell>
          <cell r="H11">
            <v>0.45</v>
          </cell>
          <cell r="I11">
            <v>45</v>
          </cell>
          <cell r="J11">
            <v>4995</v>
          </cell>
          <cell r="K11">
            <v>-68</v>
          </cell>
          <cell r="L11">
            <v>400</v>
          </cell>
          <cell r="M11">
            <v>900</v>
          </cell>
          <cell r="N11">
            <v>600</v>
          </cell>
          <cell r="O11">
            <v>800</v>
          </cell>
          <cell r="W11">
            <v>627.79999999999995</v>
          </cell>
          <cell r="Y11">
            <v>8.803759158967825</v>
          </cell>
          <cell r="Z11">
            <v>4.503026441541893</v>
          </cell>
          <cell r="AD11">
            <v>1788</v>
          </cell>
          <cell r="AE11">
            <v>780.2</v>
          </cell>
          <cell r="AF11">
            <v>780.2</v>
          </cell>
          <cell r="AG11">
            <v>761.8</v>
          </cell>
          <cell r="AH11">
            <v>503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1730</v>
          </cell>
          <cell r="D12">
            <v>4167</v>
          </cell>
          <cell r="E12">
            <v>3714</v>
          </cell>
          <cell r="F12">
            <v>2077</v>
          </cell>
          <cell r="G12">
            <v>0</v>
          </cell>
          <cell r="H12">
            <v>0.45</v>
          </cell>
          <cell r="I12">
            <v>45</v>
          </cell>
          <cell r="J12">
            <v>3787</v>
          </cell>
          <cell r="K12">
            <v>-73</v>
          </cell>
          <cell r="L12">
            <v>300</v>
          </cell>
          <cell r="M12">
            <v>700</v>
          </cell>
          <cell r="N12">
            <v>700</v>
          </cell>
          <cell r="O12">
            <v>900</v>
          </cell>
          <cell r="W12">
            <v>546</v>
          </cell>
          <cell r="Y12">
            <v>8.5659340659340657</v>
          </cell>
          <cell r="Z12">
            <v>3.8040293040293038</v>
          </cell>
          <cell r="AD12">
            <v>984</v>
          </cell>
          <cell r="AE12">
            <v>601.20000000000005</v>
          </cell>
          <cell r="AF12">
            <v>596.20000000000005</v>
          </cell>
          <cell r="AG12">
            <v>611.20000000000005</v>
          </cell>
          <cell r="AH12">
            <v>507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-1</v>
          </cell>
          <cell r="D13">
            <v>74</v>
          </cell>
          <cell r="E13">
            <v>29</v>
          </cell>
          <cell r="F13">
            <v>38</v>
          </cell>
          <cell r="G13">
            <v>0</v>
          </cell>
          <cell r="H13">
            <v>0.4</v>
          </cell>
          <cell r="I13">
            <v>50</v>
          </cell>
          <cell r="J13">
            <v>34</v>
          </cell>
          <cell r="K13">
            <v>-5</v>
          </cell>
          <cell r="L13">
            <v>0</v>
          </cell>
          <cell r="M13">
            <v>10</v>
          </cell>
          <cell r="N13">
            <v>0</v>
          </cell>
          <cell r="O13">
            <v>10</v>
          </cell>
          <cell r="W13">
            <v>5.8</v>
          </cell>
          <cell r="Y13">
            <v>10</v>
          </cell>
          <cell r="Z13">
            <v>6.5517241379310347</v>
          </cell>
          <cell r="AD13">
            <v>0</v>
          </cell>
          <cell r="AE13">
            <v>7.6</v>
          </cell>
          <cell r="AF13">
            <v>8.1999999999999993</v>
          </cell>
          <cell r="AG13">
            <v>7.4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389</v>
          </cell>
          <cell r="D14">
            <v>169</v>
          </cell>
          <cell r="E14">
            <v>266</v>
          </cell>
          <cell r="F14">
            <v>285</v>
          </cell>
          <cell r="G14">
            <v>0</v>
          </cell>
          <cell r="H14">
            <v>0.17</v>
          </cell>
          <cell r="I14">
            <v>180</v>
          </cell>
          <cell r="J14">
            <v>294</v>
          </cell>
          <cell r="K14">
            <v>-28</v>
          </cell>
          <cell r="L14">
            <v>0</v>
          </cell>
          <cell r="M14">
            <v>700</v>
          </cell>
          <cell r="N14">
            <v>0</v>
          </cell>
          <cell r="O14">
            <v>0</v>
          </cell>
          <cell r="W14">
            <v>53.2</v>
          </cell>
          <cell r="Y14">
            <v>18.51503759398496</v>
          </cell>
          <cell r="Z14">
            <v>5.3571428571428568</v>
          </cell>
          <cell r="AD14">
            <v>0</v>
          </cell>
          <cell r="AE14">
            <v>59.2</v>
          </cell>
          <cell r="AF14">
            <v>24.6</v>
          </cell>
          <cell r="AG14">
            <v>78</v>
          </cell>
          <cell r="AH14">
            <v>104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140</v>
          </cell>
          <cell r="D15">
            <v>382</v>
          </cell>
          <cell r="E15">
            <v>307</v>
          </cell>
          <cell r="F15">
            <v>204</v>
          </cell>
          <cell r="G15">
            <v>0</v>
          </cell>
          <cell r="H15">
            <v>0.3</v>
          </cell>
          <cell r="I15">
            <v>40</v>
          </cell>
          <cell r="J15">
            <v>332</v>
          </cell>
          <cell r="K15">
            <v>-25</v>
          </cell>
          <cell r="L15">
            <v>40</v>
          </cell>
          <cell r="M15">
            <v>80</v>
          </cell>
          <cell r="N15">
            <v>50</v>
          </cell>
          <cell r="O15">
            <v>120</v>
          </cell>
          <cell r="W15">
            <v>61.4</v>
          </cell>
          <cell r="Y15">
            <v>8.0456026058631931</v>
          </cell>
          <cell r="Z15">
            <v>3.3224755700325734</v>
          </cell>
          <cell r="AD15">
            <v>0</v>
          </cell>
          <cell r="AE15">
            <v>65.8</v>
          </cell>
          <cell r="AF15">
            <v>61</v>
          </cell>
          <cell r="AG15">
            <v>65.400000000000006</v>
          </cell>
          <cell r="AH15">
            <v>75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3551</v>
          </cell>
          <cell r="D16">
            <v>70</v>
          </cell>
          <cell r="E16">
            <v>1458</v>
          </cell>
          <cell r="F16">
            <v>2107</v>
          </cell>
          <cell r="G16">
            <v>0</v>
          </cell>
          <cell r="H16">
            <v>0.17</v>
          </cell>
          <cell r="I16">
            <v>180</v>
          </cell>
          <cell r="J16">
            <v>1531</v>
          </cell>
          <cell r="K16">
            <v>-73</v>
          </cell>
          <cell r="L16">
            <v>0</v>
          </cell>
          <cell r="M16">
            <v>3000</v>
          </cell>
          <cell r="N16">
            <v>0</v>
          </cell>
          <cell r="O16">
            <v>0</v>
          </cell>
          <cell r="W16">
            <v>291.60000000000002</v>
          </cell>
          <cell r="Y16">
            <v>17.513717421124827</v>
          </cell>
          <cell r="Z16">
            <v>7.2256515775034291</v>
          </cell>
          <cell r="AD16">
            <v>0</v>
          </cell>
          <cell r="AE16">
            <v>302.8</v>
          </cell>
          <cell r="AF16">
            <v>208.6</v>
          </cell>
          <cell r="AG16">
            <v>325.39999999999998</v>
          </cell>
          <cell r="AH16">
            <v>352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363</v>
          </cell>
          <cell r="D17">
            <v>1463</v>
          </cell>
          <cell r="E17">
            <v>457</v>
          </cell>
          <cell r="F17">
            <v>567</v>
          </cell>
          <cell r="G17">
            <v>0</v>
          </cell>
          <cell r="H17">
            <v>0.35</v>
          </cell>
          <cell r="I17">
            <v>45</v>
          </cell>
          <cell r="J17">
            <v>504</v>
          </cell>
          <cell r="K17">
            <v>-47</v>
          </cell>
          <cell r="L17">
            <v>50</v>
          </cell>
          <cell r="M17">
            <v>110</v>
          </cell>
          <cell r="N17">
            <v>80</v>
          </cell>
          <cell r="O17">
            <v>80</v>
          </cell>
          <cell r="W17">
            <v>91.4</v>
          </cell>
          <cell r="Y17">
            <v>9.7045951859956237</v>
          </cell>
          <cell r="Z17">
            <v>6.2035010940919033</v>
          </cell>
          <cell r="AD17">
            <v>0</v>
          </cell>
          <cell r="AE17">
            <v>111.8</v>
          </cell>
          <cell r="AF17">
            <v>128.4</v>
          </cell>
          <cell r="AG17">
            <v>109.8</v>
          </cell>
          <cell r="AH17">
            <v>74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3</v>
          </cell>
          <cell r="D18">
            <v>300</v>
          </cell>
          <cell r="E18">
            <v>223</v>
          </cell>
          <cell r="F18">
            <v>71</v>
          </cell>
          <cell r="G18" t="str">
            <v>н</v>
          </cell>
          <cell r="H18">
            <v>0.35</v>
          </cell>
          <cell r="I18">
            <v>45</v>
          </cell>
          <cell r="J18">
            <v>307</v>
          </cell>
          <cell r="K18">
            <v>-84</v>
          </cell>
          <cell r="L18">
            <v>20</v>
          </cell>
          <cell r="M18">
            <v>30</v>
          </cell>
          <cell r="N18">
            <v>40</v>
          </cell>
          <cell r="O18">
            <v>30</v>
          </cell>
          <cell r="W18">
            <v>8.6</v>
          </cell>
          <cell r="Y18">
            <v>22.209302325581397</v>
          </cell>
          <cell r="Z18">
            <v>8.2558139534883725</v>
          </cell>
          <cell r="AD18">
            <v>180</v>
          </cell>
          <cell r="AE18">
            <v>22.2</v>
          </cell>
          <cell r="AF18">
            <v>8</v>
          </cell>
          <cell r="AG18">
            <v>5.2</v>
          </cell>
          <cell r="AH18">
            <v>22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299</v>
          </cell>
          <cell r="D19">
            <v>692</v>
          </cell>
          <cell r="E19">
            <v>437</v>
          </cell>
          <cell r="F19">
            <v>320</v>
          </cell>
          <cell r="G19">
            <v>0</v>
          </cell>
          <cell r="H19">
            <v>0.35</v>
          </cell>
          <cell r="I19">
            <v>45</v>
          </cell>
          <cell r="J19">
            <v>492</v>
          </cell>
          <cell r="K19">
            <v>-55</v>
          </cell>
          <cell r="L19">
            <v>50</v>
          </cell>
          <cell r="M19">
            <v>150</v>
          </cell>
          <cell r="N19">
            <v>90</v>
          </cell>
          <cell r="O19">
            <v>120</v>
          </cell>
          <cell r="W19">
            <v>83.8</v>
          </cell>
          <cell r="Y19">
            <v>8.7112171837708825</v>
          </cell>
          <cell r="Z19">
            <v>3.8186157517899764</v>
          </cell>
          <cell r="AD19">
            <v>18</v>
          </cell>
          <cell r="AE19">
            <v>103.8</v>
          </cell>
          <cell r="AF19">
            <v>61.2</v>
          </cell>
          <cell r="AG19">
            <v>85</v>
          </cell>
          <cell r="AH19">
            <v>95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676</v>
          </cell>
          <cell r="D20">
            <v>9114</v>
          </cell>
          <cell r="E20">
            <v>338</v>
          </cell>
          <cell r="F20">
            <v>140</v>
          </cell>
          <cell r="G20">
            <v>0</v>
          </cell>
          <cell r="H20">
            <v>0.35</v>
          </cell>
          <cell r="I20">
            <v>45</v>
          </cell>
          <cell r="J20">
            <v>638</v>
          </cell>
          <cell r="K20">
            <v>-300</v>
          </cell>
          <cell r="L20">
            <v>80</v>
          </cell>
          <cell r="M20">
            <v>120</v>
          </cell>
          <cell r="N20">
            <v>150</v>
          </cell>
          <cell r="O20">
            <v>150</v>
          </cell>
          <cell r="W20">
            <v>67.599999999999994</v>
          </cell>
          <cell r="Y20">
            <v>9.4674556213017755</v>
          </cell>
          <cell r="Z20">
            <v>2.0710059171597637</v>
          </cell>
          <cell r="AD20">
            <v>0</v>
          </cell>
          <cell r="AE20">
            <v>110.8</v>
          </cell>
          <cell r="AF20">
            <v>55.4</v>
          </cell>
          <cell r="AG20">
            <v>38.6</v>
          </cell>
          <cell r="AH20">
            <v>44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249.88300000000001</v>
          </cell>
          <cell r="D21">
            <v>497.42599999999999</v>
          </cell>
          <cell r="E21">
            <v>402.32</v>
          </cell>
          <cell r="F21">
            <v>318.291</v>
          </cell>
          <cell r="G21">
            <v>0</v>
          </cell>
          <cell r="H21">
            <v>1</v>
          </cell>
          <cell r="I21">
            <v>50</v>
          </cell>
          <cell r="J21">
            <v>407.74700000000001</v>
          </cell>
          <cell r="K21">
            <v>-5.4270000000000209</v>
          </cell>
          <cell r="L21">
            <v>40</v>
          </cell>
          <cell r="M21">
            <v>120</v>
          </cell>
          <cell r="N21">
            <v>100</v>
          </cell>
          <cell r="O21">
            <v>150</v>
          </cell>
          <cell r="W21">
            <v>80.463999999999999</v>
          </cell>
          <cell r="Y21">
            <v>9.0511408828792987</v>
          </cell>
          <cell r="Z21">
            <v>3.9556944720620404</v>
          </cell>
          <cell r="AD21">
            <v>0</v>
          </cell>
          <cell r="AE21">
            <v>81.272199999999998</v>
          </cell>
          <cell r="AF21">
            <v>79.459199999999996</v>
          </cell>
          <cell r="AG21">
            <v>92.399199999999993</v>
          </cell>
          <cell r="AH21">
            <v>68.367000000000004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3237.9630000000002</v>
          </cell>
          <cell r="D22">
            <v>5707.8860000000004</v>
          </cell>
          <cell r="E22">
            <v>4765.1760000000004</v>
          </cell>
          <cell r="F22">
            <v>4035.15</v>
          </cell>
          <cell r="G22">
            <v>0</v>
          </cell>
          <cell r="H22">
            <v>1</v>
          </cell>
          <cell r="I22">
            <v>50</v>
          </cell>
          <cell r="J22">
            <v>4927.68</v>
          </cell>
          <cell r="K22">
            <v>-162.50399999999991</v>
          </cell>
          <cell r="L22">
            <v>100</v>
          </cell>
          <cell r="M22">
            <v>1500</v>
          </cell>
          <cell r="N22">
            <v>1500</v>
          </cell>
          <cell r="O22">
            <v>1500</v>
          </cell>
          <cell r="W22">
            <v>953.03520000000003</v>
          </cell>
          <cell r="X22">
            <v>400</v>
          </cell>
          <cell r="Y22">
            <v>9.4803948479552478</v>
          </cell>
          <cell r="Z22">
            <v>4.2339989121073387</v>
          </cell>
          <cell r="AD22">
            <v>0</v>
          </cell>
          <cell r="AE22">
            <v>966.31939999999997</v>
          </cell>
          <cell r="AF22">
            <v>942.57500000000005</v>
          </cell>
          <cell r="AG22">
            <v>1064.8502000000001</v>
          </cell>
          <cell r="AH22">
            <v>680.00599999999997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284.65600000000001</v>
          </cell>
          <cell r="D23">
            <v>289.21300000000002</v>
          </cell>
          <cell r="E23">
            <v>328.91399999999999</v>
          </cell>
          <cell r="F23">
            <v>214.38</v>
          </cell>
          <cell r="G23">
            <v>0</v>
          </cell>
          <cell r="H23">
            <v>1</v>
          </cell>
          <cell r="I23">
            <v>50</v>
          </cell>
          <cell r="J23">
            <v>349.60500000000002</v>
          </cell>
          <cell r="K23">
            <v>-20.691000000000031</v>
          </cell>
          <cell r="L23">
            <v>30</v>
          </cell>
          <cell r="M23">
            <v>90</v>
          </cell>
          <cell r="N23">
            <v>50</v>
          </cell>
          <cell r="O23">
            <v>100</v>
          </cell>
          <cell r="W23">
            <v>65.782799999999995</v>
          </cell>
          <cell r="X23">
            <v>100</v>
          </cell>
          <cell r="Y23">
            <v>8.8834771399210748</v>
          </cell>
          <cell r="Z23">
            <v>3.2589065834838289</v>
          </cell>
          <cell r="AD23">
            <v>0</v>
          </cell>
          <cell r="AE23">
            <v>71.973800000000011</v>
          </cell>
          <cell r="AF23">
            <v>61.567600000000006</v>
          </cell>
          <cell r="AG23">
            <v>71.063199999999995</v>
          </cell>
          <cell r="AH23">
            <v>104.59099999999999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D24">
            <v>2558.1770000000001</v>
          </cell>
          <cell r="E24">
            <v>194.096</v>
          </cell>
          <cell r="F24">
            <v>2364.0810000000001</v>
          </cell>
          <cell r="G24">
            <v>0</v>
          </cell>
          <cell r="H24">
            <v>1</v>
          </cell>
          <cell r="I24" t="e">
            <v>#N/A</v>
          </cell>
          <cell r="J24">
            <v>196.34</v>
          </cell>
          <cell r="K24">
            <v>-2.2439999999999998</v>
          </cell>
          <cell r="L24">
            <v>300</v>
          </cell>
          <cell r="M24">
            <v>500</v>
          </cell>
          <cell r="N24">
            <v>0</v>
          </cell>
          <cell r="O24">
            <v>0</v>
          </cell>
          <cell r="W24">
            <v>38.819200000000002</v>
          </cell>
          <cell r="Y24">
            <v>81.508145453796061</v>
          </cell>
          <cell r="Z24">
            <v>60.899786703486932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186.53299999999999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244.84200000000001</v>
          </cell>
          <cell r="D25">
            <v>664.62099999999998</v>
          </cell>
          <cell r="E25">
            <v>487.89400000000001</v>
          </cell>
          <cell r="F25">
            <v>395.89</v>
          </cell>
          <cell r="G25">
            <v>0</v>
          </cell>
          <cell r="H25">
            <v>1</v>
          </cell>
          <cell r="I25">
            <v>50</v>
          </cell>
          <cell r="J25">
            <v>491.95400000000001</v>
          </cell>
          <cell r="K25">
            <v>-4.0600000000000023</v>
          </cell>
          <cell r="L25">
            <v>50</v>
          </cell>
          <cell r="M25">
            <v>140</v>
          </cell>
          <cell r="N25">
            <v>100</v>
          </cell>
          <cell r="O25">
            <v>200</v>
          </cell>
          <cell r="W25">
            <v>97.578800000000001</v>
          </cell>
          <cell r="Y25">
            <v>9.0787138189852712</v>
          </cell>
          <cell r="Z25">
            <v>4.0571312621184106</v>
          </cell>
          <cell r="AD25">
            <v>0</v>
          </cell>
          <cell r="AE25">
            <v>97.515000000000001</v>
          </cell>
          <cell r="AF25">
            <v>100.063</v>
          </cell>
          <cell r="AG25">
            <v>114.0252</v>
          </cell>
          <cell r="AH25">
            <v>100.61499999999999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126.571</v>
          </cell>
          <cell r="D26">
            <v>246.827</v>
          </cell>
          <cell r="E26">
            <v>181.87299999999999</v>
          </cell>
          <cell r="F26">
            <v>178.41499999999999</v>
          </cell>
          <cell r="G26">
            <v>0</v>
          </cell>
          <cell r="H26">
            <v>1</v>
          </cell>
          <cell r="I26">
            <v>60</v>
          </cell>
          <cell r="J26">
            <v>185.34399999999999</v>
          </cell>
          <cell r="K26">
            <v>-3.4710000000000036</v>
          </cell>
          <cell r="L26">
            <v>20</v>
          </cell>
          <cell r="M26">
            <v>60</v>
          </cell>
          <cell r="N26">
            <v>0</v>
          </cell>
          <cell r="O26">
            <v>50</v>
          </cell>
          <cell r="W26">
            <v>36.374600000000001</v>
          </cell>
          <cell r="Y26">
            <v>8.4788561248783481</v>
          </cell>
          <cell r="Z26">
            <v>4.9049336625007554</v>
          </cell>
          <cell r="AD26">
            <v>0</v>
          </cell>
          <cell r="AE26">
            <v>48.686799999999998</v>
          </cell>
          <cell r="AF26">
            <v>42.7498</v>
          </cell>
          <cell r="AG26">
            <v>47.602400000000003</v>
          </cell>
          <cell r="AH26">
            <v>51.566000000000003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174.33799999999999</v>
          </cell>
          <cell r="D27">
            <v>179.11099999999999</v>
          </cell>
          <cell r="E27">
            <v>178.99700000000001</v>
          </cell>
          <cell r="F27">
            <v>163.90799999999999</v>
          </cell>
          <cell r="G27">
            <v>0</v>
          </cell>
          <cell r="H27">
            <v>1</v>
          </cell>
          <cell r="I27">
            <v>60</v>
          </cell>
          <cell r="J27">
            <v>184.66499999999999</v>
          </cell>
          <cell r="K27">
            <v>-5.6679999999999779</v>
          </cell>
          <cell r="L27">
            <v>20</v>
          </cell>
          <cell r="M27">
            <v>60</v>
          </cell>
          <cell r="N27">
            <v>0</v>
          </cell>
          <cell r="O27">
            <v>70</v>
          </cell>
          <cell r="W27">
            <v>35.799400000000006</v>
          </cell>
          <cell r="Y27">
            <v>8.768526846818661</v>
          </cell>
          <cell r="Z27">
            <v>4.578512489036128</v>
          </cell>
          <cell r="AD27">
            <v>0</v>
          </cell>
          <cell r="AE27">
            <v>48.191600000000001</v>
          </cell>
          <cell r="AF27">
            <v>39.0334</v>
          </cell>
          <cell r="AG27">
            <v>44.332799999999999</v>
          </cell>
          <cell r="AH27">
            <v>37.122999999999998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35.085000000000001</v>
          </cell>
          <cell r="D28">
            <v>35.737000000000002</v>
          </cell>
          <cell r="E28">
            <v>23.135000000000002</v>
          </cell>
          <cell r="F28">
            <v>45.581000000000003</v>
          </cell>
          <cell r="G28">
            <v>0</v>
          </cell>
          <cell r="H28">
            <v>1</v>
          </cell>
          <cell r="I28">
            <v>180</v>
          </cell>
          <cell r="J28">
            <v>27.007000000000001</v>
          </cell>
          <cell r="K28">
            <v>-3.8719999999999999</v>
          </cell>
          <cell r="L28">
            <v>0</v>
          </cell>
          <cell r="M28">
            <v>30</v>
          </cell>
          <cell r="N28">
            <v>0</v>
          </cell>
          <cell r="O28">
            <v>0</v>
          </cell>
          <cell r="W28">
            <v>4.6270000000000007</v>
          </cell>
          <cell r="Y28">
            <v>16.334774151718175</v>
          </cell>
          <cell r="Z28">
            <v>9.8510914199265169</v>
          </cell>
          <cell r="AD28">
            <v>0</v>
          </cell>
          <cell r="AE28">
            <v>3.7887999999999997</v>
          </cell>
          <cell r="AF28">
            <v>3.9252000000000002</v>
          </cell>
          <cell r="AG28">
            <v>4.1088000000000005</v>
          </cell>
          <cell r="AH28">
            <v>4.9139999999999997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241.137</v>
          </cell>
          <cell r="D29">
            <v>751.15</v>
          </cell>
          <cell r="E29">
            <v>411.84699999999998</v>
          </cell>
          <cell r="F29">
            <v>562.94200000000001</v>
          </cell>
          <cell r="G29">
            <v>0</v>
          </cell>
          <cell r="H29">
            <v>1</v>
          </cell>
          <cell r="I29">
            <v>60</v>
          </cell>
          <cell r="J29">
            <v>410.92099999999999</v>
          </cell>
          <cell r="K29">
            <v>0.92599999999998772</v>
          </cell>
          <cell r="L29">
            <v>40</v>
          </cell>
          <cell r="M29">
            <v>160</v>
          </cell>
          <cell r="N29">
            <v>0</v>
          </cell>
          <cell r="O29">
            <v>0</v>
          </cell>
          <cell r="W29">
            <v>82.369399999999999</v>
          </cell>
          <cell r="Y29">
            <v>9.2624445485823621</v>
          </cell>
          <cell r="Z29">
            <v>6.834358390373124</v>
          </cell>
          <cell r="AD29">
            <v>0</v>
          </cell>
          <cell r="AE29">
            <v>104.2548</v>
          </cell>
          <cell r="AF29">
            <v>91.320999999999998</v>
          </cell>
          <cell r="AG29">
            <v>124.19739999999999</v>
          </cell>
          <cell r="AH29">
            <v>85.864000000000004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78.144999999999996</v>
          </cell>
          <cell r="D30">
            <v>197.691</v>
          </cell>
          <cell r="E30">
            <v>134.649</v>
          </cell>
          <cell r="F30">
            <v>130.35300000000001</v>
          </cell>
          <cell r="G30">
            <v>0</v>
          </cell>
          <cell r="H30">
            <v>1</v>
          </cell>
          <cell r="I30">
            <v>30</v>
          </cell>
          <cell r="J30">
            <v>131.601</v>
          </cell>
          <cell r="K30">
            <v>3.0480000000000018</v>
          </cell>
          <cell r="L30">
            <v>20</v>
          </cell>
          <cell r="M30">
            <v>40</v>
          </cell>
          <cell r="N30">
            <v>0</v>
          </cell>
          <cell r="O30">
            <v>30</v>
          </cell>
          <cell r="W30">
            <v>26.9298</v>
          </cell>
          <cell r="Y30">
            <v>8.182496713677784</v>
          </cell>
          <cell r="Z30">
            <v>4.8404741216050624</v>
          </cell>
          <cell r="AD30">
            <v>0</v>
          </cell>
          <cell r="AE30">
            <v>32.832000000000001</v>
          </cell>
          <cell r="AF30">
            <v>29.420200000000001</v>
          </cell>
          <cell r="AG30">
            <v>32.47</v>
          </cell>
          <cell r="AH30">
            <v>26.372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75.656999999999996</v>
          </cell>
          <cell r="D31">
            <v>206.517</v>
          </cell>
          <cell r="E31">
            <v>163.595</v>
          </cell>
          <cell r="F31">
            <v>114.499</v>
          </cell>
          <cell r="G31" t="str">
            <v>н</v>
          </cell>
          <cell r="H31">
            <v>1</v>
          </cell>
          <cell r="I31">
            <v>30</v>
          </cell>
          <cell r="J31">
            <v>171.63800000000001</v>
          </cell>
          <cell r="K31">
            <v>-8.0430000000000064</v>
          </cell>
          <cell r="L31">
            <v>20</v>
          </cell>
          <cell r="M31">
            <v>40</v>
          </cell>
          <cell r="N31">
            <v>0</v>
          </cell>
          <cell r="O31">
            <v>60</v>
          </cell>
          <cell r="W31">
            <v>32.719000000000001</v>
          </cell>
          <cell r="X31">
            <v>20</v>
          </cell>
          <cell r="Y31">
            <v>7.7783245209205658</v>
          </cell>
          <cell r="Z31">
            <v>3.4994651425777068</v>
          </cell>
          <cell r="AD31">
            <v>0</v>
          </cell>
          <cell r="AE31">
            <v>34.683</v>
          </cell>
          <cell r="AF31">
            <v>31.465600000000002</v>
          </cell>
          <cell r="AG31">
            <v>33.9358</v>
          </cell>
          <cell r="AH31">
            <v>31.28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400.34300000000002</v>
          </cell>
          <cell r="D32">
            <v>1363.481</v>
          </cell>
          <cell r="E32">
            <v>1049.2349999999999</v>
          </cell>
          <cell r="F32">
            <v>697.21799999999996</v>
          </cell>
          <cell r="G32">
            <v>0</v>
          </cell>
          <cell r="H32">
            <v>1</v>
          </cell>
          <cell r="I32">
            <v>30</v>
          </cell>
          <cell r="J32">
            <v>1050.4090000000001</v>
          </cell>
          <cell r="K32">
            <v>-1.1740000000002055</v>
          </cell>
          <cell r="L32">
            <v>150</v>
          </cell>
          <cell r="M32">
            <v>300</v>
          </cell>
          <cell r="N32">
            <v>100</v>
          </cell>
          <cell r="O32">
            <v>350</v>
          </cell>
          <cell r="W32">
            <v>209.84699999999998</v>
          </cell>
          <cell r="X32">
            <v>50</v>
          </cell>
          <cell r="Y32">
            <v>7.849614242757819</v>
          </cell>
          <cell r="Z32">
            <v>3.3225063975181919</v>
          </cell>
          <cell r="AD32">
            <v>0</v>
          </cell>
          <cell r="AE32">
            <v>218.82159999999999</v>
          </cell>
          <cell r="AF32">
            <v>223.1636</v>
          </cell>
          <cell r="AG32">
            <v>241.93600000000001</v>
          </cell>
          <cell r="AH32">
            <v>167.006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31.132999999999999</v>
          </cell>
          <cell r="D33">
            <v>118.51600000000001</v>
          </cell>
          <cell r="E33">
            <v>55.353000000000002</v>
          </cell>
          <cell r="F33">
            <v>87.805000000000007</v>
          </cell>
          <cell r="G33">
            <v>0</v>
          </cell>
          <cell r="H33">
            <v>1</v>
          </cell>
          <cell r="I33">
            <v>40</v>
          </cell>
          <cell r="J33">
            <v>57.9</v>
          </cell>
          <cell r="K33">
            <v>-2.546999999999997</v>
          </cell>
          <cell r="L33">
            <v>10</v>
          </cell>
          <cell r="M33">
            <v>20</v>
          </cell>
          <cell r="N33">
            <v>0</v>
          </cell>
          <cell r="O33">
            <v>0</v>
          </cell>
          <cell r="W33">
            <v>11.070600000000001</v>
          </cell>
          <cell r="Y33">
            <v>10.641247990172168</v>
          </cell>
          <cell r="Z33">
            <v>7.9313677668780374</v>
          </cell>
          <cell r="AD33">
            <v>0</v>
          </cell>
          <cell r="AE33">
            <v>14.853</v>
          </cell>
          <cell r="AF33">
            <v>12.0526</v>
          </cell>
          <cell r="AG33">
            <v>16.190000000000001</v>
          </cell>
          <cell r="AH33">
            <v>8.298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115.533</v>
          </cell>
          <cell r="D34">
            <v>62.829000000000001</v>
          </cell>
          <cell r="E34">
            <v>88.688000000000002</v>
          </cell>
          <cell r="F34">
            <v>87.501999999999995</v>
          </cell>
          <cell r="G34" t="str">
            <v>н</v>
          </cell>
          <cell r="H34">
            <v>1</v>
          </cell>
          <cell r="I34">
            <v>35</v>
          </cell>
          <cell r="J34">
            <v>90.004999999999995</v>
          </cell>
          <cell r="K34">
            <v>-1.3169999999999931</v>
          </cell>
          <cell r="L34">
            <v>10</v>
          </cell>
          <cell r="M34">
            <v>40</v>
          </cell>
          <cell r="N34">
            <v>0</v>
          </cell>
          <cell r="O34">
            <v>0</v>
          </cell>
          <cell r="W34">
            <v>17.7376</v>
          </cell>
          <cell r="X34">
            <v>20</v>
          </cell>
          <cell r="Y34">
            <v>8.8795552949666252</v>
          </cell>
          <cell r="Z34">
            <v>4.9331363882374157</v>
          </cell>
          <cell r="AD34">
            <v>0</v>
          </cell>
          <cell r="AE34">
            <v>33.017600000000002</v>
          </cell>
          <cell r="AF34">
            <v>26.708199999999998</v>
          </cell>
          <cell r="AG34">
            <v>22.183199999999999</v>
          </cell>
          <cell r="AH34">
            <v>28.709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91.899000000000001</v>
          </cell>
          <cell r="D35">
            <v>6.7249999999999996</v>
          </cell>
          <cell r="E35">
            <v>72.424999999999997</v>
          </cell>
          <cell r="F35">
            <v>9.9440000000000008</v>
          </cell>
          <cell r="G35">
            <v>0</v>
          </cell>
          <cell r="H35">
            <v>1</v>
          </cell>
          <cell r="I35">
            <v>30</v>
          </cell>
          <cell r="J35">
            <v>153.56200000000001</v>
          </cell>
          <cell r="K35">
            <v>-81.137000000000015</v>
          </cell>
          <cell r="L35">
            <v>0</v>
          </cell>
          <cell r="M35">
            <v>30</v>
          </cell>
          <cell r="N35">
            <v>30</v>
          </cell>
          <cell r="O35">
            <v>50</v>
          </cell>
          <cell r="W35">
            <v>14.484999999999999</v>
          </cell>
          <cell r="X35">
            <v>20</v>
          </cell>
          <cell r="Y35">
            <v>9.6613047980669666</v>
          </cell>
          <cell r="Z35">
            <v>0.68650327925440124</v>
          </cell>
          <cell r="AD35">
            <v>0</v>
          </cell>
          <cell r="AE35">
            <v>14.7356</v>
          </cell>
          <cell r="AF35">
            <v>21.957599999999999</v>
          </cell>
          <cell r="AG35">
            <v>18.508000000000003</v>
          </cell>
          <cell r="AH35">
            <v>0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68.754999999999995</v>
          </cell>
          <cell r="D36">
            <v>94.138000000000005</v>
          </cell>
          <cell r="E36">
            <v>66.421999999999997</v>
          </cell>
          <cell r="F36">
            <v>93.623000000000005</v>
          </cell>
          <cell r="G36" t="str">
            <v>н</v>
          </cell>
          <cell r="H36">
            <v>1</v>
          </cell>
          <cell r="I36">
            <v>45</v>
          </cell>
          <cell r="J36">
            <v>74.201999999999998</v>
          </cell>
          <cell r="K36">
            <v>-7.7800000000000011</v>
          </cell>
          <cell r="L36">
            <v>10</v>
          </cell>
          <cell r="M36">
            <v>20</v>
          </cell>
          <cell r="N36">
            <v>0</v>
          </cell>
          <cell r="O36">
            <v>0</v>
          </cell>
          <cell r="W36">
            <v>13.2844</v>
          </cell>
          <cell r="Y36">
            <v>9.3058775706844123</v>
          </cell>
          <cell r="Z36">
            <v>7.0475896540302916</v>
          </cell>
          <cell r="AD36">
            <v>0</v>
          </cell>
          <cell r="AE36">
            <v>15.167400000000001</v>
          </cell>
          <cell r="AF36">
            <v>18.890599999999999</v>
          </cell>
          <cell r="AG36">
            <v>19.428800000000003</v>
          </cell>
          <cell r="AH36">
            <v>15.000999999999999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23.036999999999999</v>
          </cell>
          <cell r="D37">
            <v>167.16300000000001</v>
          </cell>
          <cell r="E37">
            <v>75.286000000000001</v>
          </cell>
          <cell r="F37">
            <v>112.76</v>
          </cell>
          <cell r="G37" t="str">
            <v>н</v>
          </cell>
          <cell r="H37">
            <v>1</v>
          </cell>
          <cell r="I37">
            <v>45</v>
          </cell>
          <cell r="J37">
            <v>80.417000000000002</v>
          </cell>
          <cell r="K37">
            <v>-5.1310000000000002</v>
          </cell>
          <cell r="L37">
            <v>20</v>
          </cell>
          <cell r="M37">
            <v>10</v>
          </cell>
          <cell r="N37">
            <v>0</v>
          </cell>
          <cell r="O37">
            <v>0</v>
          </cell>
          <cell r="W37">
            <v>15.0572</v>
          </cell>
          <cell r="Y37">
            <v>9.4811784395505132</v>
          </cell>
          <cell r="Z37">
            <v>7.4887761336769127</v>
          </cell>
          <cell r="AD37">
            <v>0</v>
          </cell>
          <cell r="AE37">
            <v>20.133199999999999</v>
          </cell>
          <cell r="AF37">
            <v>16.568199999999997</v>
          </cell>
          <cell r="AG37">
            <v>22.3064</v>
          </cell>
          <cell r="AH37">
            <v>30.832999999999998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38.200000000000003</v>
          </cell>
          <cell r="D38">
            <v>119.44799999999999</v>
          </cell>
          <cell r="E38">
            <v>48.115000000000002</v>
          </cell>
          <cell r="F38">
            <v>104.496</v>
          </cell>
          <cell r="G38" t="str">
            <v>н</v>
          </cell>
          <cell r="H38">
            <v>1</v>
          </cell>
          <cell r="I38">
            <v>45</v>
          </cell>
          <cell r="J38">
            <v>65.040999999999997</v>
          </cell>
          <cell r="K38">
            <v>-16.925999999999995</v>
          </cell>
          <cell r="L38">
            <v>0</v>
          </cell>
          <cell r="M38">
            <v>10</v>
          </cell>
          <cell r="N38">
            <v>0</v>
          </cell>
          <cell r="O38">
            <v>0</v>
          </cell>
          <cell r="W38">
            <v>9.6230000000000011</v>
          </cell>
          <cell r="Y38">
            <v>11.898160656759844</v>
          </cell>
          <cell r="Z38">
            <v>10.85898368492154</v>
          </cell>
          <cell r="AD38">
            <v>0</v>
          </cell>
          <cell r="AE38">
            <v>16.9558</v>
          </cell>
          <cell r="AF38">
            <v>12.855799999999999</v>
          </cell>
          <cell r="AG38">
            <v>15.863800000000001</v>
          </cell>
          <cell r="AH38">
            <v>12.199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931</v>
          </cell>
          <cell r="D39">
            <v>2929</v>
          </cell>
          <cell r="E39">
            <v>1979</v>
          </cell>
          <cell r="F39">
            <v>1278</v>
          </cell>
          <cell r="G39" t="str">
            <v>акк</v>
          </cell>
          <cell r="H39">
            <v>0.35</v>
          </cell>
          <cell r="I39">
            <v>40</v>
          </cell>
          <cell r="J39">
            <v>1647</v>
          </cell>
          <cell r="K39">
            <v>332</v>
          </cell>
          <cell r="L39">
            <v>150</v>
          </cell>
          <cell r="M39">
            <v>500</v>
          </cell>
          <cell r="N39">
            <v>800</v>
          </cell>
          <cell r="O39">
            <v>900</v>
          </cell>
          <cell r="W39">
            <v>395.8</v>
          </cell>
          <cell r="X39">
            <v>300</v>
          </cell>
          <cell r="Y39">
            <v>9.924204143506822</v>
          </cell>
          <cell r="Z39">
            <v>3.2289034866093984</v>
          </cell>
          <cell r="AD39">
            <v>0</v>
          </cell>
          <cell r="AE39">
            <v>341</v>
          </cell>
          <cell r="AF39">
            <v>349</v>
          </cell>
          <cell r="AG39">
            <v>399</v>
          </cell>
          <cell r="AH39">
            <v>103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1833</v>
          </cell>
          <cell r="D40">
            <v>5522</v>
          </cell>
          <cell r="E40">
            <v>3676</v>
          </cell>
          <cell r="F40">
            <v>2462</v>
          </cell>
          <cell r="G40" t="str">
            <v>неакк</v>
          </cell>
          <cell r="H40">
            <v>0.4</v>
          </cell>
          <cell r="I40">
            <v>40</v>
          </cell>
          <cell r="J40">
            <v>2416</v>
          </cell>
          <cell r="K40">
            <v>1260</v>
          </cell>
          <cell r="L40">
            <v>300</v>
          </cell>
          <cell r="M40">
            <v>1000</v>
          </cell>
          <cell r="N40">
            <v>700</v>
          </cell>
          <cell r="O40">
            <v>1000</v>
          </cell>
          <cell r="W40">
            <v>665.6</v>
          </cell>
          <cell r="X40">
            <v>300</v>
          </cell>
          <cell r="Y40">
            <v>8.6568509615384617</v>
          </cell>
          <cell r="Z40">
            <v>3.6989182692307692</v>
          </cell>
          <cell r="AD40">
            <v>348</v>
          </cell>
          <cell r="AE40">
            <v>555.20000000000005</v>
          </cell>
          <cell r="AF40">
            <v>666.4</v>
          </cell>
          <cell r="AG40">
            <v>745.4</v>
          </cell>
          <cell r="AH40">
            <v>531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3165</v>
          </cell>
          <cell r="D41">
            <v>5321</v>
          </cell>
          <cell r="E41">
            <v>5553</v>
          </cell>
          <cell r="F41">
            <v>2833</v>
          </cell>
          <cell r="G41">
            <v>0</v>
          </cell>
          <cell r="H41">
            <v>0.45</v>
          </cell>
          <cell r="I41">
            <v>45</v>
          </cell>
          <cell r="J41">
            <v>5655</v>
          </cell>
          <cell r="K41">
            <v>-102</v>
          </cell>
          <cell r="L41">
            <v>250</v>
          </cell>
          <cell r="M41">
            <v>800</v>
          </cell>
          <cell r="N41">
            <v>500</v>
          </cell>
          <cell r="O41">
            <v>1000</v>
          </cell>
          <cell r="W41">
            <v>590.6</v>
          </cell>
          <cell r="X41">
            <v>300</v>
          </cell>
          <cell r="Y41">
            <v>9.62241788012191</v>
          </cell>
          <cell r="Z41">
            <v>4.7968167964781578</v>
          </cell>
          <cell r="AD41">
            <v>2600</v>
          </cell>
          <cell r="AE41">
            <v>858.2</v>
          </cell>
          <cell r="AF41">
            <v>785.4</v>
          </cell>
          <cell r="AG41">
            <v>711.4</v>
          </cell>
          <cell r="AH41">
            <v>360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412.697</v>
          </cell>
          <cell r="D42">
            <v>645.24199999999996</v>
          </cell>
          <cell r="E42">
            <v>523.89</v>
          </cell>
          <cell r="F42">
            <v>518.56100000000004</v>
          </cell>
          <cell r="G42" t="str">
            <v>оконч</v>
          </cell>
          <cell r="H42">
            <v>1</v>
          </cell>
          <cell r="I42">
            <v>40</v>
          </cell>
          <cell r="J42">
            <v>495.26</v>
          </cell>
          <cell r="K42">
            <v>28.629999999999995</v>
          </cell>
          <cell r="L42">
            <v>50</v>
          </cell>
          <cell r="M42">
            <v>180</v>
          </cell>
          <cell r="N42">
            <v>100</v>
          </cell>
          <cell r="O42">
            <v>150</v>
          </cell>
          <cell r="W42">
            <v>104.77799999999999</v>
          </cell>
          <cell r="Y42">
            <v>9.5302544427265286</v>
          </cell>
          <cell r="Z42">
            <v>4.9491400866594137</v>
          </cell>
          <cell r="AD42">
            <v>0</v>
          </cell>
          <cell r="AE42">
            <v>116.1828</v>
          </cell>
          <cell r="AF42">
            <v>124.68320000000001</v>
          </cell>
          <cell r="AG42">
            <v>129.21359999999999</v>
          </cell>
          <cell r="AH42">
            <v>83.04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1324</v>
          </cell>
          <cell r="D43">
            <v>1028</v>
          </cell>
          <cell r="E43">
            <v>474</v>
          </cell>
          <cell r="F43">
            <v>1866</v>
          </cell>
          <cell r="G43">
            <v>0</v>
          </cell>
          <cell r="H43">
            <v>0.1</v>
          </cell>
          <cell r="I43">
            <v>730</v>
          </cell>
          <cell r="J43">
            <v>485</v>
          </cell>
          <cell r="K43">
            <v>-11</v>
          </cell>
          <cell r="L43">
            <v>0</v>
          </cell>
          <cell r="M43">
            <v>1000</v>
          </cell>
          <cell r="N43">
            <v>0</v>
          </cell>
          <cell r="O43">
            <v>0</v>
          </cell>
          <cell r="W43">
            <v>94.8</v>
          </cell>
          <cell r="Y43">
            <v>30.232067510548525</v>
          </cell>
          <cell r="Z43">
            <v>19.683544303797468</v>
          </cell>
          <cell r="AD43">
            <v>0</v>
          </cell>
          <cell r="AE43">
            <v>100</v>
          </cell>
          <cell r="AF43">
            <v>95.8</v>
          </cell>
          <cell r="AG43">
            <v>143.80000000000001</v>
          </cell>
          <cell r="AH43">
            <v>103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453</v>
          </cell>
          <cell r="D44">
            <v>1915</v>
          </cell>
          <cell r="E44">
            <v>1078</v>
          </cell>
          <cell r="F44">
            <v>1249</v>
          </cell>
          <cell r="G44">
            <v>0</v>
          </cell>
          <cell r="H44">
            <v>0.35</v>
          </cell>
          <cell r="I44">
            <v>40</v>
          </cell>
          <cell r="J44">
            <v>1133</v>
          </cell>
          <cell r="K44">
            <v>-55</v>
          </cell>
          <cell r="L44">
            <v>150</v>
          </cell>
          <cell r="M44">
            <v>380</v>
          </cell>
          <cell r="N44">
            <v>0</v>
          </cell>
          <cell r="O44">
            <v>100</v>
          </cell>
          <cell r="W44">
            <v>215.6</v>
          </cell>
          <cell r="Y44">
            <v>8.7152133580705016</v>
          </cell>
          <cell r="Z44">
            <v>5.7931354359925793</v>
          </cell>
          <cell r="AD44">
            <v>0</v>
          </cell>
          <cell r="AE44">
            <v>239.6</v>
          </cell>
          <cell r="AF44">
            <v>244.4</v>
          </cell>
          <cell r="AG44">
            <v>308</v>
          </cell>
          <cell r="AH44">
            <v>298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102.05</v>
          </cell>
          <cell r="D45">
            <v>359.19499999999999</v>
          </cell>
          <cell r="E45">
            <v>200.64500000000001</v>
          </cell>
          <cell r="F45">
            <v>251.852</v>
          </cell>
          <cell r="G45">
            <v>0</v>
          </cell>
          <cell r="H45">
            <v>1</v>
          </cell>
          <cell r="I45">
            <v>40</v>
          </cell>
          <cell r="J45">
            <v>208.851</v>
          </cell>
          <cell r="K45">
            <v>-8.2059999999999889</v>
          </cell>
          <cell r="L45">
            <v>20</v>
          </cell>
          <cell r="M45">
            <v>60</v>
          </cell>
          <cell r="N45">
            <v>0</v>
          </cell>
          <cell r="O45">
            <v>30</v>
          </cell>
          <cell r="W45">
            <v>40.129000000000005</v>
          </cell>
          <cell r="Y45">
            <v>9.0172194672182187</v>
          </cell>
          <cell r="Z45">
            <v>6.2760597074434941</v>
          </cell>
          <cell r="AD45">
            <v>0</v>
          </cell>
          <cell r="AE45">
            <v>45.036799999999999</v>
          </cell>
          <cell r="AF45">
            <v>40.083800000000004</v>
          </cell>
          <cell r="AG45">
            <v>54.248599999999996</v>
          </cell>
          <cell r="AH45">
            <v>36.295000000000002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1007</v>
          </cell>
          <cell r="D46">
            <v>1853</v>
          </cell>
          <cell r="E46">
            <v>1259</v>
          </cell>
          <cell r="F46">
            <v>1544</v>
          </cell>
          <cell r="G46">
            <v>0</v>
          </cell>
          <cell r="H46">
            <v>0.4</v>
          </cell>
          <cell r="I46">
            <v>35</v>
          </cell>
          <cell r="J46">
            <v>1427</v>
          </cell>
          <cell r="K46">
            <v>-168</v>
          </cell>
          <cell r="L46">
            <v>100</v>
          </cell>
          <cell r="M46">
            <v>450</v>
          </cell>
          <cell r="N46">
            <v>0</v>
          </cell>
          <cell r="O46">
            <v>200</v>
          </cell>
          <cell r="W46">
            <v>251.8</v>
          </cell>
          <cell r="Y46">
            <v>9.1104050833995238</v>
          </cell>
          <cell r="Z46">
            <v>6.131850675138999</v>
          </cell>
          <cell r="AD46">
            <v>0</v>
          </cell>
          <cell r="AE46">
            <v>264.8</v>
          </cell>
          <cell r="AF46">
            <v>256.8</v>
          </cell>
          <cell r="AG46">
            <v>366</v>
          </cell>
          <cell r="AH46">
            <v>356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1459</v>
          </cell>
          <cell r="D47">
            <v>3171</v>
          </cell>
          <cell r="E47">
            <v>2688</v>
          </cell>
          <cell r="F47">
            <v>1833</v>
          </cell>
          <cell r="G47">
            <v>0</v>
          </cell>
          <cell r="H47">
            <v>0.4</v>
          </cell>
          <cell r="I47">
            <v>40</v>
          </cell>
          <cell r="J47">
            <v>2772</v>
          </cell>
          <cell r="K47">
            <v>-84</v>
          </cell>
          <cell r="L47">
            <v>250</v>
          </cell>
          <cell r="M47">
            <v>750</v>
          </cell>
          <cell r="N47">
            <v>500</v>
          </cell>
          <cell r="O47">
            <v>1100</v>
          </cell>
          <cell r="W47">
            <v>537.6</v>
          </cell>
          <cell r="X47">
            <v>300</v>
          </cell>
          <cell r="Y47">
            <v>8.8039434523809526</v>
          </cell>
          <cell r="Z47">
            <v>3.409598214285714</v>
          </cell>
          <cell r="AD47">
            <v>0</v>
          </cell>
          <cell r="AE47">
            <v>479.4</v>
          </cell>
          <cell r="AF47">
            <v>505.8</v>
          </cell>
          <cell r="AG47">
            <v>580.20000000000005</v>
          </cell>
          <cell r="AH47">
            <v>590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21.558</v>
          </cell>
          <cell r="D48">
            <v>119.688</v>
          </cell>
          <cell r="E48">
            <v>59.423999999999999</v>
          </cell>
          <cell r="F48">
            <v>75.941999999999993</v>
          </cell>
          <cell r="G48" t="str">
            <v>лид, я</v>
          </cell>
          <cell r="H48">
            <v>1</v>
          </cell>
          <cell r="I48">
            <v>40</v>
          </cell>
          <cell r="J48">
            <v>66.87</v>
          </cell>
          <cell r="K48">
            <v>-7.4460000000000051</v>
          </cell>
          <cell r="L48">
            <v>10</v>
          </cell>
          <cell r="M48">
            <v>10</v>
          </cell>
          <cell r="N48">
            <v>0</v>
          </cell>
          <cell r="O48">
            <v>0</v>
          </cell>
          <cell r="W48">
            <v>11.8848</v>
          </cell>
          <cell r="Y48">
            <v>8.072664243403338</v>
          </cell>
          <cell r="Z48">
            <v>6.3898424878836826</v>
          </cell>
          <cell r="AD48">
            <v>0</v>
          </cell>
          <cell r="AE48">
            <v>15.966800000000001</v>
          </cell>
          <cell r="AF48">
            <v>16.772200000000002</v>
          </cell>
          <cell r="AG48">
            <v>15.704599999999999</v>
          </cell>
          <cell r="AH48">
            <v>14.9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122.92</v>
          </cell>
          <cell r="D49">
            <v>243.024</v>
          </cell>
          <cell r="E49">
            <v>192.50899999999999</v>
          </cell>
          <cell r="F49">
            <v>164.00200000000001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214.79400000000001</v>
          </cell>
          <cell r="K49">
            <v>-22.285000000000025</v>
          </cell>
          <cell r="L49">
            <v>20</v>
          </cell>
          <cell r="M49">
            <v>50</v>
          </cell>
          <cell r="N49">
            <v>0</v>
          </cell>
          <cell r="O49">
            <v>20</v>
          </cell>
          <cell r="W49">
            <v>38.501799999999996</v>
          </cell>
          <cell r="X49">
            <v>60</v>
          </cell>
          <cell r="Y49">
            <v>8.1555148070999284</v>
          </cell>
          <cell r="Z49">
            <v>4.2595930579869004</v>
          </cell>
          <cell r="AD49">
            <v>0</v>
          </cell>
          <cell r="AE49">
            <v>38.061799999999998</v>
          </cell>
          <cell r="AF49">
            <v>32.823799999999999</v>
          </cell>
          <cell r="AG49">
            <v>42.665599999999998</v>
          </cell>
          <cell r="AH49">
            <v>53.618000000000002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565</v>
          </cell>
          <cell r="D50">
            <v>1466</v>
          </cell>
          <cell r="E50">
            <v>1034</v>
          </cell>
          <cell r="F50">
            <v>953</v>
          </cell>
          <cell r="G50" t="str">
            <v>лид, я</v>
          </cell>
          <cell r="H50">
            <v>0.35</v>
          </cell>
          <cell r="I50">
            <v>40</v>
          </cell>
          <cell r="J50">
            <v>1073</v>
          </cell>
          <cell r="K50">
            <v>-39</v>
          </cell>
          <cell r="L50">
            <v>150</v>
          </cell>
          <cell r="M50">
            <v>300</v>
          </cell>
          <cell r="N50">
            <v>0</v>
          </cell>
          <cell r="O50">
            <v>400</v>
          </cell>
          <cell r="W50">
            <v>206.8</v>
          </cell>
          <cell r="Y50">
            <v>8.718568665377175</v>
          </cell>
          <cell r="Z50">
            <v>4.6083172147001932</v>
          </cell>
          <cell r="AD50">
            <v>0</v>
          </cell>
          <cell r="AE50">
            <v>219.2</v>
          </cell>
          <cell r="AF50">
            <v>252.6</v>
          </cell>
          <cell r="AG50">
            <v>260</v>
          </cell>
          <cell r="AH50">
            <v>251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614</v>
          </cell>
          <cell r="D51">
            <v>2830</v>
          </cell>
          <cell r="E51">
            <v>1774</v>
          </cell>
          <cell r="F51">
            <v>1619</v>
          </cell>
          <cell r="G51" t="str">
            <v>неакк</v>
          </cell>
          <cell r="H51">
            <v>0.35</v>
          </cell>
          <cell r="I51">
            <v>40</v>
          </cell>
          <cell r="J51">
            <v>1820</v>
          </cell>
          <cell r="K51">
            <v>-46</v>
          </cell>
          <cell r="L51">
            <v>200</v>
          </cell>
          <cell r="M51">
            <v>500</v>
          </cell>
          <cell r="N51">
            <v>200</v>
          </cell>
          <cell r="O51">
            <v>500</v>
          </cell>
          <cell r="W51">
            <v>354.8</v>
          </cell>
          <cell r="Y51">
            <v>8.5090191657271692</v>
          </cell>
          <cell r="Z51">
            <v>4.5631341600901916</v>
          </cell>
          <cell r="AD51">
            <v>0</v>
          </cell>
          <cell r="AE51">
            <v>358</v>
          </cell>
          <cell r="AF51">
            <v>373</v>
          </cell>
          <cell r="AG51">
            <v>436.2</v>
          </cell>
          <cell r="AH51">
            <v>378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541</v>
          </cell>
          <cell r="D52">
            <v>1098</v>
          </cell>
          <cell r="E52">
            <v>1007</v>
          </cell>
          <cell r="F52">
            <v>601</v>
          </cell>
          <cell r="G52">
            <v>0</v>
          </cell>
          <cell r="H52">
            <v>0.4</v>
          </cell>
          <cell r="I52">
            <v>35</v>
          </cell>
          <cell r="J52">
            <v>1077</v>
          </cell>
          <cell r="K52">
            <v>-70</v>
          </cell>
          <cell r="L52">
            <v>150</v>
          </cell>
          <cell r="M52">
            <v>300</v>
          </cell>
          <cell r="N52">
            <v>0</v>
          </cell>
          <cell r="O52">
            <v>420</v>
          </cell>
          <cell r="W52">
            <v>201.4</v>
          </cell>
          <cell r="X52">
            <v>200</v>
          </cell>
          <cell r="Y52">
            <v>8.2969215491559076</v>
          </cell>
          <cell r="Z52">
            <v>2.9841112214498509</v>
          </cell>
          <cell r="AD52">
            <v>0</v>
          </cell>
          <cell r="AE52">
            <v>207.4</v>
          </cell>
          <cell r="AF52">
            <v>193.2</v>
          </cell>
          <cell r="AG52">
            <v>221.6</v>
          </cell>
          <cell r="AH52">
            <v>319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246.04300000000001</v>
          </cell>
          <cell r="D53">
            <v>418.21800000000002</v>
          </cell>
          <cell r="E53">
            <v>319.55500000000001</v>
          </cell>
          <cell r="F53">
            <v>313.88</v>
          </cell>
          <cell r="G53">
            <v>0</v>
          </cell>
          <cell r="H53">
            <v>1</v>
          </cell>
          <cell r="I53">
            <v>50</v>
          </cell>
          <cell r="J53">
            <v>360.41500000000002</v>
          </cell>
          <cell r="K53">
            <v>-40.860000000000014</v>
          </cell>
          <cell r="L53">
            <v>30</v>
          </cell>
          <cell r="M53">
            <v>100</v>
          </cell>
          <cell r="N53">
            <v>0</v>
          </cell>
          <cell r="O53">
            <v>90</v>
          </cell>
          <cell r="W53">
            <v>63.911000000000001</v>
          </cell>
          <cell r="Y53">
            <v>8.3534915742203992</v>
          </cell>
          <cell r="Z53">
            <v>4.9112046439580039</v>
          </cell>
          <cell r="AD53">
            <v>0</v>
          </cell>
          <cell r="AE53">
            <v>61.963800000000006</v>
          </cell>
          <cell r="AF53">
            <v>63.031199999999998</v>
          </cell>
          <cell r="AG53">
            <v>75.546999999999997</v>
          </cell>
          <cell r="AH53">
            <v>63.085000000000001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715.76599999999996</v>
          </cell>
          <cell r="D54">
            <v>399.56</v>
          </cell>
          <cell r="E54">
            <v>496.4</v>
          </cell>
          <cell r="F54">
            <v>594.47299999999996</v>
          </cell>
          <cell r="G54" t="str">
            <v>н</v>
          </cell>
          <cell r="H54">
            <v>1</v>
          </cell>
          <cell r="I54">
            <v>50</v>
          </cell>
          <cell r="J54">
            <v>511.76</v>
          </cell>
          <cell r="K54">
            <v>-15.360000000000014</v>
          </cell>
          <cell r="L54">
            <v>50</v>
          </cell>
          <cell r="M54">
            <v>170</v>
          </cell>
          <cell r="N54">
            <v>0</v>
          </cell>
          <cell r="O54">
            <v>50</v>
          </cell>
          <cell r="W54">
            <v>99.28</v>
          </cell>
          <cell r="Y54">
            <v>8.7074234488315874</v>
          </cell>
          <cell r="Z54">
            <v>5.9878424657534239</v>
          </cell>
          <cell r="AD54">
            <v>0</v>
          </cell>
          <cell r="AE54">
            <v>162.32400000000001</v>
          </cell>
          <cell r="AF54">
            <v>167.3484</v>
          </cell>
          <cell r="AG54">
            <v>135.00319999999999</v>
          </cell>
          <cell r="AH54">
            <v>82.855999999999995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31.902000000000001</v>
          </cell>
          <cell r="D55">
            <v>91.179000000000002</v>
          </cell>
          <cell r="E55">
            <v>68.554000000000002</v>
          </cell>
          <cell r="F55">
            <v>41.290999999999997</v>
          </cell>
          <cell r="G55">
            <v>0</v>
          </cell>
          <cell r="H55">
            <v>1</v>
          </cell>
          <cell r="I55">
            <v>50</v>
          </cell>
          <cell r="J55">
            <v>71.400000000000006</v>
          </cell>
          <cell r="K55">
            <v>-2.8460000000000036</v>
          </cell>
          <cell r="L55">
            <v>0</v>
          </cell>
          <cell r="M55">
            <v>20</v>
          </cell>
          <cell r="N55">
            <v>20</v>
          </cell>
          <cell r="O55">
            <v>30</v>
          </cell>
          <cell r="W55">
            <v>13.710800000000001</v>
          </cell>
          <cell r="X55">
            <v>20</v>
          </cell>
          <cell r="Y55">
            <v>9.5757359162120359</v>
          </cell>
          <cell r="Z55">
            <v>3.0115675234122001</v>
          </cell>
          <cell r="AD55">
            <v>0</v>
          </cell>
          <cell r="AE55">
            <v>10.507</v>
          </cell>
          <cell r="AF55">
            <v>10.5138</v>
          </cell>
          <cell r="AG55">
            <v>12.8316</v>
          </cell>
          <cell r="AH55">
            <v>22.010999999999999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2153.5709999999999</v>
          </cell>
          <cell r="D56">
            <v>4036.5880000000002</v>
          </cell>
          <cell r="E56">
            <v>3158.915</v>
          </cell>
          <cell r="F56">
            <v>2899.877</v>
          </cell>
          <cell r="G56">
            <v>0</v>
          </cell>
          <cell r="H56">
            <v>1</v>
          </cell>
          <cell r="I56">
            <v>40</v>
          </cell>
          <cell r="J56">
            <v>3228.5949999999998</v>
          </cell>
          <cell r="K56">
            <v>-69.679999999999836</v>
          </cell>
          <cell r="L56">
            <v>300</v>
          </cell>
          <cell r="M56">
            <v>800</v>
          </cell>
          <cell r="N56">
            <v>400</v>
          </cell>
          <cell r="O56">
            <v>1300</v>
          </cell>
          <cell r="W56">
            <v>631.78300000000002</v>
          </cell>
          <cell r="Y56">
            <v>9.0218904275676941</v>
          </cell>
          <cell r="Z56">
            <v>4.5899889677310091</v>
          </cell>
          <cell r="AD56">
            <v>0</v>
          </cell>
          <cell r="AE56">
            <v>721.7396</v>
          </cell>
          <cell r="AF56">
            <v>706.24160000000006</v>
          </cell>
          <cell r="AG56">
            <v>716.76080000000002</v>
          </cell>
          <cell r="AH56">
            <v>235.28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1020</v>
          </cell>
          <cell r="D57">
            <v>4973</v>
          </cell>
          <cell r="E57">
            <v>3551</v>
          </cell>
          <cell r="F57">
            <v>2391</v>
          </cell>
          <cell r="G57">
            <v>0</v>
          </cell>
          <cell r="H57">
            <v>0.45</v>
          </cell>
          <cell r="I57">
            <v>50</v>
          </cell>
          <cell r="J57">
            <v>3600</v>
          </cell>
          <cell r="K57">
            <v>-49</v>
          </cell>
          <cell r="L57">
            <v>200</v>
          </cell>
          <cell r="M57">
            <v>700</v>
          </cell>
          <cell r="N57">
            <v>0</v>
          </cell>
          <cell r="O57">
            <v>600</v>
          </cell>
          <cell r="W57">
            <v>424.2</v>
          </cell>
          <cell r="Y57">
            <v>9.172560113154173</v>
          </cell>
          <cell r="Z57">
            <v>5.6364922206506369</v>
          </cell>
          <cell r="AD57">
            <v>1430</v>
          </cell>
          <cell r="AE57">
            <v>490</v>
          </cell>
          <cell r="AF57">
            <v>524.79999999999995</v>
          </cell>
          <cell r="AG57">
            <v>572.6</v>
          </cell>
          <cell r="AH57">
            <v>477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1950</v>
          </cell>
          <cell r="D58">
            <v>5336</v>
          </cell>
          <cell r="E58">
            <v>4765</v>
          </cell>
          <cell r="F58">
            <v>2435</v>
          </cell>
          <cell r="G58" t="str">
            <v>акяб</v>
          </cell>
          <cell r="H58">
            <v>0.45</v>
          </cell>
          <cell r="I58">
            <v>50</v>
          </cell>
          <cell r="J58">
            <v>4842</v>
          </cell>
          <cell r="K58">
            <v>-77</v>
          </cell>
          <cell r="L58">
            <v>300</v>
          </cell>
          <cell r="M58">
            <v>800</v>
          </cell>
          <cell r="N58">
            <v>1000</v>
          </cell>
          <cell r="O58">
            <v>1000</v>
          </cell>
          <cell r="W58">
            <v>595</v>
          </cell>
          <cell r="Y58">
            <v>9.302521008403362</v>
          </cell>
          <cell r="Z58">
            <v>4.0924369747899156</v>
          </cell>
          <cell r="AD58">
            <v>1790</v>
          </cell>
          <cell r="AE58">
            <v>658.2</v>
          </cell>
          <cell r="AF58">
            <v>825.8</v>
          </cell>
          <cell r="AG58">
            <v>676.8</v>
          </cell>
          <cell r="AH58">
            <v>462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436</v>
          </cell>
          <cell r="D59">
            <v>2010</v>
          </cell>
          <cell r="E59">
            <v>1135</v>
          </cell>
          <cell r="F59">
            <v>1274</v>
          </cell>
          <cell r="G59">
            <v>0</v>
          </cell>
          <cell r="H59">
            <v>0.45</v>
          </cell>
          <cell r="I59">
            <v>50</v>
          </cell>
          <cell r="J59">
            <v>1150</v>
          </cell>
          <cell r="K59">
            <v>-15</v>
          </cell>
          <cell r="L59">
            <v>100</v>
          </cell>
          <cell r="M59">
            <v>350</v>
          </cell>
          <cell r="N59">
            <v>0</v>
          </cell>
          <cell r="O59">
            <v>300</v>
          </cell>
          <cell r="W59">
            <v>227</v>
          </cell>
          <cell r="Y59">
            <v>8.9162995594713657</v>
          </cell>
          <cell r="Z59">
            <v>5.6123348017621142</v>
          </cell>
          <cell r="AD59">
            <v>0</v>
          </cell>
          <cell r="AE59">
            <v>245.6</v>
          </cell>
          <cell r="AF59">
            <v>294</v>
          </cell>
          <cell r="AG59">
            <v>289.8</v>
          </cell>
          <cell r="AH59">
            <v>197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293</v>
          </cell>
          <cell r="D60">
            <v>579</v>
          </cell>
          <cell r="E60">
            <v>399</v>
          </cell>
          <cell r="F60">
            <v>459</v>
          </cell>
          <cell r="G60">
            <v>0</v>
          </cell>
          <cell r="H60">
            <v>0.4</v>
          </cell>
          <cell r="I60">
            <v>40</v>
          </cell>
          <cell r="J60">
            <v>432</v>
          </cell>
          <cell r="K60">
            <v>-33</v>
          </cell>
          <cell r="L60">
            <v>50</v>
          </cell>
          <cell r="M60">
            <v>130</v>
          </cell>
          <cell r="N60">
            <v>0</v>
          </cell>
          <cell r="O60">
            <v>100</v>
          </cell>
          <cell r="W60">
            <v>79.8</v>
          </cell>
          <cell r="Y60">
            <v>9.2606516290726812</v>
          </cell>
          <cell r="Z60">
            <v>5.7518796992481205</v>
          </cell>
          <cell r="AD60">
            <v>0</v>
          </cell>
          <cell r="AE60">
            <v>92.2</v>
          </cell>
          <cell r="AF60">
            <v>104</v>
          </cell>
          <cell r="AG60">
            <v>111</v>
          </cell>
          <cell r="AH60">
            <v>96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306</v>
          </cell>
          <cell r="D61">
            <v>457</v>
          </cell>
          <cell r="E61">
            <v>358</v>
          </cell>
          <cell r="F61">
            <v>381</v>
          </cell>
          <cell r="G61">
            <v>0</v>
          </cell>
          <cell r="H61">
            <v>0.4</v>
          </cell>
          <cell r="I61">
            <v>40</v>
          </cell>
          <cell r="J61">
            <v>384</v>
          </cell>
          <cell r="K61">
            <v>-26</v>
          </cell>
          <cell r="L61">
            <v>30</v>
          </cell>
          <cell r="M61">
            <v>110</v>
          </cell>
          <cell r="N61">
            <v>0</v>
          </cell>
          <cell r="O61">
            <v>100</v>
          </cell>
          <cell r="W61">
            <v>71.599999999999994</v>
          </cell>
          <cell r="Y61">
            <v>8.673184357541901</v>
          </cell>
          <cell r="Z61">
            <v>5.3212290502793298</v>
          </cell>
          <cell r="AD61">
            <v>0</v>
          </cell>
          <cell r="AE61">
            <v>92.4</v>
          </cell>
          <cell r="AF61">
            <v>79.599999999999994</v>
          </cell>
          <cell r="AG61">
            <v>94</v>
          </cell>
          <cell r="AH61">
            <v>87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663.63</v>
          </cell>
          <cell r="D62">
            <v>1073.674</v>
          </cell>
          <cell r="E62">
            <v>1278</v>
          </cell>
          <cell r="F62">
            <v>700</v>
          </cell>
          <cell r="G62" t="str">
            <v>ак апр</v>
          </cell>
          <cell r="H62">
            <v>1</v>
          </cell>
          <cell r="I62">
            <v>50</v>
          </cell>
          <cell r="J62">
            <v>918.20600000000002</v>
          </cell>
          <cell r="K62">
            <v>359.79399999999998</v>
          </cell>
          <cell r="L62">
            <v>100</v>
          </cell>
          <cell r="M62">
            <v>250</v>
          </cell>
          <cell r="N62">
            <v>800</v>
          </cell>
          <cell r="O62">
            <v>400</v>
          </cell>
          <cell r="W62">
            <v>255.6</v>
          </cell>
          <cell r="X62">
            <v>200</v>
          </cell>
          <cell r="Y62">
            <v>9.5852895148669806</v>
          </cell>
          <cell r="Z62">
            <v>2.7386541471048513</v>
          </cell>
          <cell r="AD62">
            <v>0</v>
          </cell>
          <cell r="AE62">
            <v>225.8</v>
          </cell>
          <cell r="AF62">
            <v>227.6</v>
          </cell>
          <cell r="AG62">
            <v>233</v>
          </cell>
          <cell r="AH62">
            <v>146.46600000000001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674</v>
          </cell>
          <cell r="D63">
            <v>1012</v>
          </cell>
          <cell r="E63">
            <v>235</v>
          </cell>
          <cell r="F63">
            <v>1440</v>
          </cell>
          <cell r="G63">
            <v>0</v>
          </cell>
          <cell r="H63">
            <v>0.1</v>
          </cell>
          <cell r="I63">
            <v>730</v>
          </cell>
          <cell r="J63">
            <v>240</v>
          </cell>
          <cell r="K63">
            <v>-5</v>
          </cell>
          <cell r="L63">
            <v>0</v>
          </cell>
          <cell r="M63">
            <v>400</v>
          </cell>
          <cell r="N63">
            <v>0</v>
          </cell>
          <cell r="O63">
            <v>0</v>
          </cell>
          <cell r="W63">
            <v>47</v>
          </cell>
          <cell r="Y63">
            <v>39.148936170212764</v>
          </cell>
          <cell r="Z63">
            <v>30.638297872340427</v>
          </cell>
          <cell r="AD63">
            <v>0</v>
          </cell>
          <cell r="AE63">
            <v>51.6</v>
          </cell>
          <cell r="AF63">
            <v>51.4</v>
          </cell>
          <cell r="AG63">
            <v>91.4</v>
          </cell>
          <cell r="AH63">
            <v>65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231.04499999999999</v>
          </cell>
          <cell r="D64">
            <v>276.48899999999998</v>
          </cell>
          <cell r="E64">
            <v>260.19299999999998</v>
          </cell>
          <cell r="F64">
            <v>240.369</v>
          </cell>
          <cell r="G64">
            <v>0</v>
          </cell>
          <cell r="H64">
            <v>1</v>
          </cell>
          <cell r="I64">
            <v>50</v>
          </cell>
          <cell r="J64">
            <v>258.77199999999999</v>
          </cell>
          <cell r="K64">
            <v>1.4209999999999923</v>
          </cell>
          <cell r="L64">
            <v>0</v>
          </cell>
          <cell r="M64">
            <v>80</v>
          </cell>
          <cell r="N64">
            <v>30</v>
          </cell>
          <cell r="O64">
            <v>100</v>
          </cell>
          <cell r="W64">
            <v>52.038599999999995</v>
          </cell>
          <cell r="Y64">
            <v>8.6545179924133251</v>
          </cell>
          <cell r="Z64">
            <v>4.6190520113915445</v>
          </cell>
          <cell r="AD64">
            <v>0</v>
          </cell>
          <cell r="AE64">
            <v>40.077800000000003</v>
          </cell>
          <cell r="AF64">
            <v>50.119799999999998</v>
          </cell>
          <cell r="AG64">
            <v>54.456800000000001</v>
          </cell>
          <cell r="AH64">
            <v>38.069000000000003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1755</v>
          </cell>
          <cell r="D65">
            <v>2213</v>
          </cell>
          <cell r="E65">
            <v>2460</v>
          </cell>
          <cell r="F65">
            <v>1421</v>
          </cell>
          <cell r="G65">
            <v>0</v>
          </cell>
          <cell r="H65">
            <v>0.4</v>
          </cell>
          <cell r="I65">
            <v>40</v>
          </cell>
          <cell r="J65">
            <v>2536</v>
          </cell>
          <cell r="K65">
            <v>-76</v>
          </cell>
          <cell r="L65">
            <v>200</v>
          </cell>
          <cell r="M65">
            <v>500</v>
          </cell>
          <cell r="N65">
            <v>700</v>
          </cell>
          <cell r="O65">
            <v>900</v>
          </cell>
          <cell r="W65">
            <v>452.4</v>
          </cell>
          <cell r="Y65">
            <v>8.2250221043324494</v>
          </cell>
          <cell r="Z65">
            <v>3.141025641025641</v>
          </cell>
          <cell r="AD65">
            <v>198</v>
          </cell>
          <cell r="AE65">
            <v>481.8</v>
          </cell>
          <cell r="AF65">
            <v>494.4</v>
          </cell>
          <cell r="AG65">
            <v>464.8</v>
          </cell>
          <cell r="AH65">
            <v>457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1464</v>
          </cell>
          <cell r="D66">
            <v>1942</v>
          </cell>
          <cell r="E66">
            <v>1954</v>
          </cell>
          <cell r="F66">
            <v>1381</v>
          </cell>
          <cell r="G66">
            <v>0</v>
          </cell>
          <cell r="H66">
            <v>0.4</v>
          </cell>
          <cell r="I66">
            <v>40</v>
          </cell>
          <cell r="J66">
            <v>2002</v>
          </cell>
          <cell r="K66">
            <v>-48</v>
          </cell>
          <cell r="L66">
            <v>200</v>
          </cell>
          <cell r="M66">
            <v>500</v>
          </cell>
          <cell r="N66">
            <v>500</v>
          </cell>
          <cell r="O66">
            <v>900</v>
          </cell>
          <cell r="W66">
            <v>390.8</v>
          </cell>
          <cell r="Y66">
            <v>8.9073694984646874</v>
          </cell>
          <cell r="Z66">
            <v>3.5337768679631525</v>
          </cell>
          <cell r="AD66">
            <v>0</v>
          </cell>
          <cell r="AE66">
            <v>431.4</v>
          </cell>
          <cell r="AF66">
            <v>411.2</v>
          </cell>
          <cell r="AG66">
            <v>423.8</v>
          </cell>
          <cell r="AH66">
            <v>346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230.03700000000001</v>
          </cell>
          <cell r="D67">
            <v>579.94600000000003</v>
          </cell>
          <cell r="E67">
            <v>406.78800000000001</v>
          </cell>
          <cell r="F67">
            <v>384.50099999999998</v>
          </cell>
          <cell r="G67" t="str">
            <v>ябл</v>
          </cell>
          <cell r="H67">
            <v>1</v>
          </cell>
          <cell r="I67">
            <v>40</v>
          </cell>
          <cell r="J67">
            <v>416.41</v>
          </cell>
          <cell r="K67">
            <v>-9.6220000000000141</v>
          </cell>
          <cell r="L67">
            <v>40</v>
          </cell>
          <cell r="M67">
            <v>120</v>
          </cell>
          <cell r="N67">
            <v>0</v>
          </cell>
          <cell r="O67">
            <v>150</v>
          </cell>
          <cell r="W67">
            <v>81.357600000000005</v>
          </cell>
          <cell r="Y67">
            <v>8.5363997954708584</v>
          </cell>
          <cell r="Z67">
            <v>4.7260612407445644</v>
          </cell>
          <cell r="AD67">
            <v>0</v>
          </cell>
          <cell r="AE67">
            <v>82.88239999999999</v>
          </cell>
          <cell r="AF67">
            <v>82.756399999999999</v>
          </cell>
          <cell r="AG67">
            <v>98.272000000000006</v>
          </cell>
          <cell r="AH67">
            <v>88.606999999999999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96.92</v>
          </cell>
          <cell r="D68">
            <v>551.49900000000002</v>
          </cell>
          <cell r="E68">
            <v>282.32600000000002</v>
          </cell>
          <cell r="F68">
            <v>346.52300000000002</v>
          </cell>
          <cell r="G68">
            <v>0</v>
          </cell>
          <cell r="H68">
            <v>1</v>
          </cell>
          <cell r="I68">
            <v>40</v>
          </cell>
          <cell r="J68">
            <v>298.86200000000002</v>
          </cell>
          <cell r="K68">
            <v>-16.536000000000001</v>
          </cell>
          <cell r="L68">
            <v>30</v>
          </cell>
          <cell r="M68">
            <v>90</v>
          </cell>
          <cell r="N68">
            <v>0</v>
          </cell>
          <cell r="O68">
            <v>40</v>
          </cell>
          <cell r="W68">
            <v>56.465200000000003</v>
          </cell>
          <cell r="Y68">
            <v>8.9705340634585546</v>
          </cell>
          <cell r="Z68">
            <v>6.136930357104907</v>
          </cell>
          <cell r="AD68">
            <v>0</v>
          </cell>
          <cell r="AE68">
            <v>62.327800000000003</v>
          </cell>
          <cell r="AF68">
            <v>56.566200000000002</v>
          </cell>
          <cell r="AG68">
            <v>78.049400000000006</v>
          </cell>
          <cell r="AH68">
            <v>68.147999999999996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244.58699999999999</v>
          </cell>
          <cell r="D69">
            <v>760.80899999999997</v>
          </cell>
          <cell r="E69">
            <v>696.43799999999999</v>
          </cell>
          <cell r="F69">
            <v>291.78399999999999</v>
          </cell>
          <cell r="G69" t="str">
            <v>ябл</v>
          </cell>
          <cell r="H69">
            <v>1</v>
          </cell>
          <cell r="I69">
            <v>40</v>
          </cell>
          <cell r="J69">
            <v>706.14200000000005</v>
          </cell>
          <cell r="K69">
            <v>-9.7040000000000646</v>
          </cell>
          <cell r="L69">
            <v>70</v>
          </cell>
          <cell r="M69">
            <v>300</v>
          </cell>
          <cell r="N69">
            <v>0</v>
          </cell>
          <cell r="O69">
            <v>300</v>
          </cell>
          <cell r="W69">
            <v>139.2876</v>
          </cell>
          <cell r="X69">
            <v>170</v>
          </cell>
          <cell r="Y69">
            <v>8.1255187109261708</v>
          </cell>
          <cell r="Z69">
            <v>2.0948311263888528</v>
          </cell>
          <cell r="AD69">
            <v>0</v>
          </cell>
          <cell r="AE69">
            <v>144.45760000000001</v>
          </cell>
          <cell r="AF69">
            <v>119.25579999999999</v>
          </cell>
          <cell r="AG69">
            <v>174.8826</v>
          </cell>
          <cell r="AH69">
            <v>110.288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328.67399999999998</v>
          </cell>
          <cell r="D70">
            <v>435.00299999999999</v>
          </cell>
          <cell r="E70">
            <v>400.077</v>
          </cell>
          <cell r="F70">
            <v>348.95</v>
          </cell>
          <cell r="G70">
            <v>0</v>
          </cell>
          <cell r="H70">
            <v>1</v>
          </cell>
          <cell r="I70">
            <v>40</v>
          </cell>
          <cell r="J70">
            <v>406.65</v>
          </cell>
          <cell r="K70">
            <v>-6.5729999999999791</v>
          </cell>
          <cell r="L70">
            <v>40</v>
          </cell>
          <cell r="M70">
            <v>130</v>
          </cell>
          <cell r="N70">
            <v>0</v>
          </cell>
          <cell r="O70">
            <v>150</v>
          </cell>
          <cell r="W70">
            <v>80.0154</v>
          </cell>
          <cell r="Y70">
            <v>8.3602656488625939</v>
          </cell>
          <cell r="Z70">
            <v>4.3610355006661212</v>
          </cell>
          <cell r="AD70">
            <v>0</v>
          </cell>
          <cell r="AE70">
            <v>88.506399999999999</v>
          </cell>
          <cell r="AF70">
            <v>79.881600000000006</v>
          </cell>
          <cell r="AG70">
            <v>93.2714</v>
          </cell>
          <cell r="AH70">
            <v>91.813000000000002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73</v>
          </cell>
          <cell r="D71">
            <v>182</v>
          </cell>
          <cell r="E71">
            <v>109</v>
          </cell>
          <cell r="F71">
            <v>126</v>
          </cell>
          <cell r="G71" t="str">
            <v>дк</v>
          </cell>
          <cell r="H71">
            <v>0.6</v>
          </cell>
          <cell r="I71">
            <v>60</v>
          </cell>
          <cell r="J71">
            <v>119</v>
          </cell>
          <cell r="K71">
            <v>-10</v>
          </cell>
          <cell r="L71">
            <v>20</v>
          </cell>
          <cell r="M71">
            <v>40</v>
          </cell>
          <cell r="N71">
            <v>0</v>
          </cell>
          <cell r="O71">
            <v>0</v>
          </cell>
          <cell r="W71">
            <v>21.8</v>
          </cell>
          <cell r="Y71">
            <v>8.5321100917431192</v>
          </cell>
          <cell r="Z71">
            <v>5.7798165137614674</v>
          </cell>
          <cell r="AD71">
            <v>0</v>
          </cell>
          <cell r="AE71">
            <v>26.8</v>
          </cell>
          <cell r="AF71">
            <v>23.4</v>
          </cell>
          <cell r="AG71">
            <v>31.2</v>
          </cell>
          <cell r="AH71">
            <v>38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357</v>
          </cell>
          <cell r="D72">
            <v>277</v>
          </cell>
          <cell r="E72">
            <v>344</v>
          </cell>
          <cell r="F72">
            <v>268</v>
          </cell>
          <cell r="G72" t="str">
            <v>ябл</v>
          </cell>
          <cell r="H72">
            <v>0.6</v>
          </cell>
          <cell r="I72">
            <v>60</v>
          </cell>
          <cell r="J72">
            <v>337</v>
          </cell>
          <cell r="K72">
            <v>7</v>
          </cell>
          <cell r="L72">
            <v>30</v>
          </cell>
          <cell r="M72">
            <v>90</v>
          </cell>
          <cell r="N72">
            <v>70</v>
          </cell>
          <cell r="O72">
            <v>150</v>
          </cell>
          <cell r="W72">
            <v>68.8</v>
          </cell>
          <cell r="Y72">
            <v>8.8372093023255811</v>
          </cell>
          <cell r="Z72">
            <v>3.8953488372093026</v>
          </cell>
          <cell r="AD72">
            <v>0</v>
          </cell>
          <cell r="AE72">
            <v>73.400000000000006</v>
          </cell>
          <cell r="AF72">
            <v>89</v>
          </cell>
          <cell r="AG72">
            <v>74</v>
          </cell>
          <cell r="AH72">
            <v>50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590</v>
          </cell>
          <cell r="D73">
            <v>766</v>
          </cell>
          <cell r="E73">
            <v>564</v>
          </cell>
          <cell r="F73">
            <v>764</v>
          </cell>
          <cell r="G73" t="str">
            <v>ябл</v>
          </cell>
          <cell r="H73">
            <v>0.6</v>
          </cell>
          <cell r="I73">
            <v>60</v>
          </cell>
          <cell r="J73">
            <v>585</v>
          </cell>
          <cell r="K73">
            <v>-21</v>
          </cell>
          <cell r="L73">
            <v>80</v>
          </cell>
          <cell r="M73">
            <v>220</v>
          </cell>
          <cell r="N73">
            <v>0</v>
          </cell>
          <cell r="O73">
            <v>0</v>
          </cell>
          <cell r="W73">
            <v>112.8</v>
          </cell>
          <cell r="Y73">
            <v>9.4326241134751783</v>
          </cell>
          <cell r="Z73">
            <v>6.7730496453900715</v>
          </cell>
          <cell r="AD73">
            <v>0</v>
          </cell>
          <cell r="AE73">
            <v>170.2</v>
          </cell>
          <cell r="AF73">
            <v>159.19999999999999</v>
          </cell>
          <cell r="AG73">
            <v>176.2</v>
          </cell>
          <cell r="AH73">
            <v>143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122.657</v>
          </cell>
          <cell r="D74">
            <v>95.825999999999993</v>
          </cell>
          <cell r="E74">
            <v>124.867</v>
          </cell>
          <cell r="F74">
            <v>90.885000000000005</v>
          </cell>
          <cell r="G74">
            <v>0</v>
          </cell>
          <cell r="H74">
            <v>1</v>
          </cell>
          <cell r="I74">
            <v>30</v>
          </cell>
          <cell r="J74">
            <v>124.09099999999999</v>
          </cell>
          <cell r="K74">
            <v>0.77600000000001046</v>
          </cell>
          <cell r="L74">
            <v>10</v>
          </cell>
          <cell r="M74">
            <v>20</v>
          </cell>
          <cell r="N74">
            <v>0</v>
          </cell>
          <cell r="O74">
            <v>30</v>
          </cell>
          <cell r="W74">
            <v>24.973400000000002</v>
          </cell>
          <cell r="X74">
            <v>30</v>
          </cell>
          <cell r="Y74">
            <v>7.2431066654920828</v>
          </cell>
          <cell r="Z74">
            <v>3.6392721856054844</v>
          </cell>
          <cell r="AD74">
            <v>0</v>
          </cell>
          <cell r="AE74">
            <v>35.92</v>
          </cell>
          <cell r="AF74">
            <v>24.8582</v>
          </cell>
          <cell r="AG74">
            <v>27.556999999999999</v>
          </cell>
          <cell r="AH74">
            <v>32.747999999999998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385</v>
          </cell>
          <cell r="D75">
            <v>725</v>
          </cell>
          <cell r="E75">
            <v>442</v>
          </cell>
          <cell r="F75">
            <v>404</v>
          </cell>
          <cell r="G75" t="str">
            <v>ябл,дк</v>
          </cell>
          <cell r="H75">
            <v>0.6</v>
          </cell>
          <cell r="I75">
            <v>60</v>
          </cell>
          <cell r="J75">
            <v>464</v>
          </cell>
          <cell r="K75">
            <v>-22</v>
          </cell>
          <cell r="L75">
            <v>60</v>
          </cell>
          <cell r="M75">
            <v>140</v>
          </cell>
          <cell r="N75">
            <v>0</v>
          </cell>
          <cell r="O75">
            <v>120</v>
          </cell>
          <cell r="W75">
            <v>88.4</v>
          </cell>
          <cell r="Y75">
            <v>8.1900452488687776</v>
          </cell>
          <cell r="Z75">
            <v>4.5701357466063346</v>
          </cell>
          <cell r="AD75">
            <v>0</v>
          </cell>
          <cell r="AE75">
            <v>111.4</v>
          </cell>
          <cell r="AF75">
            <v>114.8</v>
          </cell>
          <cell r="AG75">
            <v>111.8</v>
          </cell>
          <cell r="AH75">
            <v>109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395</v>
          </cell>
          <cell r="D76">
            <v>3998</v>
          </cell>
          <cell r="E76">
            <v>699</v>
          </cell>
          <cell r="F76">
            <v>837</v>
          </cell>
          <cell r="G76" t="str">
            <v>ябл,дк</v>
          </cell>
          <cell r="H76">
            <v>0.6</v>
          </cell>
          <cell r="I76">
            <v>60</v>
          </cell>
          <cell r="J76">
            <v>717</v>
          </cell>
          <cell r="K76">
            <v>-18</v>
          </cell>
          <cell r="L76">
            <v>90</v>
          </cell>
          <cell r="M76">
            <v>240</v>
          </cell>
          <cell r="N76">
            <v>0</v>
          </cell>
          <cell r="O76">
            <v>100</v>
          </cell>
          <cell r="W76">
            <v>139.80000000000001</v>
          </cell>
          <cell r="X76">
            <v>100</v>
          </cell>
          <cell r="Y76">
            <v>9.7782546494992832</v>
          </cell>
          <cell r="Z76">
            <v>5.9871244635193124</v>
          </cell>
          <cell r="AD76">
            <v>0</v>
          </cell>
          <cell r="AE76">
            <v>152.4</v>
          </cell>
          <cell r="AF76">
            <v>158.19999999999999</v>
          </cell>
          <cell r="AG76">
            <v>197.2</v>
          </cell>
          <cell r="AH76">
            <v>135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284</v>
          </cell>
          <cell r="D77">
            <v>387</v>
          </cell>
          <cell r="E77">
            <v>488</v>
          </cell>
          <cell r="F77">
            <v>163</v>
          </cell>
          <cell r="G77">
            <v>0</v>
          </cell>
          <cell r="H77">
            <v>0.4</v>
          </cell>
          <cell r="I77" t="e">
            <v>#N/A</v>
          </cell>
          <cell r="J77">
            <v>520</v>
          </cell>
          <cell r="K77">
            <v>-32</v>
          </cell>
          <cell r="L77">
            <v>50</v>
          </cell>
          <cell r="M77">
            <v>150</v>
          </cell>
          <cell r="N77">
            <v>80</v>
          </cell>
          <cell r="O77">
            <v>200</v>
          </cell>
          <cell r="W77">
            <v>97.6</v>
          </cell>
          <cell r="X77">
            <v>200</v>
          </cell>
          <cell r="Y77">
            <v>8.6372950819672134</v>
          </cell>
          <cell r="Z77">
            <v>1.6700819672131149</v>
          </cell>
          <cell r="AD77">
            <v>0</v>
          </cell>
          <cell r="AE77">
            <v>100.4</v>
          </cell>
          <cell r="AF77">
            <v>100.4</v>
          </cell>
          <cell r="AG77">
            <v>114</v>
          </cell>
          <cell r="AH77">
            <v>105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209</v>
          </cell>
          <cell r="D78">
            <v>817</v>
          </cell>
          <cell r="E78">
            <v>590</v>
          </cell>
          <cell r="F78">
            <v>422</v>
          </cell>
          <cell r="G78">
            <v>0</v>
          </cell>
          <cell r="H78">
            <v>0.33</v>
          </cell>
          <cell r="I78">
            <v>60</v>
          </cell>
          <cell r="J78">
            <v>617</v>
          </cell>
          <cell r="K78">
            <v>-27</v>
          </cell>
          <cell r="L78">
            <v>50</v>
          </cell>
          <cell r="M78">
            <v>150</v>
          </cell>
          <cell r="N78">
            <v>120</v>
          </cell>
          <cell r="O78">
            <v>250</v>
          </cell>
          <cell r="W78">
            <v>118</v>
          </cell>
          <cell r="Y78">
            <v>8.4067796610169498</v>
          </cell>
          <cell r="Z78">
            <v>3.5762711864406778</v>
          </cell>
          <cell r="AD78">
            <v>0</v>
          </cell>
          <cell r="AE78">
            <v>103.8</v>
          </cell>
          <cell r="AF78">
            <v>111.2</v>
          </cell>
          <cell r="AG78">
            <v>125.6</v>
          </cell>
          <cell r="AH78">
            <v>134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179</v>
          </cell>
          <cell r="D79">
            <v>464</v>
          </cell>
          <cell r="E79">
            <v>396</v>
          </cell>
          <cell r="F79">
            <v>230</v>
          </cell>
          <cell r="G79">
            <v>0</v>
          </cell>
          <cell r="H79">
            <v>0.35</v>
          </cell>
          <cell r="I79" t="e">
            <v>#N/A</v>
          </cell>
          <cell r="J79">
            <v>415</v>
          </cell>
          <cell r="K79">
            <v>-19</v>
          </cell>
          <cell r="L79">
            <v>40</v>
          </cell>
          <cell r="M79">
            <v>80</v>
          </cell>
          <cell r="N79">
            <v>120</v>
          </cell>
          <cell r="O79">
            <v>160</v>
          </cell>
          <cell r="W79">
            <v>79.2</v>
          </cell>
          <cell r="Y79">
            <v>7.9545454545454541</v>
          </cell>
          <cell r="Z79">
            <v>2.904040404040404</v>
          </cell>
          <cell r="AD79">
            <v>0</v>
          </cell>
          <cell r="AE79">
            <v>80</v>
          </cell>
          <cell r="AF79">
            <v>75</v>
          </cell>
          <cell r="AG79">
            <v>77.2</v>
          </cell>
          <cell r="AH79">
            <v>93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91</v>
          </cell>
          <cell r="D80">
            <v>244</v>
          </cell>
          <cell r="E80">
            <v>168</v>
          </cell>
          <cell r="F80">
            <v>165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186</v>
          </cell>
          <cell r="K80">
            <v>-18</v>
          </cell>
          <cell r="L80">
            <v>50</v>
          </cell>
          <cell r="M80">
            <v>40</v>
          </cell>
          <cell r="N80">
            <v>0</v>
          </cell>
          <cell r="O80">
            <v>70</v>
          </cell>
          <cell r="W80">
            <v>33.6</v>
          </cell>
          <cell r="Y80">
            <v>9.6726190476190474</v>
          </cell>
          <cell r="Z80">
            <v>4.9107142857142856</v>
          </cell>
          <cell r="AD80">
            <v>0</v>
          </cell>
          <cell r="AE80">
            <v>42.4</v>
          </cell>
          <cell r="AF80">
            <v>39.200000000000003</v>
          </cell>
          <cell r="AG80">
            <v>42.6</v>
          </cell>
          <cell r="AH80">
            <v>8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1749</v>
          </cell>
          <cell r="D81">
            <v>7231</v>
          </cell>
          <cell r="E81">
            <v>5449</v>
          </cell>
          <cell r="F81">
            <v>3396</v>
          </cell>
          <cell r="G81">
            <v>0</v>
          </cell>
          <cell r="H81">
            <v>0.35</v>
          </cell>
          <cell r="I81">
            <v>40</v>
          </cell>
          <cell r="J81">
            <v>5563</v>
          </cell>
          <cell r="K81">
            <v>-114</v>
          </cell>
          <cell r="L81">
            <v>400</v>
          </cell>
          <cell r="M81">
            <v>1000</v>
          </cell>
          <cell r="N81">
            <v>0</v>
          </cell>
          <cell r="O81">
            <v>300</v>
          </cell>
          <cell r="W81">
            <v>601.4</v>
          </cell>
          <cell r="Y81">
            <v>8.4735616893914205</v>
          </cell>
          <cell r="Z81">
            <v>5.6468240771533091</v>
          </cell>
          <cell r="AD81">
            <v>2442</v>
          </cell>
          <cell r="AE81">
            <v>777.6</v>
          </cell>
          <cell r="AF81">
            <v>823</v>
          </cell>
          <cell r="AG81">
            <v>820.6</v>
          </cell>
          <cell r="AH81">
            <v>610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3437</v>
          </cell>
          <cell r="D82">
            <v>10233</v>
          </cell>
          <cell r="E82">
            <v>9309</v>
          </cell>
          <cell r="F82">
            <v>4230</v>
          </cell>
          <cell r="G82">
            <v>0</v>
          </cell>
          <cell r="H82">
            <v>0.35</v>
          </cell>
          <cell r="I82">
            <v>45</v>
          </cell>
          <cell r="J82">
            <v>9417</v>
          </cell>
          <cell r="K82">
            <v>-108</v>
          </cell>
          <cell r="L82">
            <v>400</v>
          </cell>
          <cell r="M82">
            <v>1500</v>
          </cell>
          <cell r="N82">
            <v>1700</v>
          </cell>
          <cell r="O82">
            <v>2100</v>
          </cell>
          <cell r="W82">
            <v>1141.8</v>
          </cell>
          <cell r="Y82">
            <v>8.696794534944825</v>
          </cell>
          <cell r="Z82">
            <v>3.7046768260641096</v>
          </cell>
          <cell r="AD82">
            <v>3600</v>
          </cell>
          <cell r="AE82">
            <v>1116.4000000000001</v>
          </cell>
          <cell r="AF82">
            <v>1068.5999999999999</v>
          </cell>
          <cell r="AG82">
            <v>1241.8</v>
          </cell>
          <cell r="AH82">
            <v>1021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11</v>
          </cell>
          <cell r="D83">
            <v>72</v>
          </cell>
          <cell r="E83">
            <v>21</v>
          </cell>
          <cell r="F83">
            <v>61</v>
          </cell>
          <cell r="G83">
            <v>0</v>
          </cell>
          <cell r="H83">
            <v>0.11</v>
          </cell>
          <cell r="I83" t="e">
            <v>#N/A</v>
          </cell>
          <cell r="J83">
            <v>35</v>
          </cell>
          <cell r="K83">
            <v>-14</v>
          </cell>
          <cell r="L83">
            <v>0</v>
          </cell>
          <cell r="M83">
            <v>20</v>
          </cell>
          <cell r="N83">
            <v>0</v>
          </cell>
          <cell r="O83">
            <v>0</v>
          </cell>
          <cell r="W83">
            <v>4.2</v>
          </cell>
          <cell r="Y83">
            <v>19.285714285714285</v>
          </cell>
          <cell r="Z83">
            <v>14.523809523809524</v>
          </cell>
          <cell r="AD83">
            <v>0</v>
          </cell>
          <cell r="AE83">
            <v>8.6</v>
          </cell>
          <cell r="AF83">
            <v>2</v>
          </cell>
          <cell r="AG83">
            <v>3.2</v>
          </cell>
          <cell r="AH83">
            <v>10</v>
          </cell>
          <cell r="AI83" t="str">
            <v>увел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39</v>
          </cell>
          <cell r="D84">
            <v>102</v>
          </cell>
          <cell r="E84">
            <v>21</v>
          </cell>
          <cell r="F84">
            <v>118</v>
          </cell>
          <cell r="G84">
            <v>0</v>
          </cell>
          <cell r="H84">
            <v>0.06</v>
          </cell>
          <cell r="I84" t="e">
            <v>#N/A</v>
          </cell>
          <cell r="J84">
            <v>190</v>
          </cell>
          <cell r="K84">
            <v>-169</v>
          </cell>
          <cell r="L84">
            <v>30</v>
          </cell>
          <cell r="M84">
            <v>30</v>
          </cell>
          <cell r="N84">
            <v>0</v>
          </cell>
          <cell r="O84">
            <v>0</v>
          </cell>
          <cell r="W84">
            <v>4.2</v>
          </cell>
          <cell r="Y84">
            <v>42.38095238095238</v>
          </cell>
          <cell r="Z84">
            <v>28.095238095238095</v>
          </cell>
          <cell r="AD84">
            <v>0</v>
          </cell>
          <cell r="AE84">
            <v>12.6</v>
          </cell>
          <cell r="AF84">
            <v>1.2</v>
          </cell>
          <cell r="AG84">
            <v>0</v>
          </cell>
          <cell r="AH84">
            <v>14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8</v>
          </cell>
          <cell r="D85">
            <v>65</v>
          </cell>
          <cell r="E85">
            <v>62</v>
          </cell>
          <cell r="F85">
            <v>9</v>
          </cell>
          <cell r="G85">
            <v>0</v>
          </cell>
          <cell r="H85">
            <v>0.06</v>
          </cell>
          <cell r="I85" t="e">
            <v>#N/A</v>
          </cell>
          <cell r="J85">
            <v>200</v>
          </cell>
          <cell r="K85">
            <v>-138</v>
          </cell>
          <cell r="L85">
            <v>0</v>
          </cell>
          <cell r="M85">
            <v>30</v>
          </cell>
          <cell r="N85">
            <v>30</v>
          </cell>
          <cell r="O85">
            <v>0</v>
          </cell>
          <cell r="W85">
            <v>12.4</v>
          </cell>
          <cell r="X85">
            <v>30</v>
          </cell>
          <cell r="Y85">
            <v>7.9838709677419351</v>
          </cell>
          <cell r="Z85">
            <v>0.72580645161290325</v>
          </cell>
          <cell r="AD85">
            <v>0</v>
          </cell>
          <cell r="AE85">
            <v>22.6</v>
          </cell>
          <cell r="AF85">
            <v>32.4</v>
          </cell>
          <cell r="AG85">
            <v>4</v>
          </cell>
          <cell r="AH85">
            <v>10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D86">
            <v>62</v>
          </cell>
          <cell r="E86">
            <v>27</v>
          </cell>
          <cell r="F86">
            <v>33</v>
          </cell>
          <cell r="G86">
            <v>0</v>
          </cell>
          <cell r="H86">
            <v>0.15</v>
          </cell>
          <cell r="I86" t="e">
            <v>#N/A</v>
          </cell>
          <cell r="J86">
            <v>60</v>
          </cell>
          <cell r="K86">
            <v>-33</v>
          </cell>
          <cell r="L86">
            <v>0</v>
          </cell>
          <cell r="M86">
            <v>20</v>
          </cell>
          <cell r="N86">
            <v>20</v>
          </cell>
          <cell r="O86">
            <v>0</v>
          </cell>
          <cell r="W86">
            <v>5.4</v>
          </cell>
          <cell r="Y86">
            <v>13.518518518518517</v>
          </cell>
          <cell r="Z86">
            <v>6.1111111111111107</v>
          </cell>
          <cell r="AD86">
            <v>0</v>
          </cell>
          <cell r="AE86">
            <v>15.2</v>
          </cell>
          <cell r="AF86">
            <v>4.5999999999999996</v>
          </cell>
          <cell r="AG86">
            <v>0</v>
          </cell>
          <cell r="AH86">
            <v>9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-1</v>
          </cell>
          <cell r="D87">
            <v>971</v>
          </cell>
          <cell r="E87">
            <v>695</v>
          </cell>
          <cell r="F87">
            <v>26</v>
          </cell>
          <cell r="G87">
            <v>0</v>
          </cell>
          <cell r="H87">
            <v>0.4</v>
          </cell>
          <cell r="I87" t="e">
            <v>#N/A</v>
          </cell>
          <cell r="J87">
            <v>960</v>
          </cell>
          <cell r="K87">
            <v>-265</v>
          </cell>
          <cell r="L87">
            <v>50</v>
          </cell>
          <cell r="M87">
            <v>100</v>
          </cell>
          <cell r="N87">
            <v>250</v>
          </cell>
          <cell r="O87">
            <v>400</v>
          </cell>
          <cell r="W87">
            <v>139</v>
          </cell>
          <cell r="X87">
            <v>220</v>
          </cell>
          <cell r="Y87">
            <v>7.5251798561151082</v>
          </cell>
          <cell r="Z87">
            <v>0.18705035971223022</v>
          </cell>
          <cell r="AD87">
            <v>0</v>
          </cell>
          <cell r="AE87">
            <v>73.599999999999994</v>
          </cell>
          <cell r="AF87">
            <v>80.2</v>
          </cell>
          <cell r="AG87">
            <v>92.2</v>
          </cell>
          <cell r="AH87">
            <v>150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59.2</v>
          </cell>
          <cell r="D88">
            <v>298.59500000000003</v>
          </cell>
          <cell r="E88">
            <v>215.72200000000001</v>
          </cell>
          <cell r="F88">
            <v>131.92400000000001</v>
          </cell>
          <cell r="G88" t="str">
            <v>н</v>
          </cell>
          <cell r="H88">
            <v>1</v>
          </cell>
          <cell r="I88" t="e">
            <v>#N/A</v>
          </cell>
          <cell r="J88">
            <v>218.15299999999999</v>
          </cell>
          <cell r="K88">
            <v>-2.4309999999999832</v>
          </cell>
          <cell r="L88">
            <v>30</v>
          </cell>
          <cell r="M88">
            <v>50</v>
          </cell>
          <cell r="N88">
            <v>80</v>
          </cell>
          <cell r="O88">
            <v>90</v>
          </cell>
          <cell r="W88">
            <v>43.144400000000005</v>
          </cell>
          <cell r="Y88">
            <v>8.8522264766690455</v>
          </cell>
          <cell r="Z88">
            <v>3.0577317102567192</v>
          </cell>
          <cell r="AD88">
            <v>0</v>
          </cell>
          <cell r="AE88">
            <v>36.416000000000004</v>
          </cell>
          <cell r="AF88">
            <v>40.255399999999995</v>
          </cell>
          <cell r="AG88">
            <v>41.977999999999994</v>
          </cell>
          <cell r="AH88">
            <v>33.35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41.475000000000001</v>
          </cell>
          <cell r="E89">
            <v>21.76</v>
          </cell>
          <cell r="F89">
            <v>19.715</v>
          </cell>
          <cell r="G89">
            <v>0</v>
          </cell>
          <cell r="H89">
            <v>1</v>
          </cell>
          <cell r="I89" t="e">
            <v>#N/A</v>
          </cell>
          <cell r="J89">
            <v>22.15</v>
          </cell>
          <cell r="K89">
            <v>-0.38999999999999702</v>
          </cell>
          <cell r="L89">
            <v>0</v>
          </cell>
          <cell r="M89">
            <v>10</v>
          </cell>
          <cell r="N89">
            <v>0</v>
          </cell>
          <cell r="O89">
            <v>0</v>
          </cell>
          <cell r="W89">
            <v>4.3520000000000003</v>
          </cell>
          <cell r="X89">
            <v>10</v>
          </cell>
          <cell r="Y89">
            <v>9.1256893382352935</v>
          </cell>
          <cell r="Z89">
            <v>4.5301011029411757</v>
          </cell>
          <cell r="AD89">
            <v>0</v>
          </cell>
          <cell r="AE89">
            <v>5.2279999999999998</v>
          </cell>
          <cell r="AF89">
            <v>4.8996000000000004</v>
          </cell>
          <cell r="AG89">
            <v>5.2124000000000006</v>
          </cell>
          <cell r="AH89">
            <v>10.138999999999999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29</v>
          </cell>
          <cell r="D90">
            <v>457</v>
          </cell>
          <cell r="E90">
            <v>261</v>
          </cell>
          <cell r="F90">
            <v>86</v>
          </cell>
          <cell r="G90">
            <v>0</v>
          </cell>
          <cell r="H90">
            <v>0.4</v>
          </cell>
          <cell r="I90" t="e">
            <v>#N/A</v>
          </cell>
          <cell r="J90">
            <v>325</v>
          </cell>
          <cell r="K90">
            <v>-64</v>
          </cell>
          <cell r="L90">
            <v>20</v>
          </cell>
          <cell r="M90">
            <v>60</v>
          </cell>
          <cell r="N90">
            <v>100</v>
          </cell>
          <cell r="O90">
            <v>100</v>
          </cell>
          <cell r="W90">
            <v>52.2</v>
          </cell>
          <cell r="X90">
            <v>50</v>
          </cell>
          <cell r="Y90">
            <v>7.9693486590038312</v>
          </cell>
          <cell r="Z90">
            <v>1.6475095785440612</v>
          </cell>
          <cell r="AD90">
            <v>0</v>
          </cell>
          <cell r="AE90">
            <v>40.6</v>
          </cell>
          <cell r="AF90">
            <v>44</v>
          </cell>
          <cell r="AG90">
            <v>57.6</v>
          </cell>
          <cell r="AH90">
            <v>98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135.608</v>
          </cell>
          <cell r="D91">
            <v>215.56100000000001</v>
          </cell>
          <cell r="E91">
            <v>112.98699999999999</v>
          </cell>
          <cell r="F91">
            <v>238.18199999999999</v>
          </cell>
          <cell r="G91">
            <v>0</v>
          </cell>
          <cell r="H91">
            <v>1</v>
          </cell>
          <cell r="I91" t="e">
            <v>#N/A</v>
          </cell>
          <cell r="J91">
            <v>106.05200000000001</v>
          </cell>
          <cell r="K91">
            <v>6.9349999999999881</v>
          </cell>
          <cell r="L91">
            <v>20</v>
          </cell>
          <cell r="M91">
            <v>0</v>
          </cell>
          <cell r="N91">
            <v>0</v>
          </cell>
          <cell r="O91">
            <v>0</v>
          </cell>
          <cell r="W91">
            <v>22.5974</v>
          </cell>
          <cell r="Y91">
            <v>11.425296715551347</v>
          </cell>
          <cell r="Z91">
            <v>10.540239142556223</v>
          </cell>
          <cell r="AD91">
            <v>0</v>
          </cell>
          <cell r="AE91">
            <v>25.495799999999999</v>
          </cell>
          <cell r="AF91">
            <v>24.027200000000001</v>
          </cell>
          <cell r="AG91">
            <v>32.333199999999998</v>
          </cell>
          <cell r="AH91">
            <v>31.888999999999999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5</v>
          </cell>
          <cell r="D92">
            <v>13</v>
          </cell>
          <cell r="E92">
            <v>4</v>
          </cell>
          <cell r="F92">
            <v>10</v>
          </cell>
          <cell r="G92" t="str">
            <v>н</v>
          </cell>
          <cell r="H92">
            <v>0.4</v>
          </cell>
          <cell r="I92" t="e">
            <v>#N/A</v>
          </cell>
          <cell r="J92">
            <v>8</v>
          </cell>
          <cell r="K92">
            <v>-4</v>
          </cell>
          <cell r="L92">
            <v>0</v>
          </cell>
          <cell r="M92">
            <v>0</v>
          </cell>
          <cell r="N92">
            <v>10</v>
          </cell>
          <cell r="O92">
            <v>0</v>
          </cell>
          <cell r="W92">
            <v>0.8</v>
          </cell>
          <cell r="Y92">
            <v>25</v>
          </cell>
          <cell r="Z92">
            <v>12.5</v>
          </cell>
          <cell r="AD92">
            <v>0</v>
          </cell>
          <cell r="AE92">
            <v>3.4</v>
          </cell>
          <cell r="AF92">
            <v>0.8</v>
          </cell>
          <cell r="AG92">
            <v>2.4</v>
          </cell>
          <cell r="AH92">
            <v>0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69</v>
          </cell>
          <cell r="D93">
            <v>157</v>
          </cell>
          <cell r="E93">
            <v>97</v>
          </cell>
          <cell r="F93">
            <v>111</v>
          </cell>
          <cell r="G93">
            <v>0</v>
          </cell>
          <cell r="H93">
            <v>0.2</v>
          </cell>
          <cell r="I93" t="e">
            <v>#N/A</v>
          </cell>
          <cell r="J93">
            <v>137</v>
          </cell>
          <cell r="K93">
            <v>-40</v>
          </cell>
          <cell r="L93">
            <v>0</v>
          </cell>
          <cell r="M93">
            <v>40</v>
          </cell>
          <cell r="N93">
            <v>0</v>
          </cell>
          <cell r="O93">
            <v>30</v>
          </cell>
          <cell r="W93">
            <v>19.399999999999999</v>
          </cell>
          <cell r="Y93">
            <v>9.3298969072164954</v>
          </cell>
          <cell r="Z93">
            <v>5.7216494845360826</v>
          </cell>
          <cell r="AD93">
            <v>0</v>
          </cell>
          <cell r="AE93">
            <v>18.399999999999999</v>
          </cell>
          <cell r="AF93">
            <v>18.2</v>
          </cell>
          <cell r="AG93">
            <v>23.8</v>
          </cell>
          <cell r="AH93">
            <v>15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46</v>
          </cell>
          <cell r="D94">
            <v>133</v>
          </cell>
          <cell r="E94">
            <v>82</v>
          </cell>
          <cell r="F94">
            <v>95</v>
          </cell>
          <cell r="G94">
            <v>0</v>
          </cell>
          <cell r="H94">
            <v>0.2</v>
          </cell>
          <cell r="I94" t="e">
            <v>#N/A</v>
          </cell>
          <cell r="J94">
            <v>87</v>
          </cell>
          <cell r="K94">
            <v>-5</v>
          </cell>
          <cell r="L94">
            <v>0</v>
          </cell>
          <cell r="M94">
            <v>40</v>
          </cell>
          <cell r="N94">
            <v>0</v>
          </cell>
          <cell r="O94">
            <v>40</v>
          </cell>
          <cell r="W94">
            <v>16.399999999999999</v>
          </cell>
          <cell r="Y94">
            <v>10.670731707317074</v>
          </cell>
          <cell r="Z94">
            <v>5.7926829268292686</v>
          </cell>
          <cell r="AD94">
            <v>0</v>
          </cell>
          <cell r="AE94">
            <v>11.4</v>
          </cell>
          <cell r="AF94">
            <v>13.8</v>
          </cell>
          <cell r="AG94">
            <v>21.6</v>
          </cell>
          <cell r="AH94">
            <v>8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137</v>
          </cell>
          <cell r="D95">
            <v>328</v>
          </cell>
          <cell r="E95">
            <v>204</v>
          </cell>
          <cell r="F95">
            <v>233</v>
          </cell>
          <cell r="G95">
            <v>0</v>
          </cell>
          <cell r="H95">
            <v>0.2</v>
          </cell>
          <cell r="I95" t="e">
            <v>#N/A</v>
          </cell>
          <cell r="J95">
            <v>265</v>
          </cell>
          <cell r="K95">
            <v>-61</v>
          </cell>
          <cell r="L95">
            <v>20</v>
          </cell>
          <cell r="M95">
            <v>80</v>
          </cell>
          <cell r="N95">
            <v>0</v>
          </cell>
          <cell r="O95">
            <v>0</v>
          </cell>
          <cell r="W95">
            <v>40.799999999999997</v>
          </cell>
          <cell r="Y95">
            <v>8.1617647058823533</v>
          </cell>
          <cell r="Z95">
            <v>5.7107843137254903</v>
          </cell>
          <cell r="AD95">
            <v>0</v>
          </cell>
          <cell r="AE95">
            <v>40.799999999999997</v>
          </cell>
          <cell r="AF95">
            <v>47.8</v>
          </cell>
          <cell r="AG95">
            <v>52.2</v>
          </cell>
          <cell r="AH95">
            <v>53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239</v>
          </cell>
          <cell r="D96">
            <v>210</v>
          </cell>
          <cell r="E96">
            <v>329</v>
          </cell>
          <cell r="F96">
            <v>103</v>
          </cell>
          <cell r="G96">
            <v>0</v>
          </cell>
          <cell r="H96">
            <v>0.3</v>
          </cell>
          <cell r="I96" t="e">
            <v>#N/A</v>
          </cell>
          <cell r="J96">
            <v>377</v>
          </cell>
          <cell r="K96">
            <v>-48</v>
          </cell>
          <cell r="L96">
            <v>20</v>
          </cell>
          <cell r="M96">
            <v>60</v>
          </cell>
          <cell r="N96">
            <v>200</v>
          </cell>
          <cell r="O96">
            <v>120</v>
          </cell>
          <cell r="W96">
            <v>65.8</v>
          </cell>
          <cell r="X96">
            <v>60</v>
          </cell>
          <cell r="Y96">
            <v>8.5562310030395139</v>
          </cell>
          <cell r="Z96">
            <v>1.5653495440729484</v>
          </cell>
          <cell r="AD96">
            <v>0</v>
          </cell>
          <cell r="AE96">
            <v>40.4</v>
          </cell>
          <cell r="AF96">
            <v>55</v>
          </cell>
          <cell r="AG96">
            <v>50.2</v>
          </cell>
          <cell r="AH96">
            <v>31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239.63399999999999</v>
          </cell>
          <cell r="D97">
            <v>368.00900000000001</v>
          </cell>
          <cell r="E97">
            <v>331.92399999999998</v>
          </cell>
          <cell r="F97">
            <v>264.697</v>
          </cell>
          <cell r="G97" t="str">
            <v>рот</v>
          </cell>
          <cell r="H97">
            <v>1</v>
          </cell>
          <cell r="I97" t="e">
            <v>#N/A</v>
          </cell>
          <cell r="J97">
            <v>336.53699999999998</v>
          </cell>
          <cell r="K97">
            <v>-4.6129999999999995</v>
          </cell>
          <cell r="L97">
            <v>30</v>
          </cell>
          <cell r="M97">
            <v>80</v>
          </cell>
          <cell r="N97">
            <v>80</v>
          </cell>
          <cell r="O97">
            <v>150</v>
          </cell>
          <cell r="W97">
            <v>66.384799999999998</v>
          </cell>
          <cell r="Y97">
            <v>9.108967715501139</v>
          </cell>
          <cell r="Z97">
            <v>3.9873133608898423</v>
          </cell>
          <cell r="AD97">
            <v>0</v>
          </cell>
          <cell r="AE97">
            <v>68.461600000000004</v>
          </cell>
          <cell r="AF97">
            <v>67.25800000000001</v>
          </cell>
          <cell r="AG97">
            <v>72.641999999999996</v>
          </cell>
          <cell r="AH97">
            <v>46.64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2393.7840000000001</v>
          </cell>
          <cell r="D98">
            <v>3471.01</v>
          </cell>
          <cell r="E98">
            <v>2877.7130000000002</v>
          </cell>
          <cell r="F98">
            <v>2886.63</v>
          </cell>
          <cell r="G98">
            <v>0</v>
          </cell>
          <cell r="H98">
            <v>1</v>
          </cell>
          <cell r="I98" t="e">
            <v>#N/A</v>
          </cell>
          <cell r="J98">
            <v>3001.799</v>
          </cell>
          <cell r="K98">
            <v>-124.08599999999979</v>
          </cell>
          <cell r="L98">
            <v>200</v>
          </cell>
          <cell r="M98">
            <v>500</v>
          </cell>
          <cell r="N98">
            <v>1000</v>
          </cell>
          <cell r="O98">
            <v>500</v>
          </cell>
          <cell r="W98">
            <v>575.54259999999999</v>
          </cell>
          <cell r="Y98">
            <v>8.8379730709768491</v>
          </cell>
          <cell r="Z98">
            <v>5.0154932058895385</v>
          </cell>
          <cell r="AD98">
            <v>0</v>
          </cell>
          <cell r="AE98">
            <v>599.38339999999994</v>
          </cell>
          <cell r="AF98">
            <v>668.75739999999996</v>
          </cell>
          <cell r="AG98">
            <v>656.98019999999997</v>
          </cell>
          <cell r="AH98">
            <v>604.10900000000004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5932.1580000000004</v>
          </cell>
          <cell r="D99">
            <v>5498.8720000000003</v>
          </cell>
          <cell r="E99">
            <v>6947.3829999999998</v>
          </cell>
          <cell r="F99">
            <v>4264.8230000000003</v>
          </cell>
          <cell r="G99">
            <v>0</v>
          </cell>
          <cell r="H99">
            <v>1</v>
          </cell>
          <cell r="I99" t="e">
            <v>#N/A</v>
          </cell>
          <cell r="J99">
            <v>7269.1610000000001</v>
          </cell>
          <cell r="K99">
            <v>-321.77800000000025</v>
          </cell>
          <cell r="L99">
            <v>400</v>
          </cell>
          <cell r="M99">
            <v>2100</v>
          </cell>
          <cell r="N99">
            <v>2600</v>
          </cell>
          <cell r="O99">
            <v>2600</v>
          </cell>
          <cell r="W99">
            <v>1389.4766</v>
          </cell>
          <cell r="Y99">
            <v>8.6110287859471697</v>
          </cell>
          <cell r="Z99">
            <v>3.0693737483596344</v>
          </cell>
          <cell r="AD99">
            <v>0</v>
          </cell>
          <cell r="AE99">
            <v>1341.7801999999999</v>
          </cell>
          <cell r="AF99">
            <v>1489.5907999999999</v>
          </cell>
          <cell r="AG99">
            <v>1561.9904000000001</v>
          </cell>
          <cell r="AH99">
            <v>972.32299999999998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3060.0210000000002</v>
          </cell>
          <cell r="D100">
            <v>3693.069</v>
          </cell>
          <cell r="E100">
            <v>3330</v>
          </cell>
          <cell r="F100">
            <v>3235</v>
          </cell>
          <cell r="G100">
            <v>0</v>
          </cell>
          <cell r="H100">
            <v>1</v>
          </cell>
          <cell r="I100" t="e">
            <v>#N/A</v>
          </cell>
          <cell r="J100">
            <v>2702.067</v>
          </cell>
          <cell r="K100">
            <v>627.93299999999999</v>
          </cell>
          <cell r="L100">
            <v>300</v>
          </cell>
          <cell r="M100">
            <v>900</v>
          </cell>
          <cell r="N100">
            <v>1200</v>
          </cell>
          <cell r="O100">
            <v>500</v>
          </cell>
          <cell r="W100">
            <v>666</v>
          </cell>
          <cell r="Y100">
            <v>9.2117117117117111</v>
          </cell>
          <cell r="Z100">
            <v>4.8573573573573574</v>
          </cell>
          <cell r="AD100">
            <v>0</v>
          </cell>
          <cell r="AE100">
            <v>698</v>
          </cell>
          <cell r="AF100">
            <v>690.4</v>
          </cell>
          <cell r="AG100">
            <v>730.6</v>
          </cell>
          <cell r="AH100">
            <v>403.43200000000002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20.138000000000002</v>
          </cell>
          <cell r="E101">
            <v>10.694000000000001</v>
          </cell>
          <cell r="F101">
            <v>9.4440000000000008</v>
          </cell>
          <cell r="G101">
            <v>0</v>
          </cell>
          <cell r="H101">
            <v>1</v>
          </cell>
          <cell r="I101" t="e">
            <v>#N/A</v>
          </cell>
          <cell r="J101">
            <v>10.4</v>
          </cell>
          <cell r="K101">
            <v>0.29400000000000048</v>
          </cell>
          <cell r="L101">
            <v>0</v>
          </cell>
          <cell r="M101">
            <v>0</v>
          </cell>
          <cell r="N101">
            <v>10</v>
          </cell>
          <cell r="O101">
            <v>0</v>
          </cell>
          <cell r="W101">
            <v>2.1388000000000003</v>
          </cell>
          <cell r="Y101">
            <v>9.0910791097811856</v>
          </cell>
          <cell r="Z101">
            <v>4.4155601271741158</v>
          </cell>
          <cell r="AD101">
            <v>0</v>
          </cell>
          <cell r="AE101">
            <v>1.5958000000000001</v>
          </cell>
          <cell r="AF101">
            <v>0.53680000000000005</v>
          </cell>
          <cell r="AG101">
            <v>2.1472000000000002</v>
          </cell>
          <cell r="AH101">
            <v>1.3420000000000001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22.780999999999999</v>
          </cell>
          <cell r="E102">
            <v>5.3760000000000003</v>
          </cell>
          <cell r="F102">
            <v>17.405000000000001</v>
          </cell>
          <cell r="G102">
            <v>0</v>
          </cell>
          <cell r="H102">
            <v>1</v>
          </cell>
          <cell r="I102" t="e">
            <v>#N/A</v>
          </cell>
          <cell r="J102">
            <v>5.2</v>
          </cell>
          <cell r="K102">
            <v>0.17600000000000016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1.0752000000000002</v>
          </cell>
          <cell r="Y102">
            <v>16.187686011904759</v>
          </cell>
          <cell r="Z102">
            <v>16.187686011904759</v>
          </cell>
          <cell r="AD102">
            <v>0</v>
          </cell>
          <cell r="AE102">
            <v>0</v>
          </cell>
          <cell r="AF102">
            <v>0.26840000000000003</v>
          </cell>
          <cell r="AG102">
            <v>1.611</v>
          </cell>
          <cell r="AH102">
            <v>1.3420000000000001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109.136</v>
          </cell>
          <cell r="D103">
            <v>231.47399999999999</v>
          </cell>
          <cell r="E103">
            <v>165.89099999999999</v>
          </cell>
          <cell r="F103">
            <v>170.65199999999999</v>
          </cell>
          <cell r="G103" t="str">
            <v>г</v>
          </cell>
          <cell r="H103">
            <v>1</v>
          </cell>
          <cell r="I103" t="e">
            <v>#N/A</v>
          </cell>
          <cell r="J103">
            <v>171.21700000000001</v>
          </cell>
          <cell r="K103">
            <v>-5.3260000000000218</v>
          </cell>
          <cell r="L103">
            <v>20</v>
          </cell>
          <cell r="M103">
            <v>40</v>
          </cell>
          <cell r="N103">
            <v>0</v>
          </cell>
          <cell r="O103">
            <v>50</v>
          </cell>
          <cell r="W103">
            <v>33.178199999999997</v>
          </cell>
          <cell r="Y103">
            <v>8.4589278502149003</v>
          </cell>
          <cell r="Z103">
            <v>5.1434978389424382</v>
          </cell>
          <cell r="AD103">
            <v>0</v>
          </cell>
          <cell r="AE103">
            <v>32.820399999999999</v>
          </cell>
          <cell r="AF103">
            <v>33.452999999999996</v>
          </cell>
          <cell r="AG103">
            <v>38.247599999999998</v>
          </cell>
          <cell r="AH103">
            <v>44.497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95</v>
          </cell>
          <cell r="D104">
            <v>207</v>
          </cell>
          <cell r="E104">
            <v>139</v>
          </cell>
          <cell r="F104">
            <v>160</v>
          </cell>
          <cell r="G104">
            <v>0</v>
          </cell>
          <cell r="H104">
            <v>0.5</v>
          </cell>
          <cell r="I104" t="e">
            <v>#N/A</v>
          </cell>
          <cell r="J104">
            <v>156</v>
          </cell>
          <cell r="K104">
            <v>-17</v>
          </cell>
          <cell r="L104">
            <v>20</v>
          </cell>
          <cell r="M104">
            <v>40</v>
          </cell>
          <cell r="N104">
            <v>0</v>
          </cell>
          <cell r="O104">
            <v>0</v>
          </cell>
          <cell r="W104">
            <v>27.8</v>
          </cell>
          <cell r="Y104">
            <v>7.9136690647482011</v>
          </cell>
          <cell r="Z104">
            <v>5.7553956834532372</v>
          </cell>
          <cell r="AD104">
            <v>0</v>
          </cell>
          <cell r="AE104">
            <v>35.799999999999997</v>
          </cell>
          <cell r="AF104">
            <v>30.6</v>
          </cell>
          <cell r="AG104">
            <v>38.6</v>
          </cell>
          <cell r="AH104">
            <v>51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20</v>
          </cell>
          <cell r="D105">
            <v>31</v>
          </cell>
          <cell r="E105">
            <v>13</v>
          </cell>
          <cell r="F105">
            <v>37</v>
          </cell>
          <cell r="G105">
            <v>0</v>
          </cell>
          <cell r="H105">
            <v>0.4</v>
          </cell>
          <cell r="I105" t="e">
            <v>#N/A</v>
          </cell>
          <cell r="J105">
            <v>23</v>
          </cell>
          <cell r="K105">
            <v>-10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2.6</v>
          </cell>
          <cell r="Y105">
            <v>14.23076923076923</v>
          </cell>
          <cell r="Z105">
            <v>14.23076923076923</v>
          </cell>
          <cell r="AD105">
            <v>0</v>
          </cell>
          <cell r="AE105">
            <v>11.6</v>
          </cell>
          <cell r="AF105">
            <v>7.8</v>
          </cell>
          <cell r="AG105">
            <v>2.8</v>
          </cell>
          <cell r="AH105">
            <v>3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9</v>
          </cell>
          <cell r="D106">
            <v>11</v>
          </cell>
          <cell r="E106">
            <v>11</v>
          </cell>
          <cell r="F106">
            <v>9</v>
          </cell>
          <cell r="G106">
            <v>0</v>
          </cell>
          <cell r="H106">
            <v>0.4</v>
          </cell>
          <cell r="I106" t="e">
            <v>#N/A</v>
          </cell>
          <cell r="J106">
            <v>20</v>
          </cell>
          <cell r="K106">
            <v>-9</v>
          </cell>
          <cell r="L106">
            <v>0</v>
          </cell>
          <cell r="M106">
            <v>10</v>
          </cell>
          <cell r="N106">
            <v>0</v>
          </cell>
          <cell r="O106">
            <v>0</v>
          </cell>
          <cell r="W106">
            <v>2.2000000000000002</v>
          </cell>
          <cell r="Y106">
            <v>8.6363636363636349</v>
          </cell>
          <cell r="Z106">
            <v>4.0909090909090908</v>
          </cell>
          <cell r="AD106">
            <v>0</v>
          </cell>
          <cell r="AE106">
            <v>6.4</v>
          </cell>
          <cell r="AF106">
            <v>2.4</v>
          </cell>
          <cell r="AG106">
            <v>2.8</v>
          </cell>
          <cell r="AH106">
            <v>2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29</v>
          </cell>
          <cell r="D107">
            <v>33</v>
          </cell>
          <cell r="E107">
            <v>17</v>
          </cell>
          <cell r="F107">
            <v>23</v>
          </cell>
          <cell r="G107" t="str">
            <v>н</v>
          </cell>
          <cell r="H107">
            <v>0.3</v>
          </cell>
          <cell r="I107" t="e">
            <v>#N/A</v>
          </cell>
          <cell r="J107">
            <v>35</v>
          </cell>
          <cell r="K107">
            <v>-18</v>
          </cell>
          <cell r="L107">
            <v>0</v>
          </cell>
          <cell r="M107">
            <v>10</v>
          </cell>
          <cell r="N107">
            <v>0</v>
          </cell>
          <cell r="O107">
            <v>0</v>
          </cell>
          <cell r="W107">
            <v>3.4</v>
          </cell>
          <cell r="Y107">
            <v>9.7058823529411775</v>
          </cell>
          <cell r="Z107">
            <v>6.7647058823529411</v>
          </cell>
          <cell r="AD107">
            <v>0</v>
          </cell>
          <cell r="AE107">
            <v>8.6</v>
          </cell>
          <cell r="AF107">
            <v>8.8000000000000007</v>
          </cell>
          <cell r="AG107">
            <v>5</v>
          </cell>
          <cell r="AH107">
            <v>4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60</v>
          </cell>
          <cell r="D108">
            <v>45</v>
          </cell>
          <cell r="E108">
            <v>43</v>
          </cell>
          <cell r="F108">
            <v>60</v>
          </cell>
          <cell r="G108" t="str">
            <v>н</v>
          </cell>
          <cell r="H108">
            <v>0.3</v>
          </cell>
          <cell r="I108" t="e">
            <v>#N/A</v>
          </cell>
          <cell r="J108">
            <v>55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8.6</v>
          </cell>
          <cell r="X108">
            <v>20</v>
          </cell>
          <cell r="Y108">
            <v>9.3023255813953494</v>
          </cell>
          <cell r="Z108">
            <v>6.9767441860465116</v>
          </cell>
          <cell r="AD108">
            <v>0</v>
          </cell>
          <cell r="AE108">
            <v>20</v>
          </cell>
          <cell r="AF108">
            <v>17.8</v>
          </cell>
          <cell r="AG108">
            <v>9.4</v>
          </cell>
          <cell r="AH108">
            <v>9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54</v>
          </cell>
          <cell r="D109">
            <v>101</v>
          </cell>
          <cell r="E109">
            <v>55</v>
          </cell>
          <cell r="F109">
            <v>98</v>
          </cell>
          <cell r="G109" t="str">
            <v>н</v>
          </cell>
          <cell r="H109">
            <v>0.3</v>
          </cell>
          <cell r="I109" t="e">
            <v>#N/A</v>
          </cell>
          <cell r="J109">
            <v>59</v>
          </cell>
          <cell r="K109">
            <v>-4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11</v>
          </cell>
          <cell r="Y109">
            <v>8.9090909090909083</v>
          </cell>
          <cell r="Z109">
            <v>8.9090909090909083</v>
          </cell>
          <cell r="AD109">
            <v>0</v>
          </cell>
          <cell r="AE109">
            <v>19.399999999999999</v>
          </cell>
          <cell r="AF109">
            <v>20.8</v>
          </cell>
          <cell r="AG109">
            <v>10.4</v>
          </cell>
          <cell r="AH109">
            <v>15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19.123000000000001</v>
          </cell>
          <cell r="D110">
            <v>2.1</v>
          </cell>
          <cell r="E110">
            <v>2.1</v>
          </cell>
          <cell r="F110">
            <v>19.123000000000001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0.42000000000000004</v>
          </cell>
          <cell r="Y110">
            <v>45.530952380952378</v>
          </cell>
          <cell r="Z110">
            <v>45.530952380952378</v>
          </cell>
          <cell r="AD110">
            <v>0</v>
          </cell>
          <cell r="AE110">
            <v>0</v>
          </cell>
          <cell r="AF110">
            <v>0.8640000000000001</v>
          </cell>
          <cell r="AG110">
            <v>0.28620000000000001</v>
          </cell>
          <cell r="AH110">
            <v>0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8.7550000000000008</v>
          </cell>
          <cell r="E111">
            <v>0</v>
          </cell>
          <cell r="F111">
            <v>8.7550000000000008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3.3</v>
          </cell>
          <cell r="K111">
            <v>-3.3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</v>
          </cell>
          <cell r="AF111">
            <v>0.72039999999999993</v>
          </cell>
          <cell r="AG111">
            <v>0.1454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154</v>
          </cell>
          <cell r="D112">
            <v>1037</v>
          </cell>
          <cell r="E112">
            <v>644</v>
          </cell>
          <cell r="F112">
            <v>531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770</v>
          </cell>
          <cell r="K112">
            <v>-126</v>
          </cell>
          <cell r="L112">
            <v>50</v>
          </cell>
          <cell r="M112">
            <v>300</v>
          </cell>
          <cell r="N112">
            <v>0</v>
          </cell>
          <cell r="O112">
            <v>200</v>
          </cell>
          <cell r="W112">
            <v>128.80000000000001</v>
          </cell>
          <cell r="Y112">
            <v>8.3928571428571423</v>
          </cell>
          <cell r="Z112">
            <v>4.1226708074534155</v>
          </cell>
          <cell r="AD112">
            <v>0</v>
          </cell>
          <cell r="AE112">
            <v>113.6</v>
          </cell>
          <cell r="AF112">
            <v>107.6</v>
          </cell>
          <cell r="AG112">
            <v>159.6</v>
          </cell>
          <cell r="AH112">
            <v>184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125</v>
          </cell>
          <cell r="D113">
            <v>787</v>
          </cell>
          <cell r="E113">
            <v>499</v>
          </cell>
          <cell r="F113">
            <v>404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619</v>
          </cell>
          <cell r="K113">
            <v>-120</v>
          </cell>
          <cell r="L113">
            <v>50</v>
          </cell>
          <cell r="M113">
            <v>200</v>
          </cell>
          <cell r="N113">
            <v>0</v>
          </cell>
          <cell r="O113">
            <v>110</v>
          </cell>
          <cell r="W113">
            <v>99.8</v>
          </cell>
          <cell r="X113">
            <v>50</v>
          </cell>
          <cell r="Y113">
            <v>8.1563126252505018</v>
          </cell>
          <cell r="Z113">
            <v>4.0480961923847696</v>
          </cell>
          <cell r="AD113">
            <v>0</v>
          </cell>
          <cell r="AE113">
            <v>86.4</v>
          </cell>
          <cell r="AF113">
            <v>81</v>
          </cell>
          <cell r="AG113">
            <v>121.4</v>
          </cell>
          <cell r="AH113">
            <v>149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142</v>
          </cell>
          <cell r="D114">
            <v>1075</v>
          </cell>
          <cell r="E114">
            <v>608</v>
          </cell>
          <cell r="F114">
            <v>589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783</v>
          </cell>
          <cell r="K114">
            <v>-175</v>
          </cell>
          <cell r="L114">
            <v>80</v>
          </cell>
          <cell r="M114">
            <v>300</v>
          </cell>
          <cell r="N114">
            <v>0</v>
          </cell>
          <cell r="O114">
            <v>150</v>
          </cell>
          <cell r="W114">
            <v>121.6</v>
          </cell>
          <cell r="Y114">
            <v>9.2023026315789487</v>
          </cell>
          <cell r="Z114">
            <v>4.84375</v>
          </cell>
          <cell r="AD114">
            <v>0</v>
          </cell>
          <cell r="AE114">
            <v>122.4</v>
          </cell>
          <cell r="AF114">
            <v>107.8</v>
          </cell>
          <cell r="AG114">
            <v>173</v>
          </cell>
          <cell r="AH114">
            <v>189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198</v>
          </cell>
          <cell r="D115">
            <v>664</v>
          </cell>
          <cell r="E115">
            <v>407</v>
          </cell>
          <cell r="F115">
            <v>440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458</v>
          </cell>
          <cell r="K115">
            <v>-51</v>
          </cell>
          <cell r="L115">
            <v>50</v>
          </cell>
          <cell r="M115">
            <v>200</v>
          </cell>
          <cell r="N115">
            <v>0</v>
          </cell>
          <cell r="O115">
            <v>100</v>
          </cell>
          <cell r="W115">
            <v>81.400000000000006</v>
          </cell>
          <cell r="Y115">
            <v>9.7051597051597049</v>
          </cell>
          <cell r="Z115">
            <v>5.4054054054054053</v>
          </cell>
          <cell r="AD115">
            <v>0</v>
          </cell>
          <cell r="AE115">
            <v>101.8</v>
          </cell>
          <cell r="AF115">
            <v>85.6</v>
          </cell>
          <cell r="AG115">
            <v>116.6</v>
          </cell>
          <cell r="AH115">
            <v>128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79.575000000000003</v>
          </cell>
          <cell r="D116">
            <v>23.986999999999998</v>
          </cell>
          <cell r="E116">
            <v>49.35</v>
          </cell>
          <cell r="F116">
            <v>47.941000000000003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48.201000000000001</v>
          </cell>
          <cell r="K116">
            <v>1.1490000000000009</v>
          </cell>
          <cell r="L116">
            <v>0</v>
          </cell>
          <cell r="M116">
            <v>0</v>
          </cell>
          <cell r="N116">
            <v>0</v>
          </cell>
          <cell r="O116">
            <v>20</v>
          </cell>
          <cell r="W116">
            <v>9.870000000000001</v>
          </cell>
          <cell r="X116">
            <v>20</v>
          </cell>
          <cell r="Y116">
            <v>8.9099290780141835</v>
          </cell>
          <cell r="Z116">
            <v>4.8572441742654506</v>
          </cell>
          <cell r="AD116">
            <v>0</v>
          </cell>
          <cell r="AE116">
            <v>18.286200000000001</v>
          </cell>
          <cell r="AF116">
            <v>14.913399999999999</v>
          </cell>
          <cell r="AG116">
            <v>10.4338</v>
          </cell>
          <cell r="AH116">
            <v>13.72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25.234000000000002</v>
          </cell>
          <cell r="D117">
            <v>2.6</v>
          </cell>
          <cell r="E117">
            <v>10.734999999999999</v>
          </cell>
          <cell r="F117">
            <v>17.099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10.7</v>
          </cell>
          <cell r="K117">
            <v>3.5000000000000142E-2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2.1469999999999998</v>
          </cell>
          <cell r="Y117">
            <v>7.9641360037261304</v>
          </cell>
          <cell r="Z117">
            <v>7.9641360037261304</v>
          </cell>
          <cell r="AD117">
            <v>0</v>
          </cell>
          <cell r="AE117">
            <v>1.0788</v>
          </cell>
          <cell r="AF117">
            <v>0</v>
          </cell>
          <cell r="AG117">
            <v>0.26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459</v>
          </cell>
          <cell r="D118">
            <v>812</v>
          </cell>
          <cell r="E118">
            <v>631</v>
          </cell>
          <cell r="F118">
            <v>594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728</v>
          </cell>
          <cell r="K118">
            <v>-97</v>
          </cell>
          <cell r="L118">
            <v>0</v>
          </cell>
          <cell r="M118">
            <v>200</v>
          </cell>
          <cell r="N118">
            <v>0</v>
          </cell>
          <cell r="O118">
            <v>200</v>
          </cell>
          <cell r="W118">
            <v>126.2</v>
          </cell>
          <cell r="X118">
            <v>100</v>
          </cell>
          <cell r="Y118">
            <v>8.6687797147385108</v>
          </cell>
          <cell r="Z118">
            <v>4.7068145800316952</v>
          </cell>
          <cell r="AD118">
            <v>0</v>
          </cell>
          <cell r="AE118">
            <v>132</v>
          </cell>
          <cell r="AF118">
            <v>135</v>
          </cell>
          <cell r="AG118">
            <v>139.6</v>
          </cell>
          <cell r="AH118">
            <v>182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96</v>
          </cell>
          <cell r="D119">
            <v>1</v>
          </cell>
          <cell r="E119">
            <v>30</v>
          </cell>
          <cell r="F119">
            <v>54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32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O119">
            <v>20</v>
          </cell>
          <cell r="W119">
            <v>6</v>
          </cell>
          <cell r="Y119">
            <v>12.333333333333334</v>
          </cell>
          <cell r="Z119">
            <v>9</v>
          </cell>
          <cell r="AD119">
            <v>0</v>
          </cell>
          <cell r="AE119">
            <v>30.6</v>
          </cell>
          <cell r="AF119">
            <v>8</v>
          </cell>
          <cell r="AG119">
            <v>7.8</v>
          </cell>
          <cell r="AH119">
            <v>2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251.02</v>
          </cell>
          <cell r="D120">
            <v>1042.5</v>
          </cell>
          <cell r="E120">
            <v>817.35400000000004</v>
          </cell>
          <cell r="F120">
            <v>453.54599999999999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845.13300000000004</v>
          </cell>
          <cell r="K120">
            <v>-27.778999999999996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163.4708</v>
          </cell>
          <cell r="Y120">
            <v>2.7744771543297029</v>
          </cell>
          <cell r="Z120">
            <v>2.7744771543297029</v>
          </cell>
          <cell r="AD120">
            <v>0</v>
          </cell>
          <cell r="AE120">
            <v>169.124</v>
          </cell>
          <cell r="AF120">
            <v>162.14400000000001</v>
          </cell>
          <cell r="AG120">
            <v>178.822</v>
          </cell>
          <cell r="AH120">
            <v>157.50200000000001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-259</v>
          </cell>
          <cell r="D121">
            <v>1643</v>
          </cell>
          <cell r="E121">
            <v>1314</v>
          </cell>
          <cell r="F121">
            <v>39</v>
          </cell>
          <cell r="G121" t="str">
            <v>не акц</v>
          </cell>
          <cell r="H121">
            <v>0</v>
          </cell>
          <cell r="I121">
            <v>0</v>
          </cell>
          <cell r="J121">
            <v>1366</v>
          </cell>
          <cell r="K121">
            <v>-52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262.8</v>
          </cell>
          <cell r="Y121">
            <v>0.14840182648401826</v>
          </cell>
          <cell r="Z121">
            <v>0.14840182648401826</v>
          </cell>
          <cell r="AD121">
            <v>0</v>
          </cell>
          <cell r="AE121">
            <v>71</v>
          </cell>
          <cell r="AF121">
            <v>191.8</v>
          </cell>
          <cell r="AG121">
            <v>269.39999999999998</v>
          </cell>
          <cell r="AH121">
            <v>324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252.62100000000001</v>
          </cell>
          <cell r="D122">
            <v>8.0749999999999993</v>
          </cell>
          <cell r="E122">
            <v>348.49700000000001</v>
          </cell>
          <cell r="F122">
            <v>-89.156000000000006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355.61200000000002</v>
          </cell>
          <cell r="K122">
            <v>-7.1150000000000091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69.699399999999997</v>
          </cell>
          <cell r="Y122">
            <v>-1.2791501791980995</v>
          </cell>
          <cell r="Z122">
            <v>-1.2791501791980995</v>
          </cell>
          <cell r="AD122">
            <v>0</v>
          </cell>
          <cell r="AE122">
            <v>66.5732</v>
          </cell>
          <cell r="AF122">
            <v>60.61</v>
          </cell>
          <cell r="AG122">
            <v>67.509199999999993</v>
          </cell>
          <cell r="AH122">
            <v>48.616999999999997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-50</v>
          </cell>
          <cell r="D123">
            <v>513</v>
          </cell>
          <cell r="E123">
            <v>394</v>
          </cell>
          <cell r="F123">
            <v>60</v>
          </cell>
          <cell r="G123" t="str">
            <v>ак</v>
          </cell>
          <cell r="H123">
            <v>0</v>
          </cell>
          <cell r="I123">
            <v>0</v>
          </cell>
          <cell r="J123">
            <v>410</v>
          </cell>
          <cell r="K123">
            <v>-16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78.8</v>
          </cell>
          <cell r="Y123">
            <v>0.76142131979695438</v>
          </cell>
          <cell r="Z123">
            <v>0.76142131979695438</v>
          </cell>
          <cell r="AD123">
            <v>0</v>
          </cell>
          <cell r="AE123">
            <v>60.2</v>
          </cell>
          <cell r="AF123">
            <v>46.2</v>
          </cell>
          <cell r="AG123">
            <v>86.4</v>
          </cell>
          <cell r="AH123">
            <v>77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07.12.2024 - 13.12.2024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9.6959999999999997</v>
          </cell>
          <cell r="F9">
            <v>522.25599999999997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3.65</v>
          </cell>
          <cell r="F14">
            <v>511.01499999999999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2.65</v>
          </cell>
          <cell r="F15">
            <v>1607.826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365</v>
          </cell>
          <cell r="F21">
            <v>2423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1836</v>
          </cell>
          <cell r="F25">
            <v>5098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1015</v>
          </cell>
          <cell r="F27">
            <v>3857</v>
          </cell>
        </row>
        <row r="28">
          <cell r="A28" t="str">
            <v xml:space="preserve"> 034  Сосиски Рубленые, Вязанка вискофан МГС, 0.5кг, ПОКОМ</v>
          </cell>
          <cell r="F28">
            <v>6</v>
          </cell>
        </row>
        <row r="29">
          <cell r="A29" t="str">
            <v xml:space="preserve"> 035  Колбаса Сервелат Запекуша с говядиной, Вязанка 0,35кг,  ПОКОМ</v>
          </cell>
          <cell r="D29">
            <v>3</v>
          </cell>
          <cell r="F29">
            <v>3</v>
          </cell>
        </row>
        <row r="30">
          <cell r="A30" t="str">
            <v xml:space="preserve"> 036  Колбаса Сервелат Запекуша с сочным окороком, Вязанка 0,35кг,  ПОКОМ</v>
          </cell>
          <cell r="D30">
            <v>3</v>
          </cell>
          <cell r="F30">
            <v>3</v>
          </cell>
        </row>
        <row r="31">
          <cell r="A31" t="str">
            <v xml:space="preserve"> 040  Ветчина Дугушка ТМ Стародворье, вектор в/у, 0,4кг    ПОКОМ</v>
          </cell>
          <cell r="D31">
            <v>3</v>
          </cell>
          <cell r="F31">
            <v>3</v>
          </cell>
        </row>
        <row r="32">
          <cell r="A32" t="str">
            <v xml:space="preserve"> 043  Ветчина Нежная ТМ Особый рецепт, п/а, 0,4кг    ПОКОМ</v>
          </cell>
          <cell r="D32">
            <v>3</v>
          </cell>
          <cell r="F32">
            <v>41</v>
          </cell>
        </row>
        <row r="33">
          <cell r="A33" t="str">
            <v xml:space="preserve"> 047  Кол Баварская, белков.обол. в термоусад. пакете 0.17 кг, ТМ Стародворье  ПОКОМ</v>
          </cell>
          <cell r="D33">
            <v>6</v>
          </cell>
          <cell r="F33">
            <v>298</v>
          </cell>
        </row>
        <row r="34">
          <cell r="A34" t="str">
            <v xml:space="preserve"> 054  Колбаса вареная Филейбургская с филе сочного окорока, 0,45 кг, БАВАРУШКА ПОКОМ</v>
          </cell>
          <cell r="D34">
            <v>3</v>
          </cell>
          <cell r="F34">
            <v>3</v>
          </cell>
        </row>
        <row r="35">
          <cell r="A35" t="str">
            <v xml:space="preserve"> 062  Колбаса Кракушка пряная с сальцем, 0.3кг в/у п/к, БАВАРУШКА ПОКОМ</v>
          </cell>
          <cell r="D35">
            <v>8</v>
          </cell>
          <cell r="F35">
            <v>333</v>
          </cell>
        </row>
        <row r="36">
          <cell r="A36" t="str">
            <v xml:space="preserve"> 074  Колбаса Салями Баварушка, в/у 0.35 кг срез, ТМ Стародворье ПОКОМ</v>
          </cell>
          <cell r="D36">
            <v>3</v>
          </cell>
          <cell r="F36">
            <v>3</v>
          </cell>
        </row>
        <row r="37">
          <cell r="A37" t="str">
            <v xml:space="preserve"> 077  Колбаса Сервелат запеч Дугушка, вектор 0,35 кг, ТМ Стародворье    ПОКОМ</v>
          </cell>
          <cell r="D37">
            <v>1</v>
          </cell>
          <cell r="F37">
            <v>1</v>
          </cell>
        </row>
        <row r="38">
          <cell r="A38" t="str">
            <v xml:space="preserve"> 078  Колбаса Сервелат Зернистый, ПОКОМ 0.35 кг,ПОКОМ</v>
          </cell>
          <cell r="D38">
            <v>3</v>
          </cell>
          <cell r="F38">
            <v>3</v>
          </cell>
        </row>
        <row r="39">
          <cell r="A39" t="str">
            <v xml:space="preserve"> 083  Колбаса Швейцарская 0,17 кг., ШТ., сырокопченая   ПОКОМ</v>
          </cell>
          <cell r="D39">
            <v>22</v>
          </cell>
          <cell r="F39">
            <v>1514</v>
          </cell>
        </row>
        <row r="40">
          <cell r="A40" t="str">
            <v xml:space="preserve"> 086  Колбаски Шашлычные, 0.4кг ядрена копоть ПОКОМ</v>
          </cell>
          <cell r="D40">
            <v>3</v>
          </cell>
          <cell r="F40">
            <v>3</v>
          </cell>
        </row>
        <row r="41">
          <cell r="A41" t="str">
            <v xml:space="preserve"> 090  Мини-салями со вкусом бекона,  0.05кг, ядрена копоть   ПОКОМ</v>
          </cell>
          <cell r="D41">
            <v>3</v>
          </cell>
          <cell r="F41">
            <v>3</v>
          </cell>
        </row>
        <row r="42">
          <cell r="A42" t="str">
            <v xml:space="preserve"> 092  Сосиски Баварские с сыром,  0.42кг,ПОКОМ</v>
          </cell>
          <cell r="D42">
            <v>3</v>
          </cell>
          <cell r="F42">
            <v>3</v>
          </cell>
        </row>
        <row r="43">
          <cell r="A43" t="str">
            <v xml:space="preserve"> 093  Сосиски Баварские с сыром, БАВАРУШКИ МГС 0.42кг,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102  Сосиски Ганноверские, амилюкс МГС, 0.6кг, ТМ Стародворье    ПОКОМ</v>
          </cell>
          <cell r="D44">
            <v>3</v>
          </cell>
          <cell r="F44">
            <v>3</v>
          </cell>
        </row>
        <row r="45">
          <cell r="A45" t="str">
            <v xml:space="preserve"> 106  Сосиски С горчицей, 0.42кг, 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108  Сосиски С сыром,  0.42кг,ядрена копоть ПОКОМ</v>
          </cell>
          <cell r="D46">
            <v>3</v>
          </cell>
          <cell r="F46">
            <v>3</v>
          </cell>
        </row>
        <row r="47">
          <cell r="A47" t="str">
            <v xml:space="preserve"> 114  Сосиски Филейбургские с филе сочного окорока, 0,55 кг, БАВАРУШКА ПОКОМ</v>
          </cell>
          <cell r="D47">
            <v>3</v>
          </cell>
          <cell r="F47">
            <v>3</v>
          </cell>
        </row>
        <row r="48">
          <cell r="A48" t="str">
            <v xml:space="preserve"> 115  Колбаса Салями Филейбургская зернистая, в/у 0,35 кг срез, БАВАРУШКА ПОКОМ</v>
          </cell>
          <cell r="D48">
            <v>3</v>
          </cell>
          <cell r="F48">
            <v>458</v>
          </cell>
        </row>
        <row r="49">
          <cell r="A49" t="str">
            <v xml:space="preserve"> 116  Колбаса Балыкбургская с копченым балыком, в/у 0,35 кг срез, БАВАРУШКА ПОКОМ</v>
          </cell>
          <cell r="D49">
            <v>182</v>
          </cell>
          <cell r="F49">
            <v>314</v>
          </cell>
        </row>
        <row r="50">
          <cell r="A50" t="str">
            <v xml:space="preserve"> 117  Колбаса Сервелат Филейбургский с ароматными пряностями, в/у 0,35 кг срез, БАВАРУШКА ПОКОМ</v>
          </cell>
          <cell r="D50">
            <v>21</v>
          </cell>
          <cell r="F50">
            <v>458</v>
          </cell>
        </row>
        <row r="51">
          <cell r="A51" t="str">
            <v xml:space="preserve"> 118  Колбаса Сервелат Филейбургский с филе сочного окорока, в/у 0,35 кг срез, БАВАРУШКА ПОКОМ</v>
          </cell>
          <cell r="D51">
            <v>4</v>
          </cell>
          <cell r="F51">
            <v>681</v>
          </cell>
        </row>
        <row r="52">
          <cell r="A52" t="str">
            <v xml:space="preserve"> 119  Паштет печеночный Гусь со вкусом гусиного мяса, 0,1 кг ПОКОМ</v>
          </cell>
          <cell r="D52">
            <v>6</v>
          </cell>
          <cell r="F52">
            <v>6</v>
          </cell>
        </row>
        <row r="53">
          <cell r="A53" t="str">
            <v xml:space="preserve"> 120  Паштет печеночный Копченый бекон со вкусом копченого бекона 0,1 кг ПОКОМ</v>
          </cell>
          <cell r="D53">
            <v>6</v>
          </cell>
          <cell r="F53">
            <v>6</v>
          </cell>
        </row>
        <row r="54">
          <cell r="A54" t="str">
            <v xml:space="preserve"> 200  Ветчина Дугушка ТМ Стародворье, вектор в/у    ПОКОМ</v>
          </cell>
          <cell r="D54">
            <v>13.1</v>
          </cell>
          <cell r="F54">
            <v>407.24299999999999</v>
          </cell>
        </row>
        <row r="55">
          <cell r="A55" t="str">
            <v xml:space="preserve"> 201  Ветчина Нежная ТМ Особый рецепт, (2,5кг), ПОКОМ</v>
          </cell>
          <cell r="D55">
            <v>20.5</v>
          </cell>
          <cell r="F55">
            <v>5044.3720000000003</v>
          </cell>
        </row>
        <row r="56">
          <cell r="A56" t="str">
            <v xml:space="preserve"> 203  Ветчина Нежная, ВЕС п/а ср.батон, ТМ КОЛБАСНЫЙ СТАНДАРТ ПОКОМ</v>
          </cell>
          <cell r="D56">
            <v>3</v>
          </cell>
          <cell r="F56">
            <v>3</v>
          </cell>
        </row>
        <row r="57">
          <cell r="A57" t="str">
            <v xml:space="preserve"> 207  ВСД Колбаса Княжеская, ВЕС.    </v>
          </cell>
          <cell r="D57">
            <v>3</v>
          </cell>
          <cell r="F57">
            <v>3</v>
          </cell>
        </row>
        <row r="58">
          <cell r="A58" t="str">
            <v xml:space="preserve"> 210  Колбаса Баварушка с грудинкой,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211  Колбаса Баварушка с душистым чесноком, ВЕС, фиброуз в/у, ТМ Стародворье ПОКОМ</v>
          </cell>
          <cell r="D59">
            <v>3</v>
          </cell>
          <cell r="F59">
            <v>3</v>
          </cell>
        </row>
        <row r="60">
          <cell r="A60" t="str">
            <v xml:space="preserve"> 215  Колбаса Докторская ГОСТ Дугушка, ВЕС, ТМ Стародворье ПОКОМ</v>
          </cell>
          <cell r="D60">
            <v>13.002000000000001</v>
          </cell>
          <cell r="F60">
            <v>361.012</v>
          </cell>
        </row>
        <row r="61">
          <cell r="A61" t="str">
            <v xml:space="preserve"> 216  Колбаса Докторская ГОСТ, фиброуз ВАКУУМ ВЕС, ТМ Стародворье ПОКОМ</v>
          </cell>
          <cell r="D61">
            <v>3</v>
          </cell>
          <cell r="F61">
            <v>3</v>
          </cell>
        </row>
        <row r="62">
          <cell r="A62" t="str">
            <v xml:space="preserve"> 219  Колбаса Докторская Особая ТМ Особый рецепт, ВЕС  ПОКОМ</v>
          </cell>
          <cell r="D62">
            <v>9</v>
          </cell>
          <cell r="F62">
            <v>440.40199999999999</v>
          </cell>
        </row>
        <row r="63">
          <cell r="A63" t="str">
            <v xml:space="preserve"> 221  Колбаса Докторская по-стародворски, натурин в/у, ВЕС, ТМ Стародворье ПОКОМ</v>
          </cell>
          <cell r="D63">
            <v>3</v>
          </cell>
          <cell r="F63">
            <v>3</v>
          </cell>
        </row>
        <row r="64">
          <cell r="A64" t="str">
            <v xml:space="preserve"> 225  Колбаса Дугушка со шпиком, ВЕС, ТМ Стародворье   ПОКОМ</v>
          </cell>
          <cell r="D64">
            <v>3</v>
          </cell>
          <cell r="F64">
            <v>3</v>
          </cell>
        </row>
        <row r="65">
          <cell r="A65" t="str">
            <v xml:space="preserve"> 226  Колбаса Княжеская, с/к белков.обол в термоусад. пакете, ВЕС,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227  Колбаса Любительская стародворская, ВЕС, ВАКУУМ фиброуз, ТМ Стародворье ПОКОМ</v>
          </cell>
          <cell r="D66">
            <v>3</v>
          </cell>
          <cell r="F66">
            <v>3</v>
          </cell>
        </row>
        <row r="67">
          <cell r="A67" t="str">
            <v xml:space="preserve"> 229  Колбаса Молочная Дугушка, в/у, ВЕС, ТМ Стародворье   ПОКОМ</v>
          </cell>
          <cell r="D67">
            <v>20.2</v>
          </cell>
          <cell r="F67">
            <v>504.92899999999997</v>
          </cell>
        </row>
        <row r="68">
          <cell r="A68" t="str">
            <v xml:space="preserve"> 230  Колбаса Молочная Особая ТМ Особый рецепт, п/а, ВЕС. ПОКОМ</v>
          </cell>
          <cell r="D68">
            <v>4</v>
          </cell>
          <cell r="F68">
            <v>4</v>
          </cell>
        </row>
        <row r="69">
          <cell r="A69" t="str">
            <v xml:space="preserve"> 235  Колбаса Особая ТМ Особый рецепт, ВЕС, ТМ Стародворье ПОКОМ</v>
          </cell>
          <cell r="D69">
            <v>4</v>
          </cell>
          <cell r="F69">
            <v>9</v>
          </cell>
        </row>
        <row r="70">
          <cell r="A70" t="str">
            <v xml:space="preserve"> 236  Колбаса Рубленая ЗАПЕЧ. Дугушка ТМ Стародворье, вектор, в/к    ПОКОМ</v>
          </cell>
          <cell r="D70">
            <v>4.8</v>
          </cell>
          <cell r="F70">
            <v>192.63399999999999</v>
          </cell>
        </row>
        <row r="71">
          <cell r="A71" t="str">
            <v xml:space="preserve"> 237  Колбаса Русская по-стародворски, ВЕС.  ПОКОМ</v>
          </cell>
          <cell r="D71">
            <v>3</v>
          </cell>
          <cell r="F71">
            <v>3</v>
          </cell>
        </row>
        <row r="72">
          <cell r="A72" t="str">
            <v xml:space="preserve"> 239  Колбаса Салями запеч Дугушка, оболочка вектор, ВЕС, ТМ Стародворье  ПОКОМ</v>
          </cell>
          <cell r="D72">
            <v>3.8</v>
          </cell>
          <cell r="F72">
            <v>194.786</v>
          </cell>
        </row>
        <row r="73">
          <cell r="A73" t="str">
            <v xml:space="preserve"> 240  Колбаса Салями охотничья, ВЕС. ПОКОМ</v>
          </cell>
          <cell r="D73">
            <v>3.35</v>
          </cell>
          <cell r="F73">
            <v>32.793999999999997</v>
          </cell>
        </row>
        <row r="74">
          <cell r="A74" t="str">
            <v xml:space="preserve"> 241  Колбаса Сервелат Баварушка с сочным окороком,  ВЕС, БАВАРУШКА ПОКОМ</v>
          </cell>
          <cell r="D74">
            <v>3</v>
          </cell>
          <cell r="F74">
            <v>3</v>
          </cell>
        </row>
        <row r="75">
          <cell r="A75" t="str">
            <v xml:space="preserve"> 242  Колбаса Сервелат ЗАПЕЧ.Дугушка ТМ Стародворье, вектор, в/к     ПОКОМ</v>
          </cell>
          <cell r="D75">
            <v>8.1020000000000003</v>
          </cell>
          <cell r="F75">
            <v>441.36700000000002</v>
          </cell>
        </row>
        <row r="76">
          <cell r="A76" t="str">
            <v xml:space="preserve"> 244  Колбаса Сервелат Кремлевский, ВЕС. ПОКОМ</v>
          </cell>
          <cell r="D76">
            <v>3</v>
          </cell>
          <cell r="F76">
            <v>3</v>
          </cell>
        </row>
        <row r="77">
          <cell r="A77" t="str">
            <v xml:space="preserve"> 246  Колбаса Стародворская,ТС Старый двор  ПОКОМ</v>
          </cell>
          <cell r="D77">
            <v>3</v>
          </cell>
          <cell r="F77">
            <v>3</v>
          </cell>
        </row>
        <row r="78">
          <cell r="A78" t="str">
            <v xml:space="preserve"> 247  Сардельки Нежные, ВЕС.  ПОКОМ</v>
          </cell>
          <cell r="D78">
            <v>3</v>
          </cell>
          <cell r="F78">
            <v>129.40100000000001</v>
          </cell>
        </row>
        <row r="79">
          <cell r="A79" t="str">
            <v xml:space="preserve"> 248  Сардельки Сочные ТМ Особый рецепт,   ПОКОМ</v>
          </cell>
          <cell r="D79">
            <v>5.3</v>
          </cell>
          <cell r="F79">
            <v>175.02699999999999</v>
          </cell>
        </row>
        <row r="80">
          <cell r="A80" t="str">
            <v xml:space="preserve"> 249  Сардельки Сочные, ПОКОМ</v>
          </cell>
          <cell r="D80">
            <v>3</v>
          </cell>
          <cell r="F80">
            <v>3</v>
          </cell>
        </row>
        <row r="81">
          <cell r="A81" t="str">
            <v xml:space="preserve"> 250  Сардельки стародворские с говядиной в обол. NDX, ВЕС. ПОКОМ</v>
          </cell>
          <cell r="D81">
            <v>5.6</v>
          </cell>
          <cell r="F81">
            <v>1076.9839999999999</v>
          </cell>
        </row>
        <row r="82">
          <cell r="A82" t="str">
            <v xml:space="preserve"> 251  Сосиски Баварские, ВЕС.  ПОКОМ</v>
          </cell>
          <cell r="D82">
            <v>3</v>
          </cell>
          <cell r="F82">
            <v>3</v>
          </cell>
        </row>
        <row r="83">
          <cell r="A83" t="str">
            <v xml:space="preserve"> 253  Сосиски Ганноверские   ПОКОМ</v>
          </cell>
          <cell r="D83">
            <v>3</v>
          </cell>
          <cell r="F83">
            <v>3</v>
          </cell>
        </row>
        <row r="84">
          <cell r="A84" t="str">
            <v xml:space="preserve"> 254 Сосиски Датские, ВЕС, ТМ КОЛБАСНЫЙ СТАНДАРТ ПОКОМ</v>
          </cell>
          <cell r="D84">
            <v>3</v>
          </cell>
          <cell r="F84">
            <v>3</v>
          </cell>
        </row>
        <row r="85">
          <cell r="A85" t="str">
            <v xml:space="preserve"> 255  Сосиски Молочные для завтрака ТМ Особый рецепт, п/а МГС, ВЕС, ТМ Стародворье  ПОКОМ</v>
          </cell>
          <cell r="D85">
            <v>1.3</v>
          </cell>
          <cell r="F85">
            <v>75.849999999999994</v>
          </cell>
        </row>
        <row r="86">
          <cell r="A86" t="str">
            <v xml:space="preserve"> 257  Сосиски Молочные оригинальные ТМ Особый рецепт, ВЕС.   ПОКОМ</v>
          </cell>
          <cell r="F86">
            <v>83.504999999999995</v>
          </cell>
        </row>
        <row r="87">
          <cell r="A87" t="str">
            <v xml:space="preserve"> 258  Сосиски Молочные по-стародворски, амицел МГС, ВЕС, ТМ Стародворье ПОКОМ</v>
          </cell>
          <cell r="D87">
            <v>3</v>
          </cell>
          <cell r="F87">
            <v>3</v>
          </cell>
        </row>
        <row r="88">
          <cell r="A88" t="str">
            <v xml:space="preserve"> 259  Сосиски Сливочные Дугушка, ВЕС.   ПОКОМ</v>
          </cell>
          <cell r="D88">
            <v>3</v>
          </cell>
          <cell r="F88">
            <v>3</v>
          </cell>
        </row>
        <row r="89">
          <cell r="A89" t="str">
            <v xml:space="preserve"> 262  Сосиски Филейбургские, ВЕС, ТС Баварушка  ПОКОМ</v>
          </cell>
          <cell r="D89">
            <v>3</v>
          </cell>
          <cell r="F89">
            <v>3</v>
          </cell>
        </row>
        <row r="90">
          <cell r="A90" t="str">
            <v xml:space="preserve"> 263  Шпикачки Стародворские, ВЕС.  ПОКОМ</v>
          </cell>
          <cell r="D90">
            <v>1.3</v>
          </cell>
          <cell r="F90">
            <v>139.262</v>
          </cell>
        </row>
        <row r="91">
          <cell r="A91" t="str">
            <v xml:space="preserve"> 265  Колбаса Балыкбургская, ВЕС, ТМ Баварушка  ПОКОМ</v>
          </cell>
          <cell r="F91">
            <v>75.102000000000004</v>
          </cell>
        </row>
        <row r="92">
          <cell r="A92" t="str">
            <v xml:space="preserve"> 266  Колбаса Филейбургская с сочным окороком, ВЕС, ТМ Баварушка  ПОКОМ</v>
          </cell>
          <cell r="D92">
            <v>3</v>
          </cell>
          <cell r="F92">
            <v>91.32</v>
          </cell>
        </row>
        <row r="93">
          <cell r="A93" t="str">
            <v xml:space="preserve"> 267  Колбаса Салями Филейбургская зернистая, оболочка фиброуз, ВЕС, ТМ Баварушка  ПОКОМ</v>
          </cell>
          <cell r="D93">
            <v>0.7</v>
          </cell>
          <cell r="F93">
            <v>68.340999999999994</v>
          </cell>
        </row>
        <row r="94">
          <cell r="A94" t="str">
            <v xml:space="preserve"> 270  Колбаса Сервелат Филейный ТМ Особый Рецепт, ВЕС. ПОКОМ</v>
          </cell>
          <cell r="D94">
            <v>6</v>
          </cell>
          <cell r="F94">
            <v>6</v>
          </cell>
        </row>
        <row r="95">
          <cell r="A95" t="str">
            <v xml:space="preserve"> 271  Колбаса Сервелат Левантский ТМ Особый Рецепт, ВЕС. ПОКОМ</v>
          </cell>
          <cell r="D95">
            <v>5</v>
          </cell>
          <cell r="F95">
            <v>5</v>
          </cell>
        </row>
        <row r="96">
          <cell r="A96" t="str">
            <v xml:space="preserve"> 272  Колбаса Сервелат Филедворский, фиброуз, в/у 0,35 кг срез,  ПОКОМ</v>
          </cell>
          <cell r="D96">
            <v>11</v>
          </cell>
          <cell r="F96">
            <v>1702</v>
          </cell>
        </row>
        <row r="97">
          <cell r="A97" t="str">
            <v xml:space="preserve"> 273  Сосиски Сочинки с сочной грудинкой, МГС 0.4кг,   ПОКОМ</v>
          </cell>
          <cell r="D97">
            <v>364</v>
          </cell>
          <cell r="F97">
            <v>2463</v>
          </cell>
        </row>
        <row r="98">
          <cell r="A98" t="str">
            <v xml:space="preserve"> 274  Колбаса полусухая Стародворская 0,17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275  Колбаса полусухая Царедворская 0,15 кг., ШТ.,   ПОКОМ</v>
          </cell>
          <cell r="D99">
            <v>5</v>
          </cell>
          <cell r="F99">
            <v>5</v>
          </cell>
        </row>
        <row r="100">
          <cell r="A100" t="str">
            <v xml:space="preserve"> 276  Колбаса Сливушка ТМ Вязанка в оболочке полиамид 0,45 кг  ПОКОМ</v>
          </cell>
          <cell r="D100">
            <v>2632</v>
          </cell>
          <cell r="F100">
            <v>5715</v>
          </cell>
        </row>
        <row r="101">
          <cell r="A101" t="str">
            <v xml:space="preserve"> 277  Колбаса Мясорубская ТМ Стародворье с сочной грудинкой , 0,35 кг срез  ПОКОМ</v>
          </cell>
          <cell r="D101">
            <v>3</v>
          </cell>
          <cell r="F101">
            <v>3</v>
          </cell>
        </row>
        <row r="102">
          <cell r="A102" t="str">
            <v xml:space="preserve"> 278  Сосиски Сочинки с сочным окороком, МГС 0.4кг,   ПОКОМ</v>
          </cell>
          <cell r="D102">
            <v>3</v>
          </cell>
          <cell r="F102">
            <v>5</v>
          </cell>
        </row>
        <row r="103">
          <cell r="A103" t="str">
            <v xml:space="preserve"> 280  Ветчина Вязанка с индейкой, вектор, ВЕС, ТМ Стародворские колбасы   ПОКОМ</v>
          </cell>
          <cell r="D103">
            <v>3</v>
          </cell>
          <cell r="F103">
            <v>3</v>
          </cell>
        </row>
        <row r="104">
          <cell r="A104" t="str">
            <v xml:space="preserve"> 281  Сосиски Молочные для завтрака ТМ Особый рецепт, 0,4кг  ПОКОМ</v>
          </cell>
          <cell r="F104">
            <v>1</v>
          </cell>
        </row>
        <row r="105">
          <cell r="A105" t="str">
            <v xml:space="preserve"> 283  Сосиски Сочинки, ВЕС, ТМ Стародворье ПОКОМ</v>
          </cell>
          <cell r="D105">
            <v>4.4000000000000004</v>
          </cell>
          <cell r="F105">
            <v>489.71</v>
          </cell>
        </row>
        <row r="106">
          <cell r="A106" t="str">
            <v xml:space="preserve"> 285  Паштет печеночный со слив.маслом ТМ Стародворье ламистер 0,1 кг  ПОКОМ</v>
          </cell>
          <cell r="D106">
            <v>15</v>
          </cell>
          <cell r="F106">
            <v>462</v>
          </cell>
        </row>
        <row r="107">
          <cell r="A107" t="str">
            <v xml:space="preserve"> 287  Ветчина Вязанка с индейкой, вектор 0,45 кг, ТМ Стародворские колбасы  ПОКОМ</v>
          </cell>
          <cell r="D107">
            <v>3</v>
          </cell>
          <cell r="F107">
            <v>3</v>
          </cell>
        </row>
        <row r="108">
          <cell r="A108" t="str">
            <v xml:space="preserve"> 288  Колбаса Докторская оригинальная Особая ТМ Особый рецепт,  0,4кг, ПОКОМ</v>
          </cell>
          <cell r="F108">
            <v>1</v>
          </cell>
        </row>
        <row r="109">
          <cell r="A109" t="str">
            <v xml:space="preserve"> 289  Ветчина Запекуша с сочным окороком, Вязанка 0,42кг,  ПОКОМ</v>
          </cell>
          <cell r="D109">
            <v>3</v>
          </cell>
          <cell r="F109">
            <v>3</v>
          </cell>
        </row>
        <row r="110">
          <cell r="A110" t="str">
            <v xml:space="preserve"> 290  Колбаса Царедворская, 0,4кг ТМ Стародворье  Поком</v>
          </cell>
          <cell r="D110">
            <v>3</v>
          </cell>
          <cell r="F110">
            <v>3</v>
          </cell>
        </row>
        <row r="111">
          <cell r="A111" t="str">
            <v xml:space="preserve"> 296  Колбаса Мясорубская с рубленой грудинкой 0,35кг срез ТМ Стародворье  ПОКОМ</v>
          </cell>
          <cell r="D111">
            <v>15</v>
          </cell>
          <cell r="F111">
            <v>1140</v>
          </cell>
        </row>
        <row r="112">
          <cell r="A112" t="str">
            <v xml:space="preserve"> 297  Колбаса Мясорубская с рубленой грудинкой ВЕС ТМ Стародворье  ПОКОМ</v>
          </cell>
          <cell r="D112">
            <v>3.85</v>
          </cell>
          <cell r="F112">
            <v>215.369</v>
          </cell>
        </row>
        <row r="113">
          <cell r="A113" t="str">
            <v xml:space="preserve"> 301  Сосиски Сочинки по-баварски с сыром,  0.4кг, ТМ Стародворье  ПОКОМ</v>
          </cell>
          <cell r="D113">
            <v>34</v>
          </cell>
          <cell r="F113">
            <v>1492</v>
          </cell>
        </row>
        <row r="114">
          <cell r="A114" t="str">
            <v xml:space="preserve"> 302  Сосиски Сочинки по-баварски,  0.4кг, ТМ Стародворье  ПОКОМ</v>
          </cell>
          <cell r="D114">
            <v>38</v>
          </cell>
          <cell r="F114">
            <v>2854</v>
          </cell>
        </row>
        <row r="115">
          <cell r="A115" t="str">
            <v xml:space="preserve"> 303  Колбаса Мясорубская ТМ Стародворье с рубленой грудинкой в/у 0,4 кг срез  ПОКОМ</v>
          </cell>
          <cell r="D115">
            <v>3</v>
          </cell>
          <cell r="F115">
            <v>4</v>
          </cell>
        </row>
        <row r="116">
          <cell r="A116" t="str">
            <v xml:space="preserve"> 304  Колбаса Салями Мясорубская с рубленным шпиком ВЕС ТМ Стародворье  ПОКОМ</v>
          </cell>
          <cell r="D116">
            <v>3.85</v>
          </cell>
          <cell r="F116">
            <v>74.989999999999995</v>
          </cell>
        </row>
        <row r="117">
          <cell r="A117" t="str">
            <v xml:space="preserve"> 305  Колбаса Сервелат Мясорубский с мелкорубленным окороком в/у  ТМ Стародворье ВЕС   ПОКОМ</v>
          </cell>
          <cell r="D117">
            <v>3.85</v>
          </cell>
          <cell r="F117">
            <v>210.977</v>
          </cell>
        </row>
        <row r="118">
          <cell r="A118" t="str">
            <v xml:space="preserve"> 306  Колбаса Салями Мясорубская с рубленым шпиком 0,35 кг срез ТМ Стародворье   Поком</v>
          </cell>
          <cell r="D118">
            <v>12</v>
          </cell>
          <cell r="F118">
            <v>1088</v>
          </cell>
        </row>
        <row r="119">
          <cell r="A119" t="str">
            <v xml:space="preserve"> 307  Колбаса Сервелат Мясорубский с мелкорубленным окороком 0,35 кг срез ТМ Стародворье   Поком</v>
          </cell>
          <cell r="D119">
            <v>18</v>
          </cell>
          <cell r="F119">
            <v>1823</v>
          </cell>
        </row>
        <row r="120">
          <cell r="A120" t="str">
            <v xml:space="preserve"> 309  Сосиски Сочинки с сыром 0,4 кг ТМ Стародворье  ПОКОМ</v>
          </cell>
          <cell r="D120">
            <v>25</v>
          </cell>
          <cell r="F120">
            <v>1106</v>
          </cell>
        </row>
        <row r="121">
          <cell r="A121" t="str">
            <v xml:space="preserve"> 312  Ветчина Филейская ВЕС ТМ  Вязанка ТС Столичная  ПОКОМ</v>
          </cell>
          <cell r="D121">
            <v>8.3000000000000007</v>
          </cell>
          <cell r="F121">
            <v>313.96499999999997</v>
          </cell>
        </row>
        <row r="122">
          <cell r="A122" t="str">
            <v xml:space="preserve"> 314  Крылышки копченые на решетке 0,3 кг ТМ Ядрена копоть  ПОКОМ</v>
          </cell>
          <cell r="D122">
            <v>3</v>
          </cell>
          <cell r="F122">
            <v>3</v>
          </cell>
        </row>
        <row r="123">
          <cell r="A123" t="str">
            <v xml:space="preserve"> 315  Колбаса вареная Молокуша ТМ Вязанка ВЕС, ПОКОМ</v>
          </cell>
          <cell r="D123">
            <v>7.05</v>
          </cell>
          <cell r="F123">
            <v>519.101</v>
          </cell>
        </row>
        <row r="124">
          <cell r="A124" t="str">
            <v xml:space="preserve"> 316  Колбаса Нежная ТМ Зареченские ВЕС  ПОКОМ</v>
          </cell>
          <cell r="D124">
            <v>3</v>
          </cell>
          <cell r="F124">
            <v>75.349999999999994</v>
          </cell>
        </row>
        <row r="125">
          <cell r="A125" t="str">
            <v xml:space="preserve"> 317 Колбаса Сервелат Рижский ТМ Зареченские, ВЕС  ПОКОМ</v>
          </cell>
          <cell r="F125">
            <v>4.7009999999999996</v>
          </cell>
        </row>
        <row r="126">
          <cell r="A126" t="str">
            <v xml:space="preserve"> 318  Сосиски Датские ТМ Зареченские, ВЕС  ПОКОМ</v>
          </cell>
          <cell r="D126">
            <v>35.6</v>
          </cell>
          <cell r="F126">
            <v>3061.6669999999999</v>
          </cell>
        </row>
        <row r="127">
          <cell r="A127" t="str">
            <v xml:space="preserve"> 319  Колбаса вареная Филейская ТМ Вязанка ТС Классическая, 0,45 кг. ПОКОМ</v>
          </cell>
          <cell r="D127">
            <v>1451</v>
          </cell>
          <cell r="F127">
            <v>3772</v>
          </cell>
        </row>
        <row r="128">
          <cell r="A128" t="str">
            <v xml:space="preserve"> 320  Ветчина Нежная ТМ Зареченские,большой батон, ВЕС ПОКОМ</v>
          </cell>
          <cell r="D128">
            <v>3</v>
          </cell>
          <cell r="F128">
            <v>3</v>
          </cell>
        </row>
        <row r="129">
          <cell r="A129" t="str">
            <v xml:space="preserve"> 321  Колбаса Сервелат Пражский ТМ Зареченские,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322  Колбаса вареная Молокуша 0,45кг ТМ Вязанка  ПОКОМ</v>
          </cell>
          <cell r="D130">
            <v>1815</v>
          </cell>
          <cell r="F130">
            <v>4960</v>
          </cell>
        </row>
        <row r="131">
          <cell r="A131" t="str">
            <v xml:space="preserve"> 324  Ветчина Филейская ТМ Вязанка Столичная 0,45 кг ПОКОМ</v>
          </cell>
          <cell r="D131">
            <v>23</v>
          </cell>
          <cell r="F131">
            <v>1033</v>
          </cell>
        </row>
        <row r="132">
          <cell r="A132" t="str">
            <v xml:space="preserve"> 325  Сосиски Сочинки по-баварски с сыром Стародворье, ВЕС ПОКОМ</v>
          </cell>
          <cell r="D132">
            <v>3</v>
          </cell>
          <cell r="F132">
            <v>3</v>
          </cell>
        </row>
        <row r="133">
          <cell r="A133" t="str">
            <v xml:space="preserve"> 328  Сардельки Сочинки Стародворье ТМ  0,4 кг ПОКОМ</v>
          </cell>
          <cell r="D133">
            <v>10</v>
          </cell>
          <cell r="F133">
            <v>431</v>
          </cell>
        </row>
        <row r="134">
          <cell r="A134" t="str">
            <v xml:space="preserve"> 329  Сардельки Сочинки с сыром Стародворье ТМ, 0,4 кг. ПОКОМ</v>
          </cell>
          <cell r="D134">
            <v>13</v>
          </cell>
          <cell r="F134">
            <v>372</v>
          </cell>
        </row>
        <row r="135">
          <cell r="A135" t="str">
            <v xml:space="preserve"> 330  Колбаса вареная Филейская ТМ Вязанка ТС Классическая ВЕС  ПОКОМ</v>
          </cell>
          <cell r="D135">
            <v>15.608000000000001</v>
          </cell>
          <cell r="F135">
            <v>980.50900000000001</v>
          </cell>
        </row>
        <row r="136">
          <cell r="A136" t="str">
            <v xml:space="preserve"> 331  Сосиски Сочинки по-баварски ВЕС ТМ Стародворье  Поком</v>
          </cell>
          <cell r="D136">
            <v>3</v>
          </cell>
          <cell r="F136">
            <v>3</v>
          </cell>
        </row>
        <row r="137">
          <cell r="A137" t="str">
            <v xml:space="preserve"> 333  Колбаса Балыковая, Вязанка фиброуз в/у, ВЕС ПОКОМ</v>
          </cell>
          <cell r="D137">
            <v>3</v>
          </cell>
          <cell r="F137">
            <v>4</v>
          </cell>
        </row>
        <row r="138">
          <cell r="A138" t="str">
            <v xml:space="preserve"> 334  Паштет Любительский ТМ Стародворье ламистер 0,1 кг  ПОКОМ</v>
          </cell>
          <cell r="D138">
            <v>3</v>
          </cell>
          <cell r="F138">
            <v>254</v>
          </cell>
        </row>
        <row r="139">
          <cell r="A139" t="str">
            <v xml:space="preserve"> 335  Колбаса Сливушка ТМ Вязанка. ВЕС.  ПОКОМ </v>
          </cell>
          <cell r="D139">
            <v>10.95</v>
          </cell>
          <cell r="F139">
            <v>218.42099999999999</v>
          </cell>
        </row>
        <row r="140">
          <cell r="A140" t="str">
            <v xml:space="preserve"> 341 Сосиски Сочинки Сливочные ТМ Стародворье ВЕС ПОКОМ</v>
          </cell>
          <cell r="D140">
            <v>3</v>
          </cell>
          <cell r="F140">
            <v>3</v>
          </cell>
        </row>
        <row r="141">
          <cell r="A141" t="str">
            <v xml:space="preserve"> 342 Сосиски Сочинки Молочные ТМ Стародворье 0,4 кг ПОКОМ</v>
          </cell>
          <cell r="D141">
            <v>216</v>
          </cell>
          <cell r="F141">
            <v>2626</v>
          </cell>
        </row>
        <row r="142">
          <cell r="A142" t="str">
            <v xml:space="preserve"> 343 Сосиски Сочинки Сливочные ТМ Стародворье  0,4 кг</v>
          </cell>
          <cell r="D142">
            <v>18</v>
          </cell>
          <cell r="F142">
            <v>2011</v>
          </cell>
        </row>
        <row r="143">
          <cell r="A143" t="str">
            <v xml:space="preserve"> 344  Колбаса Сочинка по-европейски с сочной грудинкой ТМ Стародворье, ВЕС ПОКОМ</v>
          </cell>
          <cell r="D143">
            <v>1.6</v>
          </cell>
          <cell r="F143">
            <v>411.29899999999998</v>
          </cell>
        </row>
        <row r="144">
          <cell r="A144" t="str">
            <v xml:space="preserve"> 345  Колбаса Сочинка по-фински с сочным окроком ТМ Стародворье ВЕС ПОКОМ</v>
          </cell>
          <cell r="D144">
            <v>3.8</v>
          </cell>
          <cell r="F144">
            <v>293.92599999999999</v>
          </cell>
        </row>
        <row r="145">
          <cell r="A145" t="str">
            <v xml:space="preserve"> 346  Колбаса Сочинка зернистая с сочной грудинкой ТМ Стародворье.ВЕС ПОКОМ</v>
          </cell>
          <cell r="D145">
            <v>6.2</v>
          </cell>
          <cell r="F145">
            <v>682.82100000000003</v>
          </cell>
        </row>
        <row r="146">
          <cell r="A146" t="str">
            <v xml:space="preserve"> 347  Колбаса Сочинка рубленая с сочным окороком ТМ Стародворье ВЕС ПОКОМ</v>
          </cell>
          <cell r="D146">
            <v>5.4</v>
          </cell>
          <cell r="F146">
            <v>389.00799999999998</v>
          </cell>
        </row>
        <row r="147">
          <cell r="A147" t="str">
            <v xml:space="preserve"> 348  Колбаса Молочная оригинальная ТМ Особый рецепт. большой батон, ВЕС ПОКОМ</v>
          </cell>
          <cell r="D147">
            <v>5</v>
          </cell>
          <cell r="F147">
            <v>5</v>
          </cell>
        </row>
        <row r="148">
          <cell r="A148" t="str">
            <v xml:space="preserve"> 349  Сосиски Сочные без свинины ТМ Особый рецепт, ВЕС ПОКОМ</v>
          </cell>
          <cell r="D148">
            <v>3</v>
          </cell>
          <cell r="F148">
            <v>3</v>
          </cell>
        </row>
        <row r="149">
          <cell r="A149" t="str">
            <v xml:space="preserve"> 352  Ветчина Нежная с нежным филе 0,4 кг ТМ Особый рецепт  ПОКОМ</v>
          </cell>
          <cell r="D149">
            <v>3</v>
          </cell>
          <cell r="F149">
            <v>3</v>
          </cell>
        </row>
        <row r="150">
          <cell r="A150" t="str">
            <v xml:space="preserve"> 353  Колбаса Салями запеченная ТМ Стародворье ТС Дугушка. 0,6 кг ПОКОМ</v>
          </cell>
          <cell r="D150">
            <v>4</v>
          </cell>
          <cell r="F150">
            <v>109</v>
          </cell>
        </row>
        <row r="151">
          <cell r="A151" t="str">
            <v xml:space="preserve"> 354  Колбаса Рубленая запеченная ТМ Стародворье,ТС Дугушка  0,6 кг ПОКОМ</v>
          </cell>
          <cell r="D151">
            <v>4</v>
          </cell>
          <cell r="F151">
            <v>345</v>
          </cell>
        </row>
        <row r="152">
          <cell r="A152" t="str">
            <v xml:space="preserve"> 355  Колбаса Сервелат запеченный ТМ Стародворье ТС Дугушка. 0,6 кг. ПОКОМ</v>
          </cell>
          <cell r="D152">
            <v>5</v>
          </cell>
          <cell r="F152">
            <v>602</v>
          </cell>
        </row>
        <row r="153">
          <cell r="A153" t="str">
            <v xml:space="preserve"> 356  Сосиски Филейбургские с грудкой ТМ Баварушка 0,33 кг. ПОКОМ</v>
          </cell>
          <cell r="D153">
            <v>3</v>
          </cell>
          <cell r="F153">
            <v>3</v>
          </cell>
        </row>
        <row r="154">
          <cell r="A154" t="str">
            <v xml:space="preserve"> 357  Колбаса в/к Чесночная ТМ Особый Рецепт, ВЕС  ПОКОМ</v>
          </cell>
          <cell r="D154">
            <v>3</v>
          </cell>
          <cell r="F154">
            <v>3</v>
          </cell>
        </row>
        <row r="155">
          <cell r="A155" t="str">
            <v xml:space="preserve"> 360  Колбаса Салями Финская, Вязанка фиброуз в/у 0.35кг, ПОКОМ</v>
          </cell>
          <cell r="D155">
            <v>3</v>
          </cell>
          <cell r="F155">
            <v>3</v>
          </cell>
        </row>
        <row r="156">
          <cell r="A156" t="str">
            <v xml:space="preserve"> 362  Колбаса Филейбургская с душистым чесноком, ВЕС, ТМ Баварушка  ПОКОМ</v>
          </cell>
          <cell r="D156">
            <v>3</v>
          </cell>
          <cell r="F156">
            <v>3</v>
          </cell>
        </row>
        <row r="157">
          <cell r="A157" t="str">
            <v xml:space="preserve"> 363 Сардельки Левантские ТМ Особый Рецепт, ВЕС. ПОКОМ</v>
          </cell>
          <cell r="D157">
            <v>3</v>
          </cell>
          <cell r="F157">
            <v>3</v>
          </cell>
        </row>
        <row r="158">
          <cell r="A158" t="str">
            <v xml:space="preserve"> 364  Сардельки Филейские Вязанка ВЕС NDX ТМ Вязанка  ПОКОМ</v>
          </cell>
          <cell r="D158">
            <v>2.6</v>
          </cell>
          <cell r="F158">
            <v>132.13999999999999</v>
          </cell>
        </row>
        <row r="159">
          <cell r="A159" t="str">
            <v xml:space="preserve"> 369  Колбаса Русская стародворская, амифлекс ВЕС, ТМ Стародворье  ПОКОМ</v>
          </cell>
          <cell r="D159">
            <v>3</v>
          </cell>
          <cell r="F159">
            <v>3</v>
          </cell>
        </row>
        <row r="160">
          <cell r="A160" t="str">
            <v xml:space="preserve"> 375  Ветчина Балыкбургская ТМ Баварушка. ВЕС ПОКОМ</v>
          </cell>
          <cell r="D160">
            <v>3</v>
          </cell>
          <cell r="F160">
            <v>3</v>
          </cell>
        </row>
        <row r="161">
          <cell r="A161" t="str">
            <v xml:space="preserve"> 376  Колбаса Докторская Дугушка 0,6кг ГОСТ ТМ Стародворье  ПОКОМ </v>
          </cell>
          <cell r="D161">
            <v>2</v>
          </cell>
          <cell r="F161">
            <v>519</v>
          </cell>
        </row>
        <row r="162">
          <cell r="A162" t="str">
            <v xml:space="preserve"> 377  Колбаса Молочная Дугушка 0,6кг ТМ Стародворье  ПОКОМ</v>
          </cell>
          <cell r="D162">
            <v>11</v>
          </cell>
          <cell r="F162">
            <v>738</v>
          </cell>
        </row>
        <row r="163">
          <cell r="A163" t="str">
            <v xml:space="preserve"> 383  Сосиски Сочинки с сыром ТМ Стародворье, 0,3 кг. ПОКОМ</v>
          </cell>
          <cell r="D163">
            <v>3</v>
          </cell>
          <cell r="F163">
            <v>3</v>
          </cell>
        </row>
        <row r="164">
          <cell r="A164" t="str">
            <v xml:space="preserve"> 384  Колбаски Балыкбургские с сыром ТМ Баварушка вес  Поком</v>
          </cell>
          <cell r="D164">
            <v>3</v>
          </cell>
          <cell r="F164">
            <v>3</v>
          </cell>
        </row>
        <row r="165">
          <cell r="A165" t="str">
            <v xml:space="preserve"> 385  Колбаски Филейбургские с филе сочного окорока, 0,28кг ТМ Баварушка  ПОКОМ</v>
          </cell>
          <cell r="F165">
            <v>2</v>
          </cell>
        </row>
        <row r="166">
          <cell r="A166" t="str">
            <v xml:space="preserve"> 387  Колбаса вареная Мусульманская Халяль ТМ Вязанка, 0,4 кг ПОКОМ</v>
          </cell>
          <cell r="D166">
            <v>15</v>
          </cell>
          <cell r="F166">
            <v>523</v>
          </cell>
        </row>
        <row r="167">
          <cell r="A167" t="str">
            <v xml:space="preserve"> 388  Сосиски Восточные Халяль ТМ Вязанка 0,33 кг АК. ПОКОМ</v>
          </cell>
          <cell r="D167">
            <v>22</v>
          </cell>
          <cell r="F167">
            <v>609</v>
          </cell>
        </row>
        <row r="168">
          <cell r="A168" t="str">
            <v xml:space="preserve"> 394 Колбаса полукопченая Аль-Ислами халяль ТМ Вязанка оболочка фиброуз в в/у 0,35 кг  ПОКОМ</v>
          </cell>
          <cell r="D168">
            <v>20</v>
          </cell>
          <cell r="F168">
            <v>444</v>
          </cell>
        </row>
        <row r="169">
          <cell r="A169" t="str">
            <v xml:space="preserve"> 397  Ветчина Дугушка ТМ Стародворье ТС Дугушка в полиамидной оболочке 0,6 кг. ПОКОМ</v>
          </cell>
          <cell r="D169">
            <v>3</v>
          </cell>
          <cell r="F169">
            <v>3</v>
          </cell>
        </row>
        <row r="170">
          <cell r="A170" t="str">
            <v xml:space="preserve"> 405  Сардельки Сливушки ТМ Вязанка в оболочке айпил 0,33 кг. ПОКОМ</v>
          </cell>
          <cell r="D170">
            <v>5</v>
          </cell>
          <cell r="F170">
            <v>207</v>
          </cell>
        </row>
        <row r="171">
          <cell r="A171" t="str">
            <v xml:space="preserve"> 408  Ветчина Сливушка с индейкой ТМ Вязанка, 0,4кг  ПОКОМ</v>
          </cell>
          <cell r="D171">
            <v>3</v>
          </cell>
          <cell r="F171">
            <v>3</v>
          </cell>
        </row>
        <row r="172">
          <cell r="A172" t="str">
            <v xml:space="preserve"> 410  Сосиски Баварские с сыром ТМ Стародворье 0,35 кг. ПОКОМ</v>
          </cell>
          <cell r="D172">
            <v>2470</v>
          </cell>
          <cell r="F172">
            <v>5474</v>
          </cell>
        </row>
        <row r="173">
          <cell r="A173" t="str">
            <v xml:space="preserve"> 412  Сосиски Баварские ТМ Стародворье 0,35 кг ПОКОМ</v>
          </cell>
          <cell r="D173">
            <v>3658</v>
          </cell>
          <cell r="F173">
            <v>9683</v>
          </cell>
        </row>
        <row r="174">
          <cell r="A174" t="str">
            <v xml:space="preserve"> 414  Колбаса Филейбургская с филе сочного окорока 0,11 кг ТМ Баварушка ПОКОМ</v>
          </cell>
          <cell r="F174">
            <v>38</v>
          </cell>
        </row>
        <row r="175">
          <cell r="A175" t="str">
            <v xml:space="preserve"> 417  Колбаса Филейбургская с ароматными пряностями 0,06 кг нарезка ТМ Баварушка  ПОКОМ</v>
          </cell>
          <cell r="D175">
            <v>3</v>
          </cell>
          <cell r="F175">
            <v>3</v>
          </cell>
        </row>
        <row r="176">
          <cell r="A176" t="str">
            <v xml:space="preserve"> 418  Колбаса Балыкбургская с мраморным балыком и нотками кориандра 0,06 кг нарезка ТМ Баварушка  ПО</v>
          </cell>
          <cell r="D176">
            <v>14</v>
          </cell>
          <cell r="F176">
            <v>222</v>
          </cell>
        </row>
        <row r="177">
          <cell r="A177" t="str">
            <v xml:space="preserve"> 419  Колбаса Филейбургская зернистая 0,06 кг нарезка ТМ Баварушка  ПОКОМ</v>
          </cell>
          <cell r="D177">
            <v>11</v>
          </cell>
          <cell r="F177">
            <v>211</v>
          </cell>
        </row>
        <row r="178">
          <cell r="A178" t="str">
            <v xml:space="preserve"> 421  Сосиски Царедворские 0,33 кг ТМ Стародворье  ПОКОМ</v>
          </cell>
          <cell r="D178">
            <v>3</v>
          </cell>
          <cell r="F178">
            <v>3</v>
          </cell>
        </row>
        <row r="179">
          <cell r="A179" t="str">
            <v xml:space="preserve"> 422  Деликатесы Бекон Балыкбургский ТМ Баварушка  0,15 кг.ПОКОМ</v>
          </cell>
          <cell r="D179">
            <v>5</v>
          </cell>
          <cell r="F179">
            <v>82</v>
          </cell>
        </row>
        <row r="180">
          <cell r="A180" t="str">
            <v xml:space="preserve"> 423  Колбаса Сервелат Рижский ТМ Зареченские ТС Зареченские продукты, 0,28 кг срез ПОКОМ</v>
          </cell>
          <cell r="D180">
            <v>3</v>
          </cell>
          <cell r="F180">
            <v>3</v>
          </cell>
        </row>
        <row r="181">
          <cell r="A181" t="str">
            <v xml:space="preserve"> 426  Колбаса варенокопченая из мяса птицы Сервелат Царедворский, 0,28 кг срез ПОКОМ</v>
          </cell>
          <cell r="D181">
            <v>3</v>
          </cell>
          <cell r="F181">
            <v>3</v>
          </cell>
        </row>
        <row r="182">
          <cell r="A182" t="str">
            <v xml:space="preserve"> 428  Сосиски Царедворские по-баварски ТМ Стародворье, 0,33 кг ПОКОМ</v>
          </cell>
          <cell r="D182">
            <v>4</v>
          </cell>
          <cell r="F182">
            <v>4</v>
          </cell>
        </row>
        <row r="183">
          <cell r="A183" t="str">
            <v xml:space="preserve"> 429  Колбаса Нежная со шпиком.ТС Зареченские продукты в оболочке полиамид ВЕС ПОКОМ</v>
          </cell>
          <cell r="D183">
            <v>4</v>
          </cell>
          <cell r="F183">
            <v>4</v>
          </cell>
        </row>
        <row r="184">
          <cell r="A184" t="str">
            <v xml:space="preserve"> 430  Колбаса Стародворская с окороком 0,4 кг. ТМ Стародворье в оболочке полиамид  ПОКОМ</v>
          </cell>
          <cell r="D184">
            <v>9</v>
          </cell>
          <cell r="F184">
            <v>1030</v>
          </cell>
        </row>
        <row r="185">
          <cell r="A185" t="str">
            <v xml:space="preserve"> 431  Колбаса Стародворская с окороком в оболочке полиамид ТМ Стародворье ВЕС ПОКОМ</v>
          </cell>
          <cell r="D185">
            <v>6.85</v>
          </cell>
          <cell r="F185">
            <v>240.553</v>
          </cell>
        </row>
        <row r="186">
          <cell r="A186" t="str">
            <v xml:space="preserve"> 433 Колбаса Стародворская со шпиком  в оболочке полиамид. ТМ Стародворье ВЕС ПОКОМ</v>
          </cell>
          <cell r="D186">
            <v>4</v>
          </cell>
          <cell r="F186">
            <v>23.45</v>
          </cell>
        </row>
        <row r="187">
          <cell r="A187" t="str">
            <v xml:space="preserve"> 434  Колбаса Сервелат Кремлевский в вакуумной упаковке ТМ Стародворье.ВЕС  ПОКОМ</v>
          </cell>
          <cell r="D187">
            <v>4</v>
          </cell>
          <cell r="F187">
            <v>4</v>
          </cell>
        </row>
        <row r="188">
          <cell r="A188" t="str">
            <v xml:space="preserve"> 435  Колбаса Молочная Стародворская  с молоком в оболочке полиамид 0,4 кг.ТМ Стародворье ПОКОМ</v>
          </cell>
          <cell r="D188">
            <v>9</v>
          </cell>
          <cell r="F188">
            <v>373</v>
          </cell>
        </row>
        <row r="189">
          <cell r="A189" t="str">
            <v xml:space="preserve"> 436  Колбаса Молочная стародворская с молоком, ВЕС, ТМ Стародворье  ПОКОМ</v>
          </cell>
          <cell r="D189">
            <v>3</v>
          </cell>
          <cell r="F189">
            <v>114.952</v>
          </cell>
        </row>
        <row r="190">
          <cell r="A190" t="str">
            <v xml:space="preserve"> 438  Колбаса Филедворская 0,4 кг. ТМ Стародворье  ПОКОМ</v>
          </cell>
          <cell r="F190">
            <v>9</v>
          </cell>
        </row>
        <row r="191">
          <cell r="A191" t="str">
            <v xml:space="preserve"> 445  Колбаса Краковюрст ТМ Баварушка рубленая в оболочке черева в в.у 0,2 кг ПОКОМ</v>
          </cell>
          <cell r="D191">
            <v>6</v>
          </cell>
          <cell r="F191">
            <v>134</v>
          </cell>
        </row>
        <row r="192">
          <cell r="A192" t="str">
            <v xml:space="preserve"> 446  Колбаса Краковюрст ТМ Баварушка с душистым чесноком в оболочке черева в в.у 0,2 кг. ПОКОМ</v>
          </cell>
          <cell r="D192">
            <v>6</v>
          </cell>
          <cell r="F192">
            <v>99</v>
          </cell>
        </row>
        <row r="193">
          <cell r="A193" t="str">
            <v xml:space="preserve"> 447  Колбаски Краковюрст ТМ Баварушка с изысканными пряностями в оболочке NDX в в.у 0,2 кг. ПОКОМ </v>
          </cell>
          <cell r="D193">
            <v>8</v>
          </cell>
          <cell r="F193">
            <v>221</v>
          </cell>
        </row>
        <row r="194">
          <cell r="A194" t="str">
            <v xml:space="preserve"> 448  Сосиски Сливушки по-венски ТМ Вязанка. 0,3 кг ПОКОМ</v>
          </cell>
          <cell r="D194">
            <v>7</v>
          </cell>
          <cell r="F194">
            <v>400</v>
          </cell>
        </row>
        <row r="195">
          <cell r="A195" t="str">
            <v xml:space="preserve"> 449  Колбаса Дугушка Стародворская ВЕС ТС Дугушка ПОКОМ</v>
          </cell>
          <cell r="D195">
            <v>10.9</v>
          </cell>
          <cell r="F195">
            <v>345.90600000000001</v>
          </cell>
        </row>
        <row r="196">
          <cell r="A196" t="str">
            <v xml:space="preserve"> 452  Колбаса Со шпиком ВЕС большой батон ТМ Особый рецепт  ПОКОМ</v>
          </cell>
          <cell r="D196">
            <v>13.002000000000001</v>
          </cell>
          <cell r="F196">
            <v>3138.8159999999998</v>
          </cell>
        </row>
        <row r="197">
          <cell r="A197" t="str">
            <v xml:space="preserve"> 453  Колбаса Докторская Филейная ВЕС большой батон ТМ Особый рецепт  ПОКОМ</v>
          </cell>
          <cell r="D197">
            <v>4</v>
          </cell>
          <cell r="F197">
            <v>4</v>
          </cell>
        </row>
        <row r="198">
          <cell r="A198" t="str">
            <v xml:space="preserve"> 456  Колбаса Филейная ТМ Особый рецепт ВЕС большой батон  ПОКОМ</v>
          </cell>
          <cell r="D198">
            <v>26.5</v>
          </cell>
          <cell r="F198">
            <v>7368.5379999999996</v>
          </cell>
        </row>
        <row r="199">
          <cell r="A199" t="str">
            <v xml:space="preserve"> 457  Колбаса Молочная ТМ Особый рецепт ВЕС большой батон  ПОКОМ</v>
          </cell>
          <cell r="D199">
            <v>54.015999999999998</v>
          </cell>
          <cell r="F199">
            <v>2783.5419999999999</v>
          </cell>
        </row>
        <row r="200">
          <cell r="A200" t="str">
            <v xml:space="preserve"> 460  Колбаса Стародворская Традиционная ВЕС ТМ Стародворье в оболочке полиамид. ПОКОМ</v>
          </cell>
          <cell r="D200">
            <v>3</v>
          </cell>
          <cell r="F200">
            <v>13.4</v>
          </cell>
        </row>
        <row r="201">
          <cell r="A201" t="str">
            <v xml:space="preserve"> 463  Колбаса Молочная Традиционнаяв оболочке полиамид.ТМ Стародворье. ВЕС ПОКОМ</v>
          </cell>
          <cell r="D201">
            <v>3</v>
          </cell>
          <cell r="F201">
            <v>13.4</v>
          </cell>
        </row>
        <row r="202">
          <cell r="A202" t="str">
            <v xml:space="preserve"> 465  Колбаса Филейная оригинальная ВЕС 0,8кг ТМ Особый рецепт в оболочке полиамид  ПОКОМ</v>
          </cell>
          <cell r="D202">
            <v>3</v>
          </cell>
          <cell r="F202">
            <v>169.31299999999999</v>
          </cell>
        </row>
        <row r="203">
          <cell r="A203" t="str">
            <v xml:space="preserve"> 467  Колбаса Филейная 0,5кг ТМ Особый рецепт  ПОКОМ</v>
          </cell>
          <cell r="D203">
            <v>8</v>
          </cell>
          <cell r="F203">
            <v>158</v>
          </cell>
        </row>
        <row r="204">
          <cell r="A204" t="str">
            <v xml:space="preserve"> 468  Колбаса Стародворская Традиционная ТМ Стародворье в оболочке полиамид 0,4 кг. ПОКОМ</v>
          </cell>
          <cell r="D204">
            <v>3</v>
          </cell>
          <cell r="F204">
            <v>29</v>
          </cell>
        </row>
        <row r="205">
          <cell r="A205" t="str">
            <v xml:space="preserve"> 472  Колбаса Молочная ВЕС ТМ Зареченские  ПОКОМ</v>
          </cell>
          <cell r="D205">
            <v>3</v>
          </cell>
          <cell r="F205">
            <v>3</v>
          </cell>
        </row>
        <row r="206">
          <cell r="A206" t="str">
            <v xml:space="preserve"> 473  Ветчина Рубленая ВЕС ТМ Зареченские  ПОКОМ</v>
          </cell>
          <cell r="D206">
            <v>3</v>
          </cell>
          <cell r="F206">
            <v>3</v>
          </cell>
        </row>
        <row r="207">
          <cell r="A207" t="str">
            <v xml:space="preserve"> 478  Сардельки Зареченские ВЕС ТМ Зареченские  ПОКОМ</v>
          </cell>
          <cell r="D207">
            <v>3</v>
          </cell>
          <cell r="F207">
            <v>3</v>
          </cell>
        </row>
        <row r="208">
          <cell r="A208" t="str">
            <v xml:space="preserve"> 479  Шпикачки Зареченские ВЕС ТМ Зареченские  ПОКОМ</v>
          </cell>
          <cell r="D208">
            <v>3</v>
          </cell>
          <cell r="F208">
            <v>3</v>
          </cell>
        </row>
        <row r="209">
          <cell r="A209" t="str">
            <v xml:space="preserve"> 483  Колбаса Молочная Традиционная ТМ Стародворье в оболочке полиамид 0,4 кг. ПОКОМ </v>
          </cell>
          <cell r="F209">
            <v>18</v>
          </cell>
        </row>
        <row r="210">
          <cell r="A210" t="str">
            <v xml:space="preserve"> 490  Колбаса Сервелат Филейский ТМ Вязанка  0,3 кг. срез  ПОКОМ</v>
          </cell>
          <cell r="F210">
            <v>31</v>
          </cell>
        </row>
        <row r="211">
          <cell r="A211" t="str">
            <v xml:space="preserve"> 491  Колбаса Филейская Рубленая ТМ Вязанка  0,3 кг. срез.  ПОКОМ</v>
          </cell>
          <cell r="F211">
            <v>55</v>
          </cell>
        </row>
        <row r="212">
          <cell r="A212" t="str">
            <v xml:space="preserve"> 492  Колбаса Салями Филейская 0,3кг ТМ Вязанка  ПОКОМ</v>
          </cell>
          <cell r="F212">
            <v>57</v>
          </cell>
        </row>
        <row r="213">
          <cell r="A213" t="str">
            <v xml:space="preserve"> 493  Колбаса Салями Филейская ТМ Вязанка ВЕС  ПОКОМ</v>
          </cell>
          <cell r="D213">
            <v>3</v>
          </cell>
          <cell r="F213">
            <v>4.4000000000000004</v>
          </cell>
        </row>
        <row r="214">
          <cell r="A214" t="str">
            <v xml:space="preserve"> 494  Колбаса Филейская Рубленая ТМ Вязанка ВЕС  ПОКОМ</v>
          </cell>
          <cell r="D214">
            <v>3</v>
          </cell>
          <cell r="F214">
            <v>5.6</v>
          </cell>
        </row>
        <row r="215">
          <cell r="A215" t="str">
            <v xml:space="preserve"> 495  Колбаса Сочинка по-европейски с сочной грудинкой 0,3кг ТМ Стародворье  ПОКОМ</v>
          </cell>
          <cell r="D215">
            <v>8</v>
          </cell>
          <cell r="F215">
            <v>729</v>
          </cell>
        </row>
        <row r="216">
          <cell r="A216" t="str">
            <v xml:space="preserve"> 496  Колбаса Сочинка по-фински с сочным окроком 0,3кг ТМ Стародворье  ПОКОМ</v>
          </cell>
          <cell r="D216">
            <v>12</v>
          </cell>
          <cell r="F216">
            <v>591</v>
          </cell>
        </row>
        <row r="217">
          <cell r="A217" t="str">
            <v xml:space="preserve"> 497  Колбаса Сочинка зернистая с сочной грудинкой 0,3кг ТМ Стародворье  ПОКОМ</v>
          </cell>
          <cell r="D217">
            <v>16</v>
          </cell>
          <cell r="F217">
            <v>762</v>
          </cell>
        </row>
        <row r="218">
          <cell r="A218" t="str">
            <v xml:space="preserve"> 498  Колбаса Сочинка рубленая с сочным окороком 0,3кг ТМ Стародворье  ПОКОМ</v>
          </cell>
          <cell r="D218">
            <v>9</v>
          </cell>
          <cell r="F218">
            <v>454</v>
          </cell>
        </row>
        <row r="219">
          <cell r="A219" t="str">
            <v xml:space="preserve"> 499  Сардельки Дугушки со сливочным маслом ВЕС ТМ Стародворье ТС Дугушка  ПОКОМ</v>
          </cell>
          <cell r="F219">
            <v>53.581000000000003</v>
          </cell>
        </row>
        <row r="220">
          <cell r="A220" t="str">
            <v xml:space="preserve"> 500  Сосиски Сливушки по-венски ВЕС ТМ Вязанка  ПОКОМ</v>
          </cell>
          <cell r="D220">
            <v>3</v>
          </cell>
          <cell r="F220">
            <v>13.7</v>
          </cell>
        </row>
        <row r="221">
          <cell r="A221" t="str">
            <v xml:space="preserve"> 502  Колбаски Краковюрст ТМ Баварушка с изысканными пряностями в оболочке NDX в мгс 0,28 кг. ПОКОМ</v>
          </cell>
          <cell r="D221">
            <v>8</v>
          </cell>
          <cell r="F221">
            <v>721</v>
          </cell>
        </row>
        <row r="222">
          <cell r="A222" t="str">
            <v xml:space="preserve"> 504  Ветчина Мясорубская с окороком 0,33кг срез ТМ Стародворье  ПОКОМ</v>
          </cell>
          <cell r="D222">
            <v>3</v>
          </cell>
          <cell r="F222">
            <v>36</v>
          </cell>
        </row>
        <row r="223">
          <cell r="A223" t="str">
            <v>1146 Ароматная с/к в/у ОСТАНКИНО</v>
          </cell>
          <cell r="D223">
            <v>11.5</v>
          </cell>
          <cell r="F223">
            <v>11.5</v>
          </cell>
        </row>
        <row r="224">
          <cell r="A224" t="str">
            <v>3215 ВЕТЧ.МЯСНАЯ Папа может п/о 0.4кг 8шт.    ОСТАНКИНО</v>
          </cell>
          <cell r="D224">
            <v>368</v>
          </cell>
          <cell r="F224">
            <v>368</v>
          </cell>
        </row>
        <row r="225">
          <cell r="A225" t="str">
            <v>3680 ПРЕСИЖН с/к дек. спец мгс ОСТАНКИНО</v>
          </cell>
          <cell r="D225">
            <v>6.8</v>
          </cell>
          <cell r="F225">
            <v>6.8</v>
          </cell>
        </row>
        <row r="226">
          <cell r="A226" t="str">
            <v>3684 ПРЕСИЖН с/к в/у 1/250 8шт.   ОСТАНКИНО</v>
          </cell>
          <cell r="D226">
            <v>115</v>
          </cell>
          <cell r="F226">
            <v>115</v>
          </cell>
        </row>
        <row r="227">
          <cell r="A227" t="str">
            <v>4063 МЯСНАЯ Папа может вар п/о_Л   ОСТАНКИНО</v>
          </cell>
          <cell r="D227">
            <v>1641.85</v>
          </cell>
          <cell r="F227">
            <v>1641.85</v>
          </cell>
        </row>
        <row r="228">
          <cell r="A228" t="str">
            <v>4117 ЭКСТРА Папа может с/к в/у_Л   ОСТАНКИНО</v>
          </cell>
          <cell r="D228">
            <v>64.099999999999994</v>
          </cell>
          <cell r="F228">
            <v>64.099999999999994</v>
          </cell>
        </row>
        <row r="229">
          <cell r="A229" t="str">
            <v>4555 Докторская ГОСТ вар п/о ОСТАНКИНО</v>
          </cell>
          <cell r="D229">
            <v>20.95</v>
          </cell>
          <cell r="F229">
            <v>20.95</v>
          </cell>
        </row>
        <row r="230">
          <cell r="A230" t="str">
            <v>4574 Колбаса вар Мясная со шпиком 1кг Папа может п/о (код покуп. 24784) Останкино</v>
          </cell>
          <cell r="D230">
            <v>105.4</v>
          </cell>
          <cell r="F230">
            <v>105.4</v>
          </cell>
        </row>
        <row r="231">
          <cell r="A231" t="str">
            <v>4574 Мясная со шпиком Папа может вар п/о ОСТАНКИНО</v>
          </cell>
          <cell r="D231">
            <v>2.6</v>
          </cell>
          <cell r="F231">
            <v>2.6</v>
          </cell>
        </row>
        <row r="232">
          <cell r="A232" t="str">
            <v>4691 ШЕЙКА КОПЧЕНАЯ к/в мл/к в/у 300*6  ОСТАНКИНО</v>
          </cell>
          <cell r="D232">
            <v>121</v>
          </cell>
          <cell r="F232">
            <v>121</v>
          </cell>
        </row>
        <row r="233">
          <cell r="A233" t="str">
            <v>4786 КОЛБ.СНЭКИ Папа может в/к мгс 1/70_5  ОСТАНКИНО</v>
          </cell>
          <cell r="D233">
            <v>146</v>
          </cell>
          <cell r="F233">
            <v>146</v>
          </cell>
        </row>
        <row r="234">
          <cell r="A234" t="str">
            <v>4813 ФИЛЕЙНАЯ Папа может вар п/о_Л   ОСТАНКИНО</v>
          </cell>
          <cell r="D234">
            <v>463.85</v>
          </cell>
          <cell r="F234">
            <v>463.85</v>
          </cell>
        </row>
        <row r="235">
          <cell r="A235" t="str">
            <v>4993 САЛЯМИ ИТАЛЬЯНСКАЯ с/к в/у 1/250*8_120c ОСТАНКИНО</v>
          </cell>
          <cell r="D235">
            <v>421</v>
          </cell>
          <cell r="F235">
            <v>421</v>
          </cell>
        </row>
        <row r="236">
          <cell r="A236" t="str">
            <v>5246 ДОКТОРСКАЯ ПРЕМИУМ вар б/о мгс_30с ОСТАНКИНО</v>
          </cell>
          <cell r="D236">
            <v>35.1</v>
          </cell>
          <cell r="F236">
            <v>35.1</v>
          </cell>
        </row>
        <row r="237">
          <cell r="A237" t="str">
            <v>5341 СЕРВЕЛАТ ОХОТНИЧИЙ в/к в/у  ОСТАНКИНО</v>
          </cell>
          <cell r="D237">
            <v>514.9</v>
          </cell>
          <cell r="F237">
            <v>514.9</v>
          </cell>
        </row>
        <row r="238">
          <cell r="A238" t="str">
            <v>5483 ЭКСТРА Папа может с/к в/у 1/250 8шт.   ОСТАНКИНО</v>
          </cell>
          <cell r="D238">
            <v>805</v>
          </cell>
          <cell r="F238">
            <v>805</v>
          </cell>
        </row>
        <row r="239">
          <cell r="A239" t="str">
            <v>5544 Сервелат Финский в/к в/у_45с НОВАЯ ОСТАНКИНО</v>
          </cell>
          <cell r="D239">
            <v>1195.9000000000001</v>
          </cell>
          <cell r="F239">
            <v>1199.249</v>
          </cell>
        </row>
        <row r="240">
          <cell r="A240" t="str">
            <v>5679 САЛЯМИ ИТАЛЬЯНСКАЯ с/к в/у 1/150_60с ОСТАНКИНО</v>
          </cell>
          <cell r="D240">
            <v>279</v>
          </cell>
          <cell r="F240">
            <v>279</v>
          </cell>
        </row>
        <row r="241">
          <cell r="A241" t="str">
            <v>5682 САЛЯМИ МЕЛКОЗЕРНЕНАЯ с/к в/у 1/120_60с   ОСТАНКИНО</v>
          </cell>
          <cell r="D241">
            <v>1826</v>
          </cell>
          <cell r="F241">
            <v>1826</v>
          </cell>
        </row>
        <row r="242">
          <cell r="A242" t="str">
            <v>5698 СЫТНЫЕ Папа может сар б/о мгс 1*3_Маяк  ОСТАНКИНО</v>
          </cell>
          <cell r="D242">
            <v>254.9</v>
          </cell>
          <cell r="F242">
            <v>254.9</v>
          </cell>
        </row>
        <row r="243">
          <cell r="A243" t="str">
            <v>5706 АРОМАТНАЯ Папа может с/к в/у 1/250 8шт.  ОСТАНКИНО</v>
          </cell>
          <cell r="D243">
            <v>868</v>
          </cell>
          <cell r="F243">
            <v>868</v>
          </cell>
        </row>
        <row r="244">
          <cell r="A244" t="str">
            <v>5708 ПОСОЛЬСКАЯ Папа может с/к в/у ОСТАНКИНО</v>
          </cell>
          <cell r="D244">
            <v>64.75</v>
          </cell>
          <cell r="F244">
            <v>64.75</v>
          </cell>
        </row>
        <row r="245">
          <cell r="A245" t="str">
            <v>5851 ЭКСТРА Папа может вар п/о   ОСТАНКИНО</v>
          </cell>
          <cell r="D245">
            <v>379.15</v>
          </cell>
          <cell r="F245">
            <v>379.15</v>
          </cell>
        </row>
        <row r="246">
          <cell r="A246" t="str">
            <v>5931 ОХОТНИЧЬЯ Папа может с/к в/у 1/220 8шт.   ОСТАНКИНО</v>
          </cell>
          <cell r="D246">
            <v>1181</v>
          </cell>
          <cell r="F246">
            <v>1181</v>
          </cell>
        </row>
        <row r="247">
          <cell r="A247" t="str">
            <v>6004 РАГУ СВИНОЕ 1кг 8шт.зам_120с ОСТАНКИНО</v>
          </cell>
          <cell r="D247">
            <v>4</v>
          </cell>
          <cell r="F247">
            <v>4</v>
          </cell>
        </row>
        <row r="248">
          <cell r="A248" t="str">
            <v>6113 СОЧНЫЕ сос п/о мгс 1*6_Ашан  ОСТАНКИНО</v>
          </cell>
          <cell r="D248">
            <v>3</v>
          </cell>
          <cell r="F248">
            <v>3</v>
          </cell>
        </row>
        <row r="249">
          <cell r="A249" t="str">
            <v>6158 ВРЕМЯ ОЛИВЬЕ Папа может вар п/о 0.4кг   ОСТАНКИНО</v>
          </cell>
          <cell r="D249">
            <v>1798</v>
          </cell>
          <cell r="F249">
            <v>1798</v>
          </cell>
        </row>
        <row r="250">
          <cell r="A250" t="str">
            <v>6159 ВРЕМЯ ОЛИВЬЕ.Папа может вар п/о ОСТАНКИНО</v>
          </cell>
          <cell r="D250">
            <v>28.75</v>
          </cell>
          <cell r="F250">
            <v>28.75</v>
          </cell>
        </row>
        <row r="251">
          <cell r="A251" t="str">
            <v>6200 ГРУДИНКА ПРЕМИУМ к/в мл/к в/у 0.3кг  ОСТАНКИНО</v>
          </cell>
          <cell r="D251">
            <v>369</v>
          </cell>
          <cell r="F251">
            <v>369</v>
          </cell>
        </row>
        <row r="252">
          <cell r="A252" t="str">
            <v>6201 ГРУДИНКА ПРЕМИУМ к/в с/н в/у 1/150 8 шт ОСТАНКИНО</v>
          </cell>
          <cell r="D252">
            <v>47</v>
          </cell>
          <cell r="F252">
            <v>50</v>
          </cell>
        </row>
        <row r="253">
          <cell r="A253" t="str">
            <v>6206 СВИНИНА ПО-ДОМАШНЕМУ к/в мл/к в/у 0.3кг  ОСТАНКИНО</v>
          </cell>
          <cell r="D253">
            <v>652</v>
          </cell>
          <cell r="F253">
            <v>652</v>
          </cell>
        </row>
        <row r="254">
          <cell r="A254" t="str">
            <v>6221 НЕАПОЛИТАНСКИЙ ДУЭТ с/к с/н мгс 1/90  ОСТАНКИНО</v>
          </cell>
          <cell r="D254">
            <v>483</v>
          </cell>
          <cell r="F254">
            <v>483</v>
          </cell>
        </row>
        <row r="255">
          <cell r="A255" t="str">
            <v>6222 ИТАЛЬЯНСКОЕ АССОРТИ с/в с/н мгс 1/90 ОСТАНКИНО</v>
          </cell>
          <cell r="D255">
            <v>174</v>
          </cell>
          <cell r="F255">
            <v>174</v>
          </cell>
        </row>
        <row r="256">
          <cell r="A256" t="str">
            <v>6228 МЯСНОЕ АССОРТИ к/з с/н мгс 1/90 10шт.  ОСТАНКИНО</v>
          </cell>
          <cell r="D256">
            <v>605</v>
          </cell>
          <cell r="F256">
            <v>605</v>
          </cell>
        </row>
        <row r="257">
          <cell r="A257" t="str">
            <v>6247 ДОМАШНЯЯ Папа может вар п/о 0,4кг 8шт.  ОСТАНКИНО</v>
          </cell>
          <cell r="D257">
            <v>197</v>
          </cell>
          <cell r="F257">
            <v>197</v>
          </cell>
        </row>
        <row r="258">
          <cell r="A258" t="str">
            <v>6268 ГОВЯЖЬЯ Папа может вар п/о 0,4кг 8 шт.  ОСТАНКИНО</v>
          </cell>
          <cell r="D258">
            <v>422</v>
          </cell>
          <cell r="F258">
            <v>422</v>
          </cell>
        </row>
        <row r="259">
          <cell r="A259" t="str">
            <v>6279 КОРЕЙКА ПО-ОСТ.к/в в/с с/н в/у 1/150_45с  ОСТАНКИНО</v>
          </cell>
          <cell r="D259">
            <v>291</v>
          </cell>
          <cell r="F259">
            <v>291</v>
          </cell>
        </row>
        <row r="260">
          <cell r="A260" t="str">
            <v>6303 МЯСНЫЕ Папа может сос п/о мгс 1.5*3  ОСТАНКИНО</v>
          </cell>
          <cell r="D260">
            <v>421.9</v>
          </cell>
          <cell r="F260">
            <v>421.9</v>
          </cell>
        </row>
        <row r="261">
          <cell r="A261" t="str">
            <v>6324 ДОКТОРСКАЯ ГОСТ вар п/о 0.4кг 8шт.  ОСТАНКИНО</v>
          </cell>
          <cell r="D261">
            <v>496</v>
          </cell>
          <cell r="F261">
            <v>496</v>
          </cell>
        </row>
        <row r="262">
          <cell r="A262" t="str">
            <v>6325 ДОКТОРСКАЯ ПРЕМИУМ вар п/о 0.4кг 8шт.  ОСТАНКИНО</v>
          </cell>
          <cell r="D262">
            <v>534</v>
          </cell>
          <cell r="F262">
            <v>534</v>
          </cell>
        </row>
        <row r="263">
          <cell r="A263" t="str">
            <v>6333 МЯСНАЯ Папа может вар п/о 0.4кг 8шт.  ОСТАНКИНО</v>
          </cell>
          <cell r="D263">
            <v>6005</v>
          </cell>
          <cell r="F263">
            <v>6008</v>
          </cell>
        </row>
        <row r="264">
          <cell r="A264" t="str">
            <v>6340 ДОМАШНИЙ РЕЦЕПТ Коровино 0.5кг 8шт.  ОСТАНКИНО</v>
          </cell>
          <cell r="D264">
            <v>1391</v>
          </cell>
          <cell r="F264">
            <v>1396</v>
          </cell>
        </row>
        <row r="265">
          <cell r="A265" t="str">
            <v>6341 ДОМАШНИЙ РЕЦЕПТ СО ШПИКОМ Коровино 0.5кг  ОСТАНКИНО</v>
          </cell>
          <cell r="D265">
            <v>86</v>
          </cell>
          <cell r="F265">
            <v>86</v>
          </cell>
        </row>
        <row r="266">
          <cell r="A266" t="str">
            <v>6353 ЭКСТРА Папа может вар п/о 0.4кг 8шт.  ОСТАНКИНО</v>
          </cell>
          <cell r="D266">
            <v>1758</v>
          </cell>
          <cell r="F266">
            <v>1760</v>
          </cell>
        </row>
        <row r="267">
          <cell r="A267" t="str">
            <v>6392 ФИЛЕЙНАЯ Папа может вар п/о 0.4кг. ОСТАНКИНО</v>
          </cell>
          <cell r="D267">
            <v>5459</v>
          </cell>
          <cell r="F267">
            <v>5465</v>
          </cell>
        </row>
        <row r="268">
          <cell r="A268" t="str">
            <v>6415 БАЛЫКОВАЯ Коровино п/к в/у 0.84кг 6шт.  ОСТАНКИНО</v>
          </cell>
          <cell r="D268">
            <v>78</v>
          </cell>
          <cell r="F268">
            <v>78</v>
          </cell>
        </row>
        <row r="269">
          <cell r="A269" t="str">
            <v>6426 КЛАССИЧЕСКАЯ ПМ вар п/о 0.3кг 8шт.  ОСТАНКИНО</v>
          </cell>
          <cell r="D269">
            <v>1274</v>
          </cell>
          <cell r="F269">
            <v>1274</v>
          </cell>
        </row>
        <row r="270">
          <cell r="A270" t="str">
            <v>6448 СВИНИНА МАДЕРА с/к с/н в/у 1/100 10шт.   ОСТАНКИНО</v>
          </cell>
          <cell r="D270">
            <v>347</v>
          </cell>
          <cell r="F270">
            <v>347</v>
          </cell>
        </row>
        <row r="271">
          <cell r="A271" t="str">
            <v>6453 ЭКСТРА Папа может с/к с/н в/у 1/100 14шт.   ОСТАНКИНО</v>
          </cell>
          <cell r="D271">
            <v>1691</v>
          </cell>
          <cell r="F271">
            <v>1691</v>
          </cell>
        </row>
        <row r="272">
          <cell r="A272" t="str">
            <v>6454 АРОМАТНАЯ с/к с/н в/у 1/100 14шт.  ОСТАНКИНО</v>
          </cell>
          <cell r="D272">
            <v>1874</v>
          </cell>
          <cell r="F272">
            <v>1874</v>
          </cell>
        </row>
        <row r="273">
          <cell r="A273" t="str">
            <v>6459 СЕРВЕЛАТ ШВЕЙЦАРСК. в/к с/н в/у 1/100*10  ОСТАНКИНО</v>
          </cell>
          <cell r="D273">
            <v>189</v>
          </cell>
          <cell r="F273">
            <v>189</v>
          </cell>
        </row>
        <row r="274">
          <cell r="A274" t="str">
            <v>6470 ВЕТЧ.МРАМОРНАЯ в/у_45с  ОСТАНКИНО</v>
          </cell>
          <cell r="D274">
            <v>68.2</v>
          </cell>
          <cell r="F274">
            <v>68.2</v>
          </cell>
        </row>
        <row r="275">
          <cell r="A275" t="str">
            <v>6492 ШПИК С ЧЕСНОК.И ПЕРЦЕМ к/в в/у 0.3кг_45c  ОСТАНКИНО</v>
          </cell>
          <cell r="D275">
            <v>248</v>
          </cell>
          <cell r="F275">
            <v>248</v>
          </cell>
        </row>
        <row r="276">
          <cell r="A276" t="str">
            <v>6495 ВЕТЧ.МРАМОРНАЯ в/у срез 0.3кг 6шт_45с  ОСТАНКИНО</v>
          </cell>
          <cell r="D276">
            <v>682</v>
          </cell>
          <cell r="F276">
            <v>682</v>
          </cell>
        </row>
        <row r="277">
          <cell r="A277" t="str">
            <v>6527 ШПИКАЧКИ СОЧНЫЕ ПМ сар б/о мгс 1*3 45с ОСТАНКИНО</v>
          </cell>
          <cell r="D277">
            <v>485.5</v>
          </cell>
          <cell r="F277">
            <v>485.5</v>
          </cell>
        </row>
        <row r="278">
          <cell r="A278" t="str">
            <v>6586 МРАМОРНАЯ И БАЛЫКОВАЯ в/к с/н мгс 1/90 ОСТАНКИНО</v>
          </cell>
          <cell r="D278">
            <v>327</v>
          </cell>
          <cell r="F278">
            <v>327</v>
          </cell>
        </row>
        <row r="279">
          <cell r="A279" t="str">
            <v>6609 С ГОВЯДИНОЙ ПМ сар б/о мгс 0.4кг_45с ОСТАНКИНО</v>
          </cell>
          <cell r="D279">
            <v>74</v>
          </cell>
          <cell r="F279">
            <v>74</v>
          </cell>
        </row>
        <row r="280">
          <cell r="A280" t="str">
            <v>6653 ШПИКАЧКИ СОЧНЫЕ С БЕКОНОМ п/о мгс 0.3кг. ОСТАНКИНО</v>
          </cell>
          <cell r="D280">
            <v>124</v>
          </cell>
          <cell r="F280">
            <v>124</v>
          </cell>
        </row>
        <row r="281">
          <cell r="A281" t="str">
            <v>6666 БОЯНСКАЯ Папа может п/к в/у 0,28кг 8 шт. ОСТАНКИНО</v>
          </cell>
          <cell r="D281">
            <v>1305</v>
          </cell>
          <cell r="F281">
            <v>1305</v>
          </cell>
        </row>
        <row r="282">
          <cell r="A282" t="str">
            <v>6683 СЕРВЕЛАТ ЗЕРНИСТЫЙ ПМ в/к в/у 0,35кг  ОСТАНКИНО</v>
          </cell>
          <cell r="D282">
            <v>3200</v>
          </cell>
          <cell r="F282">
            <v>3201</v>
          </cell>
        </row>
        <row r="283">
          <cell r="A283" t="str">
            <v>6684 СЕРВЕЛАТ КАРЕЛЬСКИЙ ПМ в/к в/у 0.28кг  ОСТАНКИНО</v>
          </cell>
          <cell r="D283">
            <v>2745</v>
          </cell>
          <cell r="F283">
            <v>2754</v>
          </cell>
        </row>
        <row r="284">
          <cell r="A284" t="str">
            <v>6689 СЕРВЕЛАТ ОХОТНИЧИЙ ПМ в/к в/у 0,35кг 8шт  ОСТАНКИНО</v>
          </cell>
          <cell r="D284">
            <v>4018</v>
          </cell>
          <cell r="F284">
            <v>4029</v>
          </cell>
        </row>
        <row r="285">
          <cell r="A285" t="str">
            <v>6697 СЕРВЕЛАТ ФИНСКИЙ ПМ в/к в/у 0,35кг 8шт.  ОСТАНКИНО</v>
          </cell>
          <cell r="D285">
            <v>5821</v>
          </cell>
          <cell r="F285">
            <v>5826</v>
          </cell>
        </row>
        <row r="286">
          <cell r="A286" t="str">
            <v>6713 СОЧНЫЙ ГРИЛЬ ПМ сос п/о мгс 0.41кг 8шт.  ОСТАНКИНО</v>
          </cell>
          <cell r="D286">
            <v>1227</v>
          </cell>
          <cell r="F286">
            <v>1227</v>
          </cell>
        </row>
        <row r="287">
          <cell r="A287" t="str">
            <v>6719 СОЧНЫЕ ПМ сос п/о мгс 0,6кг 8шт.  ОСТАНКИНО</v>
          </cell>
          <cell r="D287">
            <v>3</v>
          </cell>
          <cell r="F287">
            <v>3</v>
          </cell>
        </row>
        <row r="288">
          <cell r="A288" t="str">
            <v>6722 СОЧНЫЕ ПМ сос п/о мгс 0,41кг 10шт.  ОСТАНКИНО</v>
          </cell>
          <cell r="D288">
            <v>8171</v>
          </cell>
          <cell r="F288">
            <v>8181</v>
          </cell>
        </row>
        <row r="289">
          <cell r="A289" t="str">
            <v>6726 СЛИВОЧНЫЕ ПМ сос п/о мгс 0.41кг 10шт.  ОСТАНКИНО</v>
          </cell>
          <cell r="D289">
            <v>2849</v>
          </cell>
          <cell r="F289">
            <v>2860</v>
          </cell>
        </row>
        <row r="290">
          <cell r="A290" t="str">
            <v>6747 РУССКАЯ ПРЕМИУМ ПМ вар ф/о в/у  ОСТАНКИНО</v>
          </cell>
          <cell r="D290">
            <v>34.5</v>
          </cell>
          <cell r="F290">
            <v>34.5</v>
          </cell>
        </row>
        <row r="291">
          <cell r="A291" t="str">
            <v>6762 СЛИВОЧНЫЕ сос ц/о мгс 0.41кг 8шт.  ОСТАНКИНО</v>
          </cell>
          <cell r="D291">
            <v>247</v>
          </cell>
          <cell r="F291">
            <v>247</v>
          </cell>
        </row>
        <row r="292">
          <cell r="A292" t="str">
            <v>6765 РУБЛЕНЫЕ сос ц/о мгс 0.36кг 6шт.  ОСТАНКИНО</v>
          </cell>
          <cell r="D292">
            <v>893</v>
          </cell>
          <cell r="F292">
            <v>893</v>
          </cell>
        </row>
        <row r="293">
          <cell r="A293" t="str">
            <v>6767 РУБЛЕНЫЕ сос ц/о мгс 1*4  ОСТАНКИНО</v>
          </cell>
          <cell r="D293">
            <v>52.1</v>
          </cell>
          <cell r="F293">
            <v>52.1</v>
          </cell>
        </row>
        <row r="294">
          <cell r="A294" t="str">
            <v>6768 С СЫРОМ сос ц/о мгс 0.41кг 6шт.  ОСТАНКИНО</v>
          </cell>
          <cell r="D294">
            <v>122</v>
          </cell>
          <cell r="F294">
            <v>122</v>
          </cell>
        </row>
        <row r="295">
          <cell r="A295" t="str">
            <v>6773 САЛЯМИ Папа может п/к в/у 0,28кг 8шт.  ОСТАНКИНО</v>
          </cell>
          <cell r="D295">
            <v>617</v>
          </cell>
          <cell r="F295">
            <v>617</v>
          </cell>
        </row>
        <row r="296">
          <cell r="A296" t="str">
            <v>6777 МЯСНЫЕ С ГОВЯДИНОЙ ПМ сос п/о мгс 0.4кг  ОСТАНКИНО</v>
          </cell>
          <cell r="D296">
            <v>1429</v>
          </cell>
          <cell r="F296">
            <v>1429</v>
          </cell>
        </row>
        <row r="297">
          <cell r="A297" t="str">
            <v>6785 ВЕНСКАЯ САЛЯМИ п/к в/у 0.33кг 8шт.  ОСТАНКИНО</v>
          </cell>
          <cell r="D297">
            <v>441</v>
          </cell>
          <cell r="F297">
            <v>441</v>
          </cell>
        </row>
        <row r="298">
          <cell r="A298" t="str">
            <v>6787 СЕРВЕЛАТ КРЕМЛЕВСКИЙ в/к в/у 0,33кг 8шт.  ОСТАНКИНО</v>
          </cell>
          <cell r="D298">
            <v>423</v>
          </cell>
          <cell r="F298">
            <v>423</v>
          </cell>
        </row>
        <row r="299">
          <cell r="A299" t="str">
            <v>6791 СЕРВЕЛАТ ПРЕМИУМ в/к в/у 0,33кг 8шт.  ОСТАНКИНО</v>
          </cell>
          <cell r="D299">
            <v>357</v>
          </cell>
          <cell r="F299">
            <v>357</v>
          </cell>
        </row>
        <row r="300">
          <cell r="A300" t="str">
            <v>6793 БАЛЫКОВАЯ в/к в/у 0,33кг 8шт.  ОСТАНКИНО</v>
          </cell>
          <cell r="D300">
            <v>826</v>
          </cell>
          <cell r="F300">
            <v>826</v>
          </cell>
        </row>
        <row r="301">
          <cell r="A301" t="str">
            <v>6794 БАЛЫКОВАЯ в/к в/у  ОСТАНКИНО</v>
          </cell>
          <cell r="D301">
            <v>27.4</v>
          </cell>
          <cell r="F301">
            <v>27.4</v>
          </cell>
        </row>
        <row r="302">
          <cell r="A302" t="str">
            <v>6795 ОСТАНКИНСКАЯ в/к в/у 0,33кг 8шт.  ОСТАНКИНО</v>
          </cell>
          <cell r="D302">
            <v>138</v>
          </cell>
          <cell r="F302">
            <v>138</v>
          </cell>
        </row>
        <row r="303">
          <cell r="A303" t="str">
            <v>6801 ОСТАНКИНСКАЯ вар п/о 0.4кг 8шт.  ОСТАНКИНО</v>
          </cell>
          <cell r="D303">
            <v>159</v>
          </cell>
          <cell r="F303">
            <v>159</v>
          </cell>
        </row>
        <row r="304">
          <cell r="A304" t="str">
            <v>6807 СЕРВЕЛАТ ЕВРОПЕЙСКИЙ в/к в/у 0,33кг 8шт.  ОСТАНКИНО</v>
          </cell>
          <cell r="D304">
            <v>145</v>
          </cell>
          <cell r="F304">
            <v>145</v>
          </cell>
        </row>
        <row r="305">
          <cell r="A305" t="str">
            <v>6829 МОЛОЧНЫЕ КЛАССИЧЕСКИЕ сос п/о мгс 2*4_С  ОСТАНКИНО</v>
          </cell>
          <cell r="D305">
            <v>452</v>
          </cell>
          <cell r="F305">
            <v>452</v>
          </cell>
        </row>
        <row r="306">
          <cell r="A306" t="str">
            <v>6834 ПОСОЛЬСКАЯ ПМ с/к с/н в/у 1/100 10шт.  ОСТАНКИНО</v>
          </cell>
          <cell r="D306">
            <v>81</v>
          </cell>
          <cell r="F306">
            <v>81</v>
          </cell>
        </row>
        <row r="307">
          <cell r="A307" t="str">
            <v>6837 ФИЛЕЙНЫЕ Папа Может сос ц/о мгс 0.4кг  ОСТАНКИНО</v>
          </cell>
          <cell r="D307">
            <v>1263</v>
          </cell>
          <cell r="F307">
            <v>1263</v>
          </cell>
        </row>
        <row r="308">
          <cell r="A308" t="str">
            <v>6842 ДЫМОВИЦА ИЗ ОКОРОКА к/в мл/к в/у 0,3кг  ОСТАНКИНО</v>
          </cell>
          <cell r="D308">
            <v>95</v>
          </cell>
          <cell r="F308">
            <v>95</v>
          </cell>
        </row>
        <row r="309">
          <cell r="A309" t="str">
            <v>6852 МОЛОЧНЫЕ ПРЕМИУМ ПМ сос п/о в/ у 1/350  ОСТАНКИНО</v>
          </cell>
          <cell r="D309">
            <v>2442</v>
          </cell>
          <cell r="F309">
            <v>2443</v>
          </cell>
        </row>
        <row r="310">
          <cell r="A310" t="str">
            <v>6853 МОЛОЧНЫЕ ПРЕМИУМ ПМ сос п/о мгс 1*6  ОСТАНКИНО</v>
          </cell>
          <cell r="D310">
            <v>10</v>
          </cell>
          <cell r="F310">
            <v>10</v>
          </cell>
        </row>
        <row r="311">
          <cell r="A311" t="str">
            <v>6854 МОЛОЧНЫЕ ПРЕМИУМ ПМ сос п/о мгс 0.6кг  ОСТАНКИНО</v>
          </cell>
          <cell r="D311">
            <v>354</v>
          </cell>
          <cell r="F311">
            <v>354</v>
          </cell>
        </row>
        <row r="312">
          <cell r="A312" t="str">
            <v>6861 ДОМАШНИЙ РЕЦЕПТ Коровино вар п/о  ОСТАНКИНО</v>
          </cell>
          <cell r="D312">
            <v>346.9</v>
          </cell>
          <cell r="F312">
            <v>346.9</v>
          </cell>
        </row>
        <row r="313">
          <cell r="A313" t="str">
            <v>6862 ДОМАШНИЙ РЕЦЕПТ СО ШПИК. Коровино вар п/о  ОСТАНКИНО</v>
          </cell>
          <cell r="D313">
            <v>42.4</v>
          </cell>
          <cell r="F313">
            <v>42.4</v>
          </cell>
        </row>
        <row r="314">
          <cell r="A314" t="str">
            <v>6865 ВЕТЧ.НЕЖНАЯ Коровино п/о  ОСТАНКИНО</v>
          </cell>
          <cell r="D314">
            <v>3</v>
          </cell>
          <cell r="F314">
            <v>3</v>
          </cell>
        </row>
        <row r="315">
          <cell r="A315" t="str">
            <v>6866 ВЕТЧ.НЕЖНАЯ Коровино п/о_Маяк  ОСТАНКИНО</v>
          </cell>
          <cell r="D315">
            <v>217.5</v>
          </cell>
          <cell r="F315">
            <v>217.5</v>
          </cell>
        </row>
        <row r="316">
          <cell r="A316" t="str">
            <v>6869 С ГОВЯДИНОЙ СН сос п/о мгс 1кг 6шт.  ОСТАНКИНО</v>
          </cell>
          <cell r="D316">
            <v>149</v>
          </cell>
          <cell r="F316">
            <v>149</v>
          </cell>
        </row>
        <row r="317">
          <cell r="A317" t="str">
            <v>6909 ДЛЯ ДЕТЕЙ сос п/о мгс 0.33кг 8шт.  ОСТАНКИНО</v>
          </cell>
          <cell r="D317">
            <v>537</v>
          </cell>
          <cell r="F317">
            <v>537</v>
          </cell>
        </row>
        <row r="318">
          <cell r="A318" t="str">
            <v>6919 БЕКОН с/к с/н в/у 1/180 10шт.  ОСТАНКИНО</v>
          </cell>
          <cell r="D318">
            <v>426</v>
          </cell>
          <cell r="F318">
            <v>426</v>
          </cell>
        </row>
        <row r="319">
          <cell r="A319" t="str">
            <v>6921 БЕКОН Папа может с/к с/н в/у 1/140 10шт  ОСТАНКИНО</v>
          </cell>
          <cell r="D319">
            <v>866</v>
          </cell>
          <cell r="F319">
            <v>866</v>
          </cell>
        </row>
        <row r="320">
          <cell r="A320" t="str">
            <v>6948 МОЛОЧНЫЕ ПРЕМИУМ.ПМ сос п/о мгс 1,5*4 Останкино</v>
          </cell>
          <cell r="D320">
            <v>212.38</v>
          </cell>
          <cell r="F320">
            <v>212.38</v>
          </cell>
        </row>
        <row r="321">
          <cell r="A321" t="str">
            <v>6951 СЛИВОЧНЫЕ Папа может сос п/о мгс 1.5*4  ОСТАНКИНО</v>
          </cell>
          <cell r="D321">
            <v>125.1</v>
          </cell>
          <cell r="F321">
            <v>125.1</v>
          </cell>
        </row>
        <row r="322">
          <cell r="A322" t="str">
            <v>6955 СОЧНЫЕ Папа может сос п/о мгс1.5*4_А Останкино</v>
          </cell>
          <cell r="D322">
            <v>3193.02</v>
          </cell>
          <cell r="F322">
            <v>3193.02</v>
          </cell>
        </row>
        <row r="323">
          <cell r="A323" t="str">
            <v>7045 БЕКОН Папа может с/к с/н в/у 1/250 7 шт ОСТАНКИНО</v>
          </cell>
          <cell r="D323">
            <v>18</v>
          </cell>
          <cell r="F323">
            <v>21</v>
          </cell>
        </row>
        <row r="324">
          <cell r="A324" t="str">
            <v>Балык говяжий с/к "Эликатессе" 0,10 кг.шт. нарезка (лоток с ср.защ.атм.)  СПК</v>
          </cell>
          <cell r="D324">
            <v>170</v>
          </cell>
          <cell r="F324">
            <v>170</v>
          </cell>
        </row>
        <row r="325">
          <cell r="A325" t="str">
            <v>Балык свиной с/к "Эликатессе" 0,10 кг.шт. нарезка (лоток с ср.защ.атм.)  СПК</v>
          </cell>
          <cell r="D325">
            <v>187</v>
          </cell>
          <cell r="F325">
            <v>187</v>
          </cell>
        </row>
        <row r="326">
          <cell r="A326" t="str">
            <v>Балыковая с/к 200 гр. срез "Эликатессе" термоформ.пак.  СПК</v>
          </cell>
          <cell r="D326">
            <v>198</v>
          </cell>
          <cell r="F326">
            <v>198</v>
          </cell>
        </row>
        <row r="327">
          <cell r="A327" t="str">
            <v>БОНУС Z-ОСОБАЯ Коровино вар п/о 0.5кг_СНГ (6305)  ОСТАНКИНО</v>
          </cell>
          <cell r="D327">
            <v>30</v>
          </cell>
          <cell r="F327">
            <v>30</v>
          </cell>
        </row>
        <row r="328">
          <cell r="A328" t="str">
            <v>БОНУС ДОМАШНИЙ РЕЦЕПТ Коровино 0.5кг 8шт. (6305)</v>
          </cell>
          <cell r="D328">
            <v>35</v>
          </cell>
          <cell r="F328">
            <v>35</v>
          </cell>
        </row>
        <row r="329">
          <cell r="A329" t="str">
            <v>БОНУС ДОМАШНИЙ РЕЦЕПТ Коровино вар п/о (5324)</v>
          </cell>
          <cell r="D329">
            <v>24</v>
          </cell>
          <cell r="F329">
            <v>24</v>
          </cell>
        </row>
        <row r="330">
          <cell r="A330" t="str">
            <v>БОНУС СОЧНЫЕ Папа может сос п/о мгс 1.5*4 (6954)  ОСТАНКИНО</v>
          </cell>
          <cell r="D330">
            <v>233.5</v>
          </cell>
          <cell r="F330">
            <v>233.5</v>
          </cell>
        </row>
        <row r="331">
          <cell r="A331" t="str">
            <v>БОНУС СОЧНЫЕ сос п/о мгс 0.41кг_UZ (6087)  ОСТАНКИНО</v>
          </cell>
          <cell r="D331">
            <v>152</v>
          </cell>
          <cell r="F331">
            <v>152</v>
          </cell>
        </row>
        <row r="332">
          <cell r="A332" t="str">
            <v>БОНУС_ 457  Колбаса Молочная ТМ Особый рецепт ВЕС большой батон  ПОКОМ</v>
          </cell>
          <cell r="F332">
            <v>872.64300000000003</v>
          </cell>
        </row>
        <row r="333">
          <cell r="A333" t="str">
            <v>БОНУС_273  Сосиски Сочинки с сочной грудинкой, МГС 0.4кг,   ПОКОМ</v>
          </cell>
          <cell r="F333">
            <v>1385</v>
          </cell>
        </row>
        <row r="334">
          <cell r="A334" t="str">
            <v>БОНУС_305  Колбаса Сервелат Мясорубский с мелкорубленным окороком в/у  ТМ Стародворье ВЕС   ПОКОМ</v>
          </cell>
          <cell r="F334">
            <v>0.7</v>
          </cell>
        </row>
        <row r="335">
          <cell r="A335" t="str">
            <v>БОНУС_Колбаса вареная Филейская ТМ Вязанка. ВЕС  ПОКОМ</v>
          </cell>
          <cell r="F335">
            <v>339.37700000000001</v>
          </cell>
        </row>
        <row r="336">
          <cell r="A336" t="str">
            <v>БОНУС_Колбаса Сервелат Филедворский, фиброуз, в/у 0,35 кг срез,  ПОКОМ</v>
          </cell>
          <cell r="F336">
            <v>408</v>
          </cell>
        </row>
        <row r="337">
          <cell r="A337" t="str">
            <v>БОНУС_Пельмени Бульмени с говядиной и свининой Наваристые 2,7кг Горячая штучка ВЕС  ПОКОМ</v>
          </cell>
          <cell r="F337">
            <v>145.80000000000001</v>
          </cell>
        </row>
        <row r="338">
          <cell r="A338" t="str">
            <v>БОНУС_Пельмени Отборные из свинины и говядины 0,9 кг ТМ Стародворье ТС Медвежье ушко  ПОКОМ</v>
          </cell>
          <cell r="F338">
            <v>352</v>
          </cell>
        </row>
        <row r="339">
          <cell r="A339" t="str">
            <v>Бутербродная вареная 0,47 кг шт.  СПК</v>
          </cell>
          <cell r="D339">
            <v>32</v>
          </cell>
          <cell r="F339">
            <v>32</v>
          </cell>
        </row>
        <row r="340">
          <cell r="A340" t="str">
            <v>Вацлавская п/к (черева) 390 гр.шт. термоус.пак  СПК</v>
          </cell>
          <cell r="D340">
            <v>25</v>
          </cell>
          <cell r="F340">
            <v>25</v>
          </cell>
        </row>
        <row r="341">
          <cell r="A341" t="str">
            <v>Готовые бельмеши сочные с мясом ТМ Горячая штучка 0,3кг зам  ПОКОМ</v>
          </cell>
          <cell r="D341">
            <v>6</v>
          </cell>
          <cell r="F341">
            <v>6</v>
          </cell>
        </row>
        <row r="342">
          <cell r="A342" t="str">
            <v>Готовые чебуманы с говядиной 0,28кг ТМ Горячая штучка  ПОКОМ</v>
          </cell>
          <cell r="D342">
            <v>6</v>
          </cell>
          <cell r="F342">
            <v>6</v>
          </cell>
        </row>
        <row r="343">
          <cell r="A343" t="str">
            <v>Готовые чебуманы с говядиной ТМ Горячая штучка флоупак 0,4 кг. ПОКОМ</v>
          </cell>
          <cell r="D343">
            <v>6</v>
          </cell>
          <cell r="F343">
            <v>6</v>
          </cell>
        </row>
        <row r="344">
          <cell r="A344" t="str">
            <v>Готовые чебупели острые с мясом Горячая штучка 0,3 кг зам  ПОКОМ</v>
          </cell>
          <cell r="D344">
            <v>19</v>
          </cell>
          <cell r="F344">
            <v>546</v>
          </cell>
        </row>
        <row r="345">
          <cell r="A345" t="str">
            <v>Готовые чебупели с ветчиной и сыром Горячая штучка 0,3кг зам  ПОКОМ</v>
          </cell>
          <cell r="D345">
            <v>625</v>
          </cell>
          <cell r="F345">
            <v>2438</v>
          </cell>
        </row>
        <row r="346">
          <cell r="A346" t="str">
            <v>Готовые чебупели сочные с мясом ТМ Горячая штучка  0,3кг зам  ПОКОМ</v>
          </cell>
          <cell r="D346">
            <v>1848</v>
          </cell>
          <cell r="F346">
            <v>3229</v>
          </cell>
        </row>
        <row r="347">
          <cell r="A347" t="str">
            <v>Готовые чебуреки с мясом ТМ Горячая штучка 0,09 кг флоу-пак ПОКОМ</v>
          </cell>
          <cell r="F347">
            <v>235</v>
          </cell>
        </row>
        <row r="348">
          <cell r="A348" t="str">
            <v>Гуцульская с/к "КолбасГрад" 160 гр.шт. термоус. пак  СПК</v>
          </cell>
          <cell r="D348">
            <v>173</v>
          </cell>
          <cell r="F348">
            <v>173</v>
          </cell>
        </row>
        <row r="349">
          <cell r="A349" t="str">
            <v>Дельгаро с/в "Эликатессе" 140 гр.шт.  СПК</v>
          </cell>
          <cell r="D349">
            <v>102</v>
          </cell>
          <cell r="F349">
            <v>102</v>
          </cell>
        </row>
        <row r="350">
          <cell r="A350" t="str">
            <v>Деревенская с чесночком и сальцем п/к (черева) 390 гр.шт. термоус. пак.  СПК</v>
          </cell>
          <cell r="D350">
            <v>212</v>
          </cell>
          <cell r="F350">
            <v>212</v>
          </cell>
        </row>
        <row r="351">
          <cell r="A351" t="str">
            <v>Докторская вареная в/с  СПК</v>
          </cell>
          <cell r="D351">
            <v>7</v>
          </cell>
          <cell r="F351">
            <v>7</v>
          </cell>
        </row>
        <row r="352">
          <cell r="A352" t="str">
            <v>Докторская вареная в/с 0,47 кг шт.  СПК</v>
          </cell>
          <cell r="D352">
            <v>21</v>
          </cell>
          <cell r="F352">
            <v>21</v>
          </cell>
        </row>
        <row r="353">
          <cell r="A353" t="str">
            <v>Докторская вареная термоус.пак. "Высокий вкус"  СПК</v>
          </cell>
          <cell r="D353">
            <v>62.802</v>
          </cell>
          <cell r="F353">
            <v>62.802</v>
          </cell>
        </row>
        <row r="354">
          <cell r="A354" t="str">
            <v>ЖАР-ладушки с клубникой и вишней ТМ Стародворье 0,2 кг ПОКОМ</v>
          </cell>
          <cell r="F354">
            <v>72</v>
          </cell>
        </row>
        <row r="355">
          <cell r="A355" t="str">
            <v>ЖАР-ладушки с мясом 0,2кг ТМ Стародворье  ПОКОМ</v>
          </cell>
          <cell r="D355">
            <v>12</v>
          </cell>
          <cell r="F355">
            <v>412</v>
          </cell>
        </row>
        <row r="356">
          <cell r="A356" t="str">
            <v>ЖАР-ладушки с яблоком и грушей ТМ Стародворье 0,2 кг. ПОКОМ</v>
          </cell>
          <cell r="D356">
            <v>9</v>
          </cell>
          <cell r="F356">
            <v>69</v>
          </cell>
        </row>
        <row r="357">
          <cell r="A357" t="str">
            <v>Карбонад Юбилейный термоус.пак.  СПК</v>
          </cell>
          <cell r="D357">
            <v>45.4</v>
          </cell>
          <cell r="F357">
            <v>45.4</v>
          </cell>
        </row>
        <row r="358">
          <cell r="A358" t="str">
            <v>Каша гречневая с говядиной "СПК" ж/б 0,340 кг.шт. термоус. пл. ЧМК  СПК</v>
          </cell>
          <cell r="D358">
            <v>2</v>
          </cell>
          <cell r="F358">
            <v>2</v>
          </cell>
        </row>
        <row r="359">
          <cell r="A359" t="str">
            <v>Классическая с/к 80 гр.шт.нар. (лоток с ср.защ.атм.)  СПК</v>
          </cell>
          <cell r="D359">
            <v>9</v>
          </cell>
          <cell r="F359">
            <v>9</v>
          </cell>
        </row>
        <row r="360">
          <cell r="A360" t="str">
            <v>Колбаски ПодПивасики оригинальные с/к 0,10 кг.шт. термофор.пак.  СПК</v>
          </cell>
          <cell r="D360">
            <v>677</v>
          </cell>
          <cell r="F360">
            <v>677</v>
          </cell>
        </row>
        <row r="361">
          <cell r="A361" t="str">
            <v>Колбаски ПодПивасики острые с/к 0,10 кг.шт. термофор.пак.  СПК</v>
          </cell>
          <cell r="D361">
            <v>717</v>
          </cell>
          <cell r="F361">
            <v>717</v>
          </cell>
        </row>
        <row r="362">
          <cell r="A362" t="str">
            <v>Колбаски ПодПивасики с сыром с/к 100 гр.шт. (в ср.защ.атм.)  СПК</v>
          </cell>
          <cell r="D362">
            <v>140</v>
          </cell>
          <cell r="F362">
            <v>140</v>
          </cell>
        </row>
        <row r="363">
          <cell r="A363" t="str">
            <v>Коньячная с/к 0,10 кг.шт. нарезка (лоток с ср.зад.атм.) "Высокий вкус"  СПК</v>
          </cell>
          <cell r="D363">
            <v>10</v>
          </cell>
          <cell r="F363">
            <v>10</v>
          </cell>
        </row>
        <row r="364">
          <cell r="A364" t="str">
            <v>Круггетсы с сырным соусом ТМ Горячая штучка 0,25 кг зам  ПОКОМ</v>
          </cell>
          <cell r="D364">
            <v>24</v>
          </cell>
          <cell r="F364">
            <v>593</v>
          </cell>
        </row>
        <row r="365">
          <cell r="A365" t="str">
            <v>Круггетсы с сырным соусом ТМ Горячая штучка ВЕС 3 кг. ПОКОМ</v>
          </cell>
          <cell r="D365">
            <v>6</v>
          </cell>
          <cell r="F365">
            <v>6</v>
          </cell>
        </row>
        <row r="366">
          <cell r="A366" t="str">
            <v>Круггетсы с чесночным соусом ТМ Горячая штучка 0,25 кг зам  ПОКОМ</v>
          </cell>
          <cell r="D366">
            <v>6</v>
          </cell>
          <cell r="F366">
            <v>6</v>
          </cell>
        </row>
        <row r="367">
          <cell r="A367" t="str">
            <v>Круггетсы сочные ТМ Горячая штучка ТС Круггетсы 0,25 кг зам  ПОКОМ</v>
          </cell>
          <cell r="D367">
            <v>923</v>
          </cell>
          <cell r="F367">
            <v>1640</v>
          </cell>
        </row>
        <row r="368">
          <cell r="A368" t="str">
            <v>Ла Фаворте с/в "Эликатессе" 140 гр.шт.  СПК</v>
          </cell>
          <cell r="D368">
            <v>77</v>
          </cell>
          <cell r="F368">
            <v>77</v>
          </cell>
        </row>
        <row r="369">
          <cell r="A369" t="str">
            <v>Ливерная Печеночная "Просто выгодно" 0,3 кг.шт.  СПК</v>
          </cell>
          <cell r="D369">
            <v>71</v>
          </cell>
          <cell r="F369">
            <v>71</v>
          </cell>
        </row>
        <row r="370">
          <cell r="A370" t="str">
            <v>Любительская вареная термоус.пак. "Высокий вкус"  СПК</v>
          </cell>
          <cell r="D370">
            <v>41.5</v>
          </cell>
          <cell r="F370">
            <v>41.5</v>
          </cell>
        </row>
        <row r="371">
          <cell r="A371" t="str">
            <v>Мини-пицца с ветчиной и сыром 0,3кг ТМ Зареченские  ПОКОМ</v>
          </cell>
          <cell r="D371">
            <v>6</v>
          </cell>
          <cell r="F371">
            <v>21</v>
          </cell>
        </row>
        <row r="372">
          <cell r="A372" t="str">
            <v>Мини-сосиски в тесте 0,3кг ТМ Зареченские  ПОКОМ</v>
          </cell>
          <cell r="D372">
            <v>6</v>
          </cell>
          <cell r="F372">
            <v>6</v>
          </cell>
        </row>
        <row r="373">
          <cell r="A373" t="str">
            <v>Мини-сосиски в тесте 3,7кг ВЕС заморож. ТМ Зареченские  ПОКОМ</v>
          </cell>
          <cell r="F373">
            <v>284.89999999999998</v>
          </cell>
        </row>
        <row r="374">
          <cell r="A374" t="str">
            <v>Мини-чебуречки с мясом ВЕС 5,5кг ТМ Зареченские  ПОКОМ</v>
          </cell>
          <cell r="F374">
            <v>153</v>
          </cell>
        </row>
        <row r="375">
          <cell r="A375" t="str">
            <v>Мини-чебуречки с сыром и ветчиной 0,3кг ТМ Зареченские  ПОКОМ</v>
          </cell>
          <cell r="F375">
            <v>2</v>
          </cell>
        </row>
        <row r="376">
          <cell r="A376" t="str">
            <v>Мини-шарики с курочкой и сыром ТМ Зареченские ВЕС  ПОКОМ</v>
          </cell>
          <cell r="F376">
            <v>162.4</v>
          </cell>
        </row>
        <row r="377">
          <cell r="A377" t="str">
            <v>Мусульманская вареная "Просто выгодно"  СПК</v>
          </cell>
          <cell r="D377">
            <v>27</v>
          </cell>
          <cell r="F377">
            <v>27</v>
          </cell>
        </row>
        <row r="378">
          <cell r="A378" t="str">
            <v>Мусульманская п/к "Просто выгодно" термофор.пак.  СПК</v>
          </cell>
          <cell r="D378">
            <v>4.5</v>
          </cell>
          <cell r="F378">
            <v>4.5</v>
          </cell>
        </row>
        <row r="379">
          <cell r="A379" t="str">
            <v>Наггетсы  в овощной панировке 0,25кг ТМ Вязанка ТС Наггетсы замор.  ПОКОМ</v>
          </cell>
          <cell r="D379">
            <v>6</v>
          </cell>
          <cell r="F379">
            <v>6</v>
          </cell>
        </row>
        <row r="380">
          <cell r="A380" t="str">
            <v>Наггетсы Foodgital 0,25кг ТМ Горячая штучка  ПОКОМ</v>
          </cell>
          <cell r="D380">
            <v>6</v>
          </cell>
          <cell r="F380">
            <v>6</v>
          </cell>
        </row>
        <row r="381">
          <cell r="A381" t="str">
            <v>Наггетсы из печи 0,25кг ТМ Вязанка ТС Няняггетсы Сливушки замор.  ПОКОМ</v>
          </cell>
          <cell r="D381">
            <v>38</v>
          </cell>
          <cell r="F381">
            <v>2596</v>
          </cell>
        </row>
        <row r="382">
          <cell r="A382" t="str">
            <v>Наггетсы Курушки 0,25кг ТМ Стародворье  ПОКОМ</v>
          </cell>
          <cell r="D382">
            <v>6</v>
          </cell>
          <cell r="F382">
            <v>6</v>
          </cell>
        </row>
        <row r="383">
          <cell r="A383" t="str">
            <v>Наггетсы Нагетосы Сочная курочка в хрустящей панировке 0,25кг ТМ Горячая штучка   ПОКОМ</v>
          </cell>
          <cell r="D383">
            <v>6</v>
          </cell>
          <cell r="F383">
            <v>14</v>
          </cell>
        </row>
        <row r="384">
          <cell r="A384" t="str">
            <v>Наггетсы Нагетосы Сочная курочка со сладкой паприкой  0,25 кг ПОКОМ</v>
          </cell>
          <cell r="D384">
            <v>6</v>
          </cell>
          <cell r="F384">
            <v>6</v>
          </cell>
        </row>
        <row r="385">
          <cell r="A385" t="str">
            <v>Наггетсы Нагетосы Сочная курочка со сметаной и зеленью ТМ Горячая штучка 0,25 ПОКОМ</v>
          </cell>
          <cell r="D385">
            <v>6</v>
          </cell>
          <cell r="F385">
            <v>6</v>
          </cell>
        </row>
        <row r="386">
          <cell r="A386" t="str">
            <v>Наггетсы Нагетосы Сочная курочка ТМ Горячая штучка 0,25 кг зам  ПОКОМ</v>
          </cell>
          <cell r="D386">
            <v>23</v>
          </cell>
          <cell r="F386">
            <v>1581</v>
          </cell>
        </row>
        <row r="387">
          <cell r="A387" t="str">
            <v>Наггетсы с индейкой 0,25кг ТМ Вязанка ТС Няняггетсы Сливушки НД2 замор.  ПОКОМ</v>
          </cell>
          <cell r="D387">
            <v>21</v>
          </cell>
          <cell r="F387">
            <v>2284</v>
          </cell>
        </row>
        <row r="388">
          <cell r="A388" t="str">
            <v>Наггетсы с куриным филе и сыром ТМ Вязанка 0,25 кг ПОКОМ</v>
          </cell>
          <cell r="D388">
            <v>13</v>
          </cell>
          <cell r="F388">
            <v>576</v>
          </cell>
        </row>
        <row r="389">
          <cell r="A389" t="str">
            <v>Наггетсы Хрустящие 0,3кг ТМ Зареченские  ПОКОМ</v>
          </cell>
          <cell r="F389">
            <v>45</v>
          </cell>
        </row>
        <row r="390">
          <cell r="A390" t="str">
            <v>Наггетсы Хрустящие ТМ Зареченские. ВЕС ПОКОМ</v>
          </cell>
          <cell r="D390">
            <v>6</v>
          </cell>
          <cell r="F390">
            <v>725</v>
          </cell>
        </row>
        <row r="391">
          <cell r="A391" t="str">
            <v>Новосибирская с/к 0,10 кг.шт. нарезка (лоток с ср.защ.атм.) "Высокий вкус"  СПК</v>
          </cell>
          <cell r="D391">
            <v>2</v>
          </cell>
          <cell r="F391">
            <v>2</v>
          </cell>
        </row>
        <row r="392">
          <cell r="A392" t="str">
            <v>Оригинальная с перцем с/к  СПК</v>
          </cell>
          <cell r="D392">
            <v>205.6</v>
          </cell>
          <cell r="F392">
            <v>205.6</v>
          </cell>
        </row>
        <row r="393">
          <cell r="A393" t="str">
            <v>Особая вареная  СПК</v>
          </cell>
          <cell r="D393">
            <v>2</v>
          </cell>
          <cell r="F393">
            <v>2</v>
          </cell>
        </row>
        <row r="394">
          <cell r="A394" t="str">
            <v>Паштет печеночный 140 гр.шт.  СПК</v>
          </cell>
          <cell r="D394">
            <v>48</v>
          </cell>
          <cell r="F394">
            <v>48</v>
          </cell>
        </row>
        <row r="395">
          <cell r="A395" t="str">
            <v>Пекерсы с индейкой в сливочном соусе ТМ Горячая штучка 0,25 кг зам  ПОКОМ</v>
          </cell>
          <cell r="D395">
            <v>6</v>
          </cell>
          <cell r="F395">
            <v>6</v>
          </cell>
        </row>
        <row r="396">
          <cell r="A396" t="str">
            <v>Пельмени Grandmeni с говядиной в сливочном соусе 0,75кг Горячая штучка  ПОКОМ</v>
          </cell>
          <cell r="D396">
            <v>6</v>
          </cell>
          <cell r="F396">
            <v>6</v>
          </cell>
        </row>
        <row r="397">
          <cell r="A397" t="str">
            <v>Пельмени Grandmeni с говядиной и свининой Горячая штучка 0,75 кг Бульмени  ПОКОМ</v>
          </cell>
          <cell r="D397">
            <v>6</v>
          </cell>
          <cell r="F397">
            <v>6</v>
          </cell>
        </row>
        <row r="398">
          <cell r="A398" t="str">
            <v>Пельмени Grandmeni с говядиной ТМ Горячая штучка 0,75 кг. ПОКОМ</v>
          </cell>
          <cell r="D398">
            <v>6</v>
          </cell>
          <cell r="F398">
            <v>6</v>
          </cell>
        </row>
        <row r="399">
          <cell r="A399" t="str">
            <v>Пельмени Grandmeni со сливочным маслом Горячая штучка 0,75 кг ПОКОМ</v>
          </cell>
          <cell r="D399">
            <v>6</v>
          </cell>
          <cell r="F399">
            <v>536</v>
          </cell>
        </row>
        <row r="400">
          <cell r="A400" t="str">
            <v>Пельмени Бигбули #МЕГАВКУСИЩЕ с сочной грудинкой 0,43 кг  ПОКОМ</v>
          </cell>
          <cell r="D400">
            <v>10</v>
          </cell>
          <cell r="F400">
            <v>90</v>
          </cell>
        </row>
        <row r="401">
          <cell r="A401" t="str">
            <v>Пельмени Бигбули #МЕГАВКУСИЩЕ с сочной грудинкой 0,9 кг  ПОКОМ</v>
          </cell>
          <cell r="D401">
            <v>17</v>
          </cell>
          <cell r="F401">
            <v>278</v>
          </cell>
        </row>
        <row r="402">
          <cell r="A402" t="str">
            <v>Пельмени Бигбули #МЕГАВКУСИЩЕ с сочной грудинкой ТМ Горячая штучка 0,4 кг. ПОКОМ</v>
          </cell>
          <cell r="D402">
            <v>6</v>
          </cell>
          <cell r="F402">
            <v>51</v>
          </cell>
        </row>
        <row r="403">
          <cell r="A403" t="str">
            <v>Пельмени Бигбули #МЕГАВКУСИЩЕ с сочной грудинкой ТМ Горячая штучка 0,7 кг. ПОКОМ</v>
          </cell>
          <cell r="D403">
            <v>7</v>
          </cell>
          <cell r="F403">
            <v>435</v>
          </cell>
        </row>
        <row r="404">
          <cell r="A404" t="str">
            <v>Пельмени Бигбули с мясом ТМ Горячая штучка. флоу-пак сфера 0,4 кг. ПОКОМ</v>
          </cell>
          <cell r="D404">
            <v>8</v>
          </cell>
          <cell r="F404">
            <v>89</v>
          </cell>
        </row>
        <row r="405">
          <cell r="A405" t="str">
            <v>Пельмени Бигбули с мясом ТМ Горячая штучка. флоу-пак сфера 0,7 кг ПОКОМ</v>
          </cell>
          <cell r="D405">
            <v>7</v>
          </cell>
          <cell r="F405">
            <v>399</v>
          </cell>
        </row>
        <row r="406">
          <cell r="A406" t="str">
            <v>Пельмени Бигбули с мясом, Горячая штучка 0,43кг  ПОКОМ</v>
          </cell>
          <cell r="D406">
            <v>12</v>
          </cell>
          <cell r="F406">
            <v>74</v>
          </cell>
        </row>
        <row r="407">
          <cell r="A407" t="str">
            <v>Пельмени Бигбули с мясом, Горячая штучка 0,9кг  ПОКОМ</v>
          </cell>
          <cell r="D407">
            <v>17</v>
          </cell>
          <cell r="F407">
            <v>346</v>
          </cell>
        </row>
        <row r="408">
          <cell r="A408" t="str">
            <v>Пельмени Бигбули со сливоч.маслом (Мегамаслище) ТМ БУЛЬМЕНИ сфера 0,43. замор. ПОКОМ</v>
          </cell>
          <cell r="D408">
            <v>11</v>
          </cell>
          <cell r="F408">
            <v>192</v>
          </cell>
        </row>
        <row r="409">
          <cell r="A409" t="str">
            <v>Пельмени Бигбули со сливочным маслом #МЕГАМАСЛИЩЕ Горячая штучка 0,9 кг  ПОКОМ</v>
          </cell>
          <cell r="D409">
            <v>6</v>
          </cell>
          <cell r="F409">
            <v>84</v>
          </cell>
        </row>
        <row r="410">
          <cell r="A410" t="str">
            <v>Пельмени Бигбули со сливочным маслом ТМ Горячая штучка, флоу-пак сфера 0,4. ПОКОМ</v>
          </cell>
          <cell r="D410">
            <v>1</v>
          </cell>
          <cell r="F410">
            <v>47</v>
          </cell>
        </row>
        <row r="411">
          <cell r="A411" t="str">
            <v>Пельмени Бигбули со сливочным маслом ТМ Горячая штучка, флоу-пак сфера 0,7. ПОКОМ</v>
          </cell>
          <cell r="F411">
            <v>333</v>
          </cell>
        </row>
        <row r="412">
          <cell r="A412" t="str">
            <v>Пельмени Бульмени Жюльен Горячая штучка 0,43  ПОКОМ</v>
          </cell>
          <cell r="D412">
            <v>6</v>
          </cell>
          <cell r="F412">
            <v>6</v>
          </cell>
        </row>
        <row r="413">
          <cell r="A413" t="str">
            <v>Пельмени Бульмени по-сибирски с говядиной и свининой ТМ Горячая штучка 0,8 кг ПОКОМ</v>
          </cell>
          <cell r="D413">
            <v>7</v>
          </cell>
          <cell r="F413">
            <v>318</v>
          </cell>
        </row>
        <row r="414">
          <cell r="A414" t="str">
            <v>Пельмени Бульмени с говядиной и свининой Горячая шт. 0,9 кг  ПОКОМ</v>
          </cell>
          <cell r="D414">
            <v>23</v>
          </cell>
          <cell r="F414">
            <v>1120</v>
          </cell>
        </row>
        <row r="415">
          <cell r="A415" t="str">
            <v>Пельмени Бульмени с говядиной и свининой Горячая штучка 0,43  ПОКОМ</v>
          </cell>
          <cell r="D415">
            <v>21</v>
          </cell>
          <cell r="F415">
            <v>32</v>
          </cell>
        </row>
        <row r="416">
          <cell r="A416" t="str">
            <v>Пельмени Бульмени с говядиной и свининой Наваристые 2,7кг Горячая штучка ВЕС  ПОКОМ</v>
          </cell>
          <cell r="F416">
            <v>136.69999999999999</v>
          </cell>
        </row>
        <row r="417">
          <cell r="A417" t="str">
            <v>Пельмени Бульмени с говядиной и свининой Наваристые 5кг Горячая штучка ВЕС  ПОКОМ</v>
          </cell>
          <cell r="D417">
            <v>20</v>
          </cell>
          <cell r="F417">
            <v>1073.0999999999999</v>
          </cell>
        </row>
        <row r="418">
          <cell r="A418" t="str">
            <v>Пельмени Бульмени с говядиной и свининой ТМ Горячая штучка. флоу-пак сфера 0,4 кг ПОКОМ</v>
          </cell>
          <cell r="D418">
            <v>10</v>
          </cell>
          <cell r="F418">
            <v>849</v>
          </cell>
        </row>
        <row r="419">
          <cell r="A419" t="str">
            <v>Пельмени Бульмени с говядиной и свининой ТМ Горячая штучка. флоу-пак сфера 0,7 кг ПОКОМ</v>
          </cell>
          <cell r="D419">
            <v>1</v>
          </cell>
          <cell r="F419">
            <v>1075</v>
          </cell>
        </row>
        <row r="420">
          <cell r="A420" t="str">
            <v>Пельмени Бульмени со сливочным маслом Горячая штучка 0,9 кг  ПОКОМ</v>
          </cell>
          <cell r="D420">
            <v>19</v>
          </cell>
          <cell r="F420">
            <v>27</v>
          </cell>
        </row>
        <row r="421">
          <cell r="A421" t="str">
            <v>Пельмени Бульмени со сливочным маслом ТМ Горячая шт. 0,43 кг  ПОКОМ</v>
          </cell>
          <cell r="D421">
            <v>27</v>
          </cell>
          <cell r="F421">
            <v>888</v>
          </cell>
        </row>
        <row r="422">
          <cell r="A422" t="str">
            <v>Пельмени Бульмени со сливочным маслом ТМ Горячая штучка. флоу-пак сфера 0,4 кг. ПОКОМ</v>
          </cell>
          <cell r="D422">
            <v>4</v>
          </cell>
          <cell r="F422">
            <v>335</v>
          </cell>
        </row>
        <row r="423">
          <cell r="A423" t="str">
            <v>Пельмени Бульмени со сливочным маслом ТМ Горячая штучка.флоу-пак сфера 0,7 кг. ПОКОМ</v>
          </cell>
          <cell r="D423">
            <v>4</v>
          </cell>
          <cell r="F423">
            <v>2332</v>
          </cell>
        </row>
        <row r="424">
          <cell r="A424" t="str">
            <v>Пельмени Домашние с говядиной и свининой 0,7кг, сфера ТМ Зареченские  ПОКОМ</v>
          </cell>
          <cell r="D424">
            <v>8</v>
          </cell>
          <cell r="F424">
            <v>11</v>
          </cell>
        </row>
        <row r="425">
          <cell r="A425" t="str">
            <v>Пельмени Домашние со сливочным маслом 0,7кг, сфера ТМ Зареченские  ПОКОМ</v>
          </cell>
          <cell r="F425">
            <v>15</v>
          </cell>
        </row>
        <row r="426">
          <cell r="A426" t="str">
            <v>Пельмени Жемчужные сфера 1,0кг ТМ Зареченские  ПОКОМ</v>
          </cell>
          <cell r="D426">
            <v>8</v>
          </cell>
          <cell r="F426">
            <v>18</v>
          </cell>
        </row>
        <row r="427">
          <cell r="A427" t="str">
            <v>Пельмени Медвежьи ушки с фермерскими сливками 0,7кг  ПОКОМ</v>
          </cell>
          <cell r="D427">
            <v>2</v>
          </cell>
          <cell r="F427">
            <v>126</v>
          </cell>
        </row>
        <row r="428">
          <cell r="A428" t="str">
            <v>Пельмени Медвежьи ушки с фермерской свининой и говядиной Малые 0,7кг  ПОКОМ</v>
          </cell>
          <cell r="D428">
            <v>4</v>
          </cell>
          <cell r="F428">
            <v>147</v>
          </cell>
        </row>
        <row r="429">
          <cell r="A429" t="str">
            <v>Пельмени Мясорубские с рубленой грудинкой ТМ Стародворье флоупак  0,7 кг. ПОКОМ</v>
          </cell>
          <cell r="D429">
            <v>4</v>
          </cell>
          <cell r="F429">
            <v>101</v>
          </cell>
        </row>
        <row r="430">
          <cell r="A430" t="str">
            <v>Пельмени Мясорубские ТМ Стародворье фоупак равиоли 0,7 кг  ПОКОМ</v>
          </cell>
          <cell r="D430">
            <v>8</v>
          </cell>
          <cell r="F430">
            <v>1363</v>
          </cell>
        </row>
        <row r="431">
          <cell r="A431" t="str">
            <v>Пельмени Отборные из свинины и говядины 0,9 кг ТМ Стародворье ТС Медвежье ушко  ПОКОМ</v>
          </cell>
          <cell r="D431">
            <v>5</v>
          </cell>
          <cell r="F431">
            <v>190</v>
          </cell>
        </row>
        <row r="432">
          <cell r="A432" t="str">
            <v>Пельмени Отборные с говядиной и свининой 0,43 кг ТМ Стародворье ТС Медвежье ушко</v>
          </cell>
          <cell r="D432">
            <v>6</v>
          </cell>
          <cell r="F432">
            <v>6</v>
          </cell>
        </row>
        <row r="433">
          <cell r="A433" t="str">
            <v>Пельмени Печь-мени с мясом ТМ Вязанка. 0,2 кг НД. ПОКОМ</v>
          </cell>
          <cell r="D433">
            <v>6</v>
          </cell>
          <cell r="F433">
            <v>6</v>
          </cell>
        </row>
        <row r="434">
          <cell r="A434" t="str">
            <v>Пельмени С говядиной и свининой, ВЕС, сфера пуговки Мясная Галерея  ПОКОМ</v>
          </cell>
          <cell r="F434">
            <v>427.41</v>
          </cell>
        </row>
        <row r="435">
          <cell r="A435" t="str">
            <v>Пельмени Со свининой и говядиной ТМ Особый рецепт Любимая ложка 1,0 кг  ПОКОМ</v>
          </cell>
          <cell r="D435">
            <v>3</v>
          </cell>
          <cell r="F435">
            <v>571</v>
          </cell>
        </row>
        <row r="436">
          <cell r="A436" t="str">
            <v>Пельмени Сочные сфера 0,8 кг ТМ Стародворье  ПОКОМ</v>
          </cell>
          <cell r="F436">
            <v>66</v>
          </cell>
        </row>
        <row r="437">
          <cell r="A437" t="str">
            <v>Пельмени Татарские 0,4кг ТМ Особый рецепт  ПОКОМ</v>
          </cell>
          <cell r="F437">
            <v>51</v>
          </cell>
        </row>
        <row r="438">
          <cell r="A438" t="str">
            <v>Пирожки с мясом 0,3кг ТМ Зареченские  ПОКОМ</v>
          </cell>
          <cell r="D438">
            <v>10</v>
          </cell>
          <cell r="F438">
            <v>10</v>
          </cell>
        </row>
        <row r="439">
          <cell r="A439" t="str">
            <v>Пирожки с мясом 3,7кг ВЕС ТМ Зареченские  ПОКОМ</v>
          </cell>
          <cell r="F439">
            <v>176.602</v>
          </cell>
        </row>
        <row r="440">
          <cell r="A440" t="str">
            <v>Пирожки с мясом, картофелем и грибами 0,3кг ТМ Зареченские  ПОКОМ</v>
          </cell>
          <cell r="D440">
            <v>10</v>
          </cell>
          <cell r="F440">
            <v>10</v>
          </cell>
        </row>
        <row r="441">
          <cell r="A441" t="str">
            <v>Пирожки с яблоком и грушей 0,3кг ТМ Зареченские  ПОКОМ</v>
          </cell>
          <cell r="D441">
            <v>10</v>
          </cell>
          <cell r="F441">
            <v>10</v>
          </cell>
        </row>
        <row r="442">
          <cell r="A442" t="str">
            <v>Пирожки с яблоком и грушей ВЕС ТМ Зареченские  ПОКОМ</v>
          </cell>
          <cell r="F442">
            <v>11.1</v>
          </cell>
        </row>
        <row r="443">
          <cell r="A443" t="str">
            <v>Плавленый сыр "Шоколадный" 30% 180 гр ТМ "ПАПА МОЖЕТ"  ОСТАНКИНО</v>
          </cell>
          <cell r="D443">
            <v>30</v>
          </cell>
          <cell r="F443">
            <v>30</v>
          </cell>
        </row>
        <row r="444">
          <cell r="A444" t="str">
            <v>Плавленый Сыр 45% "С ветчиной" СТМ "ПапаМожет" 180гр  ОСТАНКИНО</v>
          </cell>
          <cell r="D444">
            <v>42</v>
          </cell>
          <cell r="F444">
            <v>42</v>
          </cell>
        </row>
        <row r="445">
          <cell r="A445" t="str">
            <v>Плавленый Сыр 45% "С грибами" СТМ "ПапаМожет 180гр  ОСТАНКИНО</v>
          </cell>
          <cell r="D445">
            <v>33</v>
          </cell>
          <cell r="F445">
            <v>33</v>
          </cell>
        </row>
        <row r="446">
          <cell r="A446" t="str">
            <v>Покровская вареная 0,47 кг шт.  СПК</v>
          </cell>
          <cell r="D446">
            <v>12</v>
          </cell>
          <cell r="F446">
            <v>12</v>
          </cell>
        </row>
        <row r="447">
          <cell r="A447" t="str">
            <v>ПолуКоп п/к 250 гр.шт. термоформ.пак.  СПК</v>
          </cell>
          <cell r="D447">
            <v>34</v>
          </cell>
          <cell r="F447">
            <v>34</v>
          </cell>
        </row>
        <row r="448">
          <cell r="A448" t="str">
            <v>Продукт колбасный с сыром копченый Коровино 400 гр  ОСТАНКИНО</v>
          </cell>
          <cell r="D448">
            <v>11</v>
          </cell>
          <cell r="F448">
            <v>11</v>
          </cell>
        </row>
        <row r="449">
          <cell r="A449" t="str">
            <v>Ричеза с/к 230 гр.шт.  СПК</v>
          </cell>
          <cell r="D449">
            <v>165</v>
          </cell>
          <cell r="F449">
            <v>165</v>
          </cell>
        </row>
        <row r="450">
          <cell r="A450" t="str">
            <v>Российский сливочный 45% ТМ Папа Может, брус (2шт)  ОСТАНКИНО</v>
          </cell>
          <cell r="D450">
            <v>50.2</v>
          </cell>
          <cell r="F450">
            <v>50.2</v>
          </cell>
        </row>
        <row r="451">
          <cell r="A451" t="str">
            <v>Сальчетти с/к 230 гр.шт.  СПК</v>
          </cell>
          <cell r="D451">
            <v>246</v>
          </cell>
          <cell r="F451">
            <v>246</v>
          </cell>
        </row>
        <row r="452">
          <cell r="A452" t="str">
            <v>Сальчичон с/к 200 гр. срез "Эликатессе" термоформ.пак.  СПК</v>
          </cell>
          <cell r="D452">
            <v>43</v>
          </cell>
          <cell r="F452">
            <v>43</v>
          </cell>
        </row>
        <row r="453">
          <cell r="A453" t="str">
            <v>Салями с перчиком с/к "КолбасГрад" 160 гр.шт. термоус. пак.  СПК</v>
          </cell>
          <cell r="D453">
            <v>197</v>
          </cell>
          <cell r="F453">
            <v>197</v>
          </cell>
        </row>
        <row r="454">
          <cell r="A454" t="str">
            <v>Салями с/к 100 гр.шт.нар. (лоток с ср.защ.атм.)  СПК</v>
          </cell>
          <cell r="D454">
            <v>24</v>
          </cell>
          <cell r="F454">
            <v>24</v>
          </cell>
        </row>
        <row r="455">
          <cell r="A455" t="str">
            <v>Салями Трюфель с/в "Эликатессе" 0,16 кг.шт.  СПК</v>
          </cell>
          <cell r="D455">
            <v>211</v>
          </cell>
          <cell r="F455">
            <v>211</v>
          </cell>
        </row>
        <row r="456">
          <cell r="A456" t="str">
            <v>Сардельки "Докторские" (черева) ( в ср.защ.атм.) 1.0 кг. "Высокий вкус"  СПК</v>
          </cell>
          <cell r="D456">
            <v>101</v>
          </cell>
          <cell r="F456">
            <v>101</v>
          </cell>
        </row>
        <row r="457">
          <cell r="A457" t="str">
            <v>Сардельки "Необыкновенные" (в ср.защ.атм.)  СПК</v>
          </cell>
          <cell r="D457">
            <v>7</v>
          </cell>
          <cell r="F457">
            <v>7</v>
          </cell>
        </row>
        <row r="458">
          <cell r="A458" t="str">
            <v>Сардельки Докторские (черева) 400 гр.шт. (лоток с ср.защ.атм.) "Высокий вкус"  СПК</v>
          </cell>
          <cell r="D458">
            <v>47</v>
          </cell>
          <cell r="F458">
            <v>47</v>
          </cell>
        </row>
        <row r="459">
          <cell r="A459" t="str">
            <v>Сардельки из говядины (черева) (в ср.защ.атм.) "Высокий вкус"  СПК</v>
          </cell>
          <cell r="D459">
            <v>70.02</v>
          </cell>
          <cell r="F459">
            <v>70.02</v>
          </cell>
        </row>
        <row r="460">
          <cell r="A460" t="str">
            <v>Семейная с чесночком Экстра вареная  СПК</v>
          </cell>
          <cell r="D460">
            <v>24.3</v>
          </cell>
          <cell r="F460">
            <v>24.3</v>
          </cell>
        </row>
        <row r="461">
          <cell r="A461" t="str">
            <v>Семейная с чесночком Экстра вареная 0,5 кг.шт.  СПК</v>
          </cell>
          <cell r="D461">
            <v>9</v>
          </cell>
          <cell r="F461">
            <v>9</v>
          </cell>
        </row>
        <row r="462">
          <cell r="A462" t="str">
            <v>Сервелат Европейский в/к, в/с 0,38 кг.шт.термофор.пак  СПК</v>
          </cell>
          <cell r="D462">
            <v>22</v>
          </cell>
          <cell r="F462">
            <v>22</v>
          </cell>
        </row>
        <row r="463">
          <cell r="A463" t="str">
            <v>Сервелат Коньячный в/к 0,38 кг.шт термофор.пак  СПК</v>
          </cell>
          <cell r="D463">
            <v>118</v>
          </cell>
          <cell r="F463">
            <v>118</v>
          </cell>
        </row>
        <row r="464">
          <cell r="A464" t="str">
            <v>Сервелат мелкозернистый в/к 0,5 кг.шт. термоус.пак. "Высокий вкус"  СПК</v>
          </cell>
          <cell r="D464">
            <v>33</v>
          </cell>
          <cell r="F464">
            <v>33</v>
          </cell>
        </row>
        <row r="465">
          <cell r="A465" t="str">
            <v>Сервелат Финский в/к 0,38 кг.шт. термофор.пак.  СПК</v>
          </cell>
          <cell r="D465">
            <v>22</v>
          </cell>
          <cell r="F465">
            <v>22</v>
          </cell>
        </row>
        <row r="466">
          <cell r="A466" t="str">
            <v>Сервелат Фирменный в/к 0,10 кг.шт. нарезка (лоток с ср.защ.атм.)  СПК</v>
          </cell>
          <cell r="D466">
            <v>21</v>
          </cell>
          <cell r="F466">
            <v>21</v>
          </cell>
        </row>
        <row r="467">
          <cell r="A467" t="str">
            <v>Сервелат Фирменный в/к 0,38 кг.шт. термофор.пак.  СПК</v>
          </cell>
          <cell r="D467">
            <v>11</v>
          </cell>
          <cell r="F467">
            <v>11</v>
          </cell>
        </row>
        <row r="468">
          <cell r="A468" t="str">
            <v>Сибирская особая с/к 0,10 кг.шт. нарезка (лоток с ср.защ.атм.)  СПК</v>
          </cell>
          <cell r="D468">
            <v>124</v>
          </cell>
          <cell r="F468">
            <v>124</v>
          </cell>
        </row>
        <row r="469">
          <cell r="A469" t="str">
            <v>Сибирская особая с/к 0,235 кг шт.  СПК</v>
          </cell>
          <cell r="D469">
            <v>242</v>
          </cell>
          <cell r="F469">
            <v>242</v>
          </cell>
        </row>
        <row r="470">
          <cell r="A470" t="str">
            <v>Сливочный со вкусом топл. молока 45% тм Папа Может. брус (2шт)  ОСТАНКИНО</v>
          </cell>
          <cell r="D470">
            <v>93.763000000000005</v>
          </cell>
          <cell r="F470">
            <v>93.763000000000005</v>
          </cell>
        </row>
        <row r="471">
          <cell r="A471" t="str">
            <v>Смаколадьи с яблоком и грушей ТМ Зареченские,0,9 кг ПОКОМ</v>
          </cell>
          <cell r="D471">
            <v>6</v>
          </cell>
          <cell r="F471">
            <v>6</v>
          </cell>
        </row>
        <row r="472">
          <cell r="A472" t="str">
            <v>Сосиски "Баварские" 0,36 кг.шт. вак.упак.  СПК</v>
          </cell>
          <cell r="D472">
            <v>19</v>
          </cell>
          <cell r="F472">
            <v>19</v>
          </cell>
        </row>
        <row r="473">
          <cell r="A473" t="str">
            <v>Сосиски "БОЛЬШАЯ SOSиска" Бекон (лоток с ср.защ.атм.)  СПК</v>
          </cell>
          <cell r="D473">
            <v>5.41</v>
          </cell>
          <cell r="F473">
            <v>5.41</v>
          </cell>
        </row>
        <row r="474">
          <cell r="A474" t="str">
            <v>Сосиски "Молочные" 0,36 кг.шт. вак.упак.  СПК</v>
          </cell>
          <cell r="D474">
            <v>26</v>
          </cell>
          <cell r="F474">
            <v>26</v>
          </cell>
        </row>
        <row r="475">
          <cell r="A475" t="str">
            <v>Сосиски Мини (коллаген) (лоток с ср.защ.атм.) (для ХОРЕКА)  СПК</v>
          </cell>
          <cell r="D475">
            <v>22.5</v>
          </cell>
          <cell r="F475">
            <v>22.5</v>
          </cell>
        </row>
        <row r="476">
          <cell r="A476" t="str">
            <v>Сосиски Мусульманские "Просто выгодно" (в ср.защ.атм.)  СПК</v>
          </cell>
          <cell r="D476">
            <v>26</v>
          </cell>
          <cell r="F476">
            <v>26</v>
          </cell>
        </row>
        <row r="477">
          <cell r="A477" t="str">
            <v>Сосиски Хот-дог подкопченные (лоток с ср.защ.атм.)  СПК</v>
          </cell>
          <cell r="D477">
            <v>51</v>
          </cell>
          <cell r="F477">
            <v>51</v>
          </cell>
        </row>
        <row r="478">
          <cell r="A478" t="str">
            <v>Сосисоны в темпуре ВЕС  ПОКОМ</v>
          </cell>
          <cell r="F478">
            <v>1.8</v>
          </cell>
        </row>
        <row r="479">
          <cell r="A479" t="str">
            <v>Сочный мегачебурек ТМ Зареченские ВЕС ПОКОМ</v>
          </cell>
          <cell r="F479">
            <v>125.87</v>
          </cell>
        </row>
        <row r="480">
          <cell r="A480" t="str">
            <v>Сыр "Пармезан" 40% кусок 180 гр  ОСТАНКИНО</v>
          </cell>
          <cell r="D480">
            <v>111</v>
          </cell>
          <cell r="F480">
            <v>111</v>
          </cell>
        </row>
        <row r="481">
          <cell r="A481" t="str">
            <v>Сыр Боккончини копченый 40% 100 гр.  ОСТАНКИНО</v>
          </cell>
          <cell r="D481">
            <v>72</v>
          </cell>
          <cell r="F481">
            <v>72</v>
          </cell>
        </row>
        <row r="482">
          <cell r="A482" t="str">
            <v>Сыр колбасный копченый Папа Может 400 гр  ОСТАНКИНО</v>
          </cell>
          <cell r="D482">
            <v>10</v>
          </cell>
          <cell r="F482">
            <v>10</v>
          </cell>
        </row>
        <row r="483">
          <cell r="A483" t="str">
            <v>Сыр Останкино "Алтайский Gold" 50% вес  ОСТАНКИНО</v>
          </cell>
          <cell r="D483">
            <v>8.6999999999999993</v>
          </cell>
          <cell r="F483">
            <v>8.6999999999999993</v>
          </cell>
        </row>
        <row r="484">
          <cell r="A484" t="str">
            <v>Сыр ПАПА МОЖЕТ "Гауда Голд" 45% 180 г  ОСТАНКИНО</v>
          </cell>
          <cell r="D484">
            <v>435</v>
          </cell>
          <cell r="F484">
            <v>435</v>
          </cell>
        </row>
        <row r="485">
          <cell r="A485" t="str">
            <v>Сыр Папа Может "Гауда Голд", 45% брусок ВЕС ОСТАНКИНО</v>
          </cell>
          <cell r="D485">
            <v>40</v>
          </cell>
          <cell r="F485">
            <v>40</v>
          </cell>
        </row>
        <row r="486">
          <cell r="A486" t="str">
            <v>Сыр ПАПА МОЖЕТ "Голландский традиционный" 45% 180 г  ОСТАНКИНО</v>
          </cell>
          <cell r="D486">
            <v>964</v>
          </cell>
          <cell r="F486">
            <v>964</v>
          </cell>
        </row>
        <row r="487">
          <cell r="A487" t="str">
            <v>Сыр Папа Может "Голландский традиционный", 45% брусок ВЕС ОСТАНКИНО</v>
          </cell>
          <cell r="D487">
            <v>18</v>
          </cell>
          <cell r="F487">
            <v>18</v>
          </cell>
        </row>
        <row r="488">
          <cell r="A488" t="str">
            <v>Сыр ПАПА МОЖЕТ "Министерский" 180гр, 45 %  ОСТАНКИНО</v>
          </cell>
          <cell r="D488">
            <v>99</v>
          </cell>
          <cell r="F488">
            <v>99</v>
          </cell>
        </row>
        <row r="489">
          <cell r="A489" t="str">
            <v>Сыр ПАПА МОЖЕТ "Папин завтрак" 180гр, 45 %  ОСТАНКИНО</v>
          </cell>
          <cell r="D489">
            <v>63</v>
          </cell>
          <cell r="F489">
            <v>63</v>
          </cell>
        </row>
        <row r="490">
          <cell r="A490" t="str">
            <v>Сыр ПАПА МОЖЕТ "Российский традиционный" 45% 180 г  ОСТАНКИНО</v>
          </cell>
          <cell r="D490">
            <v>1174</v>
          </cell>
          <cell r="F490">
            <v>1174</v>
          </cell>
        </row>
        <row r="491">
          <cell r="A491" t="str">
            <v>Сыр ПАПА МОЖЕТ "Тильзитер" 45% 180 г  ОСТАНКИНО</v>
          </cell>
          <cell r="D491">
            <v>344</v>
          </cell>
          <cell r="F491">
            <v>344</v>
          </cell>
        </row>
        <row r="492">
          <cell r="A492" t="str">
            <v>Сыр Папа Может "Тильзитер", 45% брусок ВЕС   ОСТАНКИНО</v>
          </cell>
          <cell r="D492">
            <v>5.5</v>
          </cell>
          <cell r="F492">
            <v>5.5</v>
          </cell>
        </row>
        <row r="493">
          <cell r="A493" t="str">
            <v>Сыр плавленый Сливочный ж 45 % 180г ТМ Папа Может (16шт) ОСТАНКИНО</v>
          </cell>
          <cell r="D493">
            <v>81</v>
          </cell>
          <cell r="F493">
            <v>81</v>
          </cell>
        </row>
        <row r="494">
          <cell r="A494" t="str">
            <v>Сыр рассольный жирный Чечил копченый 45% 100 гр  ОСТАНКИНО</v>
          </cell>
          <cell r="D494">
            <v>2</v>
          </cell>
          <cell r="F494">
            <v>2</v>
          </cell>
        </row>
        <row r="495">
          <cell r="A495" t="str">
            <v>Сыр Скаморца свежий 40% 100 гр.  ОСТАНКИНО</v>
          </cell>
          <cell r="D495">
            <v>82</v>
          </cell>
          <cell r="F495">
            <v>82</v>
          </cell>
        </row>
        <row r="496">
          <cell r="A496" t="str">
            <v>Сыр творожный с зеленью 60% Папа может 140 гр.  ОСТАНКИНО</v>
          </cell>
          <cell r="D496">
            <v>29</v>
          </cell>
          <cell r="F496">
            <v>29</v>
          </cell>
        </row>
        <row r="497">
          <cell r="A497" t="str">
            <v>Сыр Чечил копченый 43% 100г/6шт ТМ Папа Может  ОСТАНКИНО</v>
          </cell>
          <cell r="D497">
            <v>108</v>
          </cell>
          <cell r="F497">
            <v>108</v>
          </cell>
        </row>
        <row r="498">
          <cell r="A498" t="str">
            <v>Сыр Чечил свежий 45% 100г/6шт ТМ Папа Может  ОСТАНКИНО</v>
          </cell>
          <cell r="D498">
            <v>106</v>
          </cell>
          <cell r="F498">
            <v>106</v>
          </cell>
        </row>
        <row r="499">
          <cell r="A499" t="str">
            <v>Сыч/Прод Коровино Российский 50% 200г СЗМЖ  ОСТАНКИНО</v>
          </cell>
          <cell r="D499">
            <v>155</v>
          </cell>
          <cell r="F499">
            <v>155</v>
          </cell>
        </row>
        <row r="500">
          <cell r="A500" t="str">
            <v>Сыч/Прод Коровино Российский Оригин 50% ВЕС (5 кг)  ОСТАНКИНО</v>
          </cell>
          <cell r="D500">
            <v>193</v>
          </cell>
          <cell r="F500">
            <v>193</v>
          </cell>
        </row>
        <row r="501">
          <cell r="A501" t="str">
            <v>Сыч/Прод Коровино Тильзитер 50% 200г СЗМЖ  ОСТАНКИНО</v>
          </cell>
          <cell r="D501">
            <v>143</v>
          </cell>
          <cell r="F501">
            <v>143</v>
          </cell>
        </row>
        <row r="502">
          <cell r="A502" t="str">
            <v>Сыч/Прод Коровино Тильзитер Оригин 50% ВЕС (5 кг брус) СЗМЖ  ОСТАНКИНО</v>
          </cell>
          <cell r="D502">
            <v>196</v>
          </cell>
          <cell r="F502">
            <v>196</v>
          </cell>
        </row>
        <row r="503">
          <cell r="A503" t="str">
            <v>Творожный Сыр 60% С маринованными огурчиками и укропом 140 гр  ОСТАНКИНО</v>
          </cell>
          <cell r="D503">
            <v>28</v>
          </cell>
          <cell r="F503">
            <v>28</v>
          </cell>
        </row>
        <row r="504">
          <cell r="A504" t="str">
            <v>Творожный Сыр 60% Сливочный  СТМ "ПапаМожет" - 140гр  ОСТАНКИНО</v>
          </cell>
          <cell r="D504">
            <v>210</v>
          </cell>
          <cell r="F504">
            <v>210</v>
          </cell>
        </row>
        <row r="505">
          <cell r="A505" t="str">
            <v>Торо Неро с/в "Эликатессе" 140 гр.шт.  СПК</v>
          </cell>
          <cell r="D505">
            <v>71</v>
          </cell>
          <cell r="F505">
            <v>71</v>
          </cell>
        </row>
        <row r="506">
          <cell r="A506" t="str">
            <v>Уши свиные копченые к пиву 0,15кг нар. д/ф шт.  СПК</v>
          </cell>
          <cell r="D506">
            <v>36</v>
          </cell>
          <cell r="F506">
            <v>36</v>
          </cell>
        </row>
        <row r="507">
          <cell r="A507" t="str">
            <v>Фестивальная пора с/к 100 гр.шт.нар. (лоток с ср.защ.атм.)  СПК</v>
          </cell>
          <cell r="D507">
            <v>148</v>
          </cell>
          <cell r="F507">
            <v>148</v>
          </cell>
        </row>
        <row r="508">
          <cell r="A508" t="str">
            <v>Фестивальная пора с/к 235 гр.шт.  СПК</v>
          </cell>
          <cell r="D508">
            <v>527</v>
          </cell>
          <cell r="F508">
            <v>527</v>
          </cell>
        </row>
        <row r="509">
          <cell r="A509" t="str">
            <v>Фестивальная пора с/к термоус.пак  СПК</v>
          </cell>
          <cell r="D509">
            <v>71.5</v>
          </cell>
          <cell r="F509">
            <v>71.5</v>
          </cell>
        </row>
        <row r="510">
          <cell r="A510" t="str">
            <v>Фирменная с/к 200 гр. срез "Эликатессе" термоформ.пак.  СПК</v>
          </cell>
          <cell r="D510">
            <v>144</v>
          </cell>
          <cell r="F510">
            <v>144</v>
          </cell>
        </row>
        <row r="511">
          <cell r="A511" t="str">
            <v>Фуэт с/в "Эликатессе" 160 гр.шт.  СПК</v>
          </cell>
          <cell r="D511">
            <v>255</v>
          </cell>
          <cell r="F511">
            <v>255</v>
          </cell>
        </row>
        <row r="512">
          <cell r="A512" t="str">
            <v>Хинкали Классические ТМ Зареченские ВЕС ПОКОМ</v>
          </cell>
          <cell r="D512">
            <v>5</v>
          </cell>
          <cell r="F512">
            <v>55</v>
          </cell>
        </row>
        <row r="513">
          <cell r="A513" t="str">
            <v>Хотстеры с сыром 0,25кг ТМ Горячая штучка  ПОКОМ</v>
          </cell>
          <cell r="D513">
            <v>30</v>
          </cell>
          <cell r="F513">
            <v>497</v>
          </cell>
        </row>
        <row r="514">
          <cell r="A514" t="str">
            <v>Хотстеры ТМ Горячая штучка ТС Хотстеры 0,25 кг зам  ПОКОМ</v>
          </cell>
          <cell r="D514">
            <v>506</v>
          </cell>
          <cell r="F514">
            <v>2179</v>
          </cell>
        </row>
        <row r="515">
          <cell r="A515" t="str">
            <v>Хрустящие крылышки острые к пиву ТМ Горячая штучка 0,3кг зам  ПОКОМ</v>
          </cell>
          <cell r="D515">
            <v>11</v>
          </cell>
          <cell r="F515">
            <v>455</v>
          </cell>
        </row>
        <row r="516">
          <cell r="A516" t="str">
            <v>Хрустящие крылышки ТМ Горячая штучка 0,3 кг зам  ПОКОМ</v>
          </cell>
          <cell r="D516">
            <v>7</v>
          </cell>
          <cell r="F516">
            <v>482</v>
          </cell>
        </row>
        <row r="517">
          <cell r="A517" t="str">
            <v>Чебупай сочное яблоко ТМ Горячая штучка 0,2 кг зам.  ПОКОМ</v>
          </cell>
          <cell r="F517">
            <v>18</v>
          </cell>
        </row>
        <row r="518">
          <cell r="A518" t="str">
            <v>Чебупай спелая вишня ТМ Горячая штучка 0,2 кг зам.  ПОКОМ</v>
          </cell>
          <cell r="F518">
            <v>18</v>
          </cell>
        </row>
        <row r="519">
          <cell r="A519" t="str">
            <v>Чебупели Foodgital 0,25кг ТМ Горячая штучка  ПОКОМ</v>
          </cell>
          <cell r="D519">
            <v>1</v>
          </cell>
          <cell r="F519">
            <v>6</v>
          </cell>
        </row>
        <row r="520">
          <cell r="A520" t="str">
            <v>Чебупели Курочка гриль ТМ Горячая штучка, 0,3 кг зам  ПОКОМ</v>
          </cell>
          <cell r="D520">
            <v>1</v>
          </cell>
          <cell r="F520">
            <v>273</v>
          </cell>
        </row>
        <row r="521">
          <cell r="A521" t="str">
            <v>Чебупели с мясом ТМ Горячая штучка 0,48 кг XXL зам. ПОКОМ</v>
          </cell>
          <cell r="D521">
            <v>6</v>
          </cell>
          <cell r="F521">
            <v>6</v>
          </cell>
        </row>
        <row r="522">
          <cell r="A522" t="str">
            <v>Чебупицца курочка по-итальянски Горячая штучка 0,25 кг зам  ПОКОМ</v>
          </cell>
          <cell r="D522">
            <v>2075</v>
          </cell>
          <cell r="F522">
            <v>3680</v>
          </cell>
        </row>
        <row r="523">
          <cell r="A523" t="str">
            <v>Чебупицца Пепперони ТМ Горячая штучка ТС Чебупицца 0.25кг зам  ПОКОМ</v>
          </cell>
          <cell r="D523">
            <v>769</v>
          </cell>
          <cell r="F523">
            <v>4075</v>
          </cell>
        </row>
        <row r="524">
          <cell r="A524" t="str">
            <v>Чебуреки Мясные вес 2,7 кг ТМ Зареченские ВЕС ПОКОМ</v>
          </cell>
          <cell r="D524">
            <v>2.7</v>
          </cell>
          <cell r="F524">
            <v>29.71</v>
          </cell>
        </row>
        <row r="525">
          <cell r="A525" t="str">
            <v>Чебуреки сочные ВЕС ТМ Зареченские  ПОКОМ</v>
          </cell>
          <cell r="D525">
            <v>5</v>
          </cell>
          <cell r="F525">
            <v>470</v>
          </cell>
        </row>
        <row r="526">
          <cell r="A526" t="str">
            <v>Шпикачки Русские (черева) (в ср.защ.атм.) "Высокий вкус"  СПК</v>
          </cell>
          <cell r="D526">
            <v>104.5</v>
          </cell>
          <cell r="F526">
            <v>104.5</v>
          </cell>
        </row>
        <row r="527">
          <cell r="A527" t="str">
            <v>Эликапреза с/в "Эликатессе" 85 гр.шт. нарезка (лоток с ср.защ.атм.)  СПК</v>
          </cell>
          <cell r="D527">
            <v>69</v>
          </cell>
          <cell r="F527">
            <v>69</v>
          </cell>
        </row>
        <row r="528">
          <cell r="A528" t="str">
            <v>Юбилейная с/к 0,10 кг.шт. нарезка (лоток с ср.защ.атм.)  СПК</v>
          </cell>
          <cell r="D528">
            <v>35</v>
          </cell>
          <cell r="F528">
            <v>35</v>
          </cell>
        </row>
        <row r="529">
          <cell r="A529" t="str">
            <v>Юбилейная с/к 0,235 кг.шт.  СПК</v>
          </cell>
          <cell r="D529">
            <v>567</v>
          </cell>
          <cell r="F529">
            <v>567</v>
          </cell>
        </row>
        <row r="530">
          <cell r="A530" t="str">
            <v>Итого</v>
          </cell>
          <cell r="D530">
            <v>122959.171</v>
          </cell>
          <cell r="F530">
            <v>257851.08900000001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13.12.2024 - 13.12.2024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100.096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102.658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448.62700000000001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87.677000000000007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1232.8140000000001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53.203000000000003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240.173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90.322999999999993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35.835000000000001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39.707999999999998</v>
          </cell>
        </row>
        <row r="28">
          <cell r="A28" t="str">
            <v xml:space="preserve"> 240  Колбаса Салями охотничья, ВЕС. ПОКОМ</v>
          </cell>
          <cell r="D28">
            <v>8.077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116.66200000000001</v>
          </cell>
        </row>
        <row r="30">
          <cell r="A30" t="str">
            <v xml:space="preserve"> 247  Сардельки Нежные, ВЕС.  ПОКОМ</v>
          </cell>
          <cell r="D30">
            <v>22.164999999999999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45.151000000000003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257.68900000000002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30.125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8.0690000000000008</v>
          </cell>
        </row>
        <row r="35">
          <cell r="A35" t="str">
            <v xml:space="preserve"> 263  Шпикачки Стародворские, ВЕС.  ПОКОМ</v>
          </cell>
          <cell r="D35">
            <v>12.166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12.154999999999999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21.541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14.353999999999999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757</v>
          </cell>
        </row>
        <row r="42">
          <cell r="A42" t="str">
            <v xml:space="preserve"> 283  Сосиски Сочинки, ВЕС, ТМ Стародворье ПОКОМ</v>
          </cell>
          <cell r="D42">
            <v>122.73399999999999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56.929000000000002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611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21.962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36.148000000000003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199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43.119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137.23699999999999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834.61500000000001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739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279.27499999999998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56</v>
          </cell>
        </row>
        <row r="64">
          <cell r="A64" t="str">
            <v xml:space="preserve"> 335  Колбаса Сливушка ТМ Вязанка. ВЕС.  ПОКОМ </v>
          </cell>
          <cell r="D64">
            <v>50.168999999999997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482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416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82.183999999999997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56.003999999999998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167.191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75.346999999999994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82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113</v>
          </cell>
        </row>
        <row r="74">
          <cell r="A74" t="str">
            <v xml:space="preserve"> 363 Сардельки Левантские ТМ Особый Рецепт, ВЕС. ПОКОМ</v>
          </cell>
          <cell r="D74">
            <v>2.74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24.344000000000001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91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100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70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594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1278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6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38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3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8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50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43.287999999999997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5.766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71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21.666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27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28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54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69.858999999999995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673.85400000000004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1619.8130000000001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725.99599999999998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2.6840000000000002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8.0229999999999997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26.913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27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9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1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2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8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4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3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3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96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79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109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63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9.5090000000000003</v>
          </cell>
        </row>
        <row r="118">
          <cell r="A118" t="str">
            <v xml:space="preserve"> 500  Сосиски Сливушки по-венски ВЕС ТМ Вязанка  ПОКОМ</v>
          </cell>
          <cell r="D118">
            <v>3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137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D120">
            <v>9</v>
          </cell>
        </row>
        <row r="121">
          <cell r="A121" t="str">
            <v>3215 ВЕТЧ.МЯСНАЯ Папа может п/о 0.4кг 8шт.    ОСТАНКИНО</v>
          </cell>
          <cell r="D121">
            <v>91</v>
          </cell>
        </row>
        <row r="122">
          <cell r="A122" t="str">
            <v>3680 ПРЕСИЖН с/к дек. спец мгс ОСТАНКИНО</v>
          </cell>
          <cell r="D122">
            <v>2.1920000000000002</v>
          </cell>
        </row>
        <row r="123">
          <cell r="A123" t="str">
            <v>3684 ПРЕСИЖН с/к в/у 1/250 8шт.   ОСТАНКИНО</v>
          </cell>
          <cell r="D123">
            <v>14</v>
          </cell>
        </row>
        <row r="124">
          <cell r="A124" t="str">
            <v>4063 МЯСНАЯ Папа может вар п/о_Л   ОСТАНКИНО</v>
          </cell>
          <cell r="D124">
            <v>454.55799999999999</v>
          </cell>
        </row>
        <row r="125">
          <cell r="A125" t="str">
            <v>4117 ЭКСТРА Папа может с/к в/у_Л   ОСТАНКИНО</v>
          </cell>
          <cell r="D125">
            <v>12.641999999999999</v>
          </cell>
        </row>
        <row r="126">
          <cell r="A126" t="str">
            <v>4555 Докторская ГОСТ вар п/о ОСТАНКИНО</v>
          </cell>
          <cell r="D126">
            <v>2.6629999999999998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12.106</v>
          </cell>
        </row>
        <row r="128">
          <cell r="A128" t="str">
            <v>4691 ШЕЙКА КОПЧЕНАЯ к/в мл/к в/у 300*6  ОСТАНКИНО</v>
          </cell>
          <cell r="D128">
            <v>27</v>
          </cell>
        </row>
        <row r="129">
          <cell r="A129" t="str">
            <v>4786 КОЛБ.СНЭКИ Папа может в/к мгс 1/70_5  ОСТАНКИНО</v>
          </cell>
          <cell r="D129">
            <v>30</v>
          </cell>
        </row>
        <row r="130">
          <cell r="A130" t="str">
            <v>4813 ФИЛЕЙНАЯ Папа может вар п/о_Л   ОСТАНКИНО</v>
          </cell>
          <cell r="D130">
            <v>149.89699999999999</v>
          </cell>
        </row>
        <row r="131">
          <cell r="A131" t="str">
            <v>4993 САЛЯМИ ИТАЛЬЯНСКАЯ с/к в/у 1/250*8_120c ОСТАНКИНО</v>
          </cell>
          <cell r="D131">
            <v>64</v>
          </cell>
        </row>
        <row r="132">
          <cell r="A132" t="str">
            <v>5246 ДОКТОРСКАЯ ПРЕМИУМ вар б/о мгс_30с ОСТАНКИНО</v>
          </cell>
          <cell r="D132">
            <v>4.4569999999999999</v>
          </cell>
        </row>
        <row r="133">
          <cell r="A133" t="str">
            <v>5341 СЕРВЕЛАТ ОХОТНИЧИЙ в/к в/у  ОСТАНКИНО</v>
          </cell>
          <cell r="D133">
            <v>93.906999999999996</v>
          </cell>
        </row>
        <row r="134">
          <cell r="A134" t="str">
            <v>5483 ЭКСТРА Папа может с/к в/у 1/250 8шт.   ОСТАНКИНО</v>
          </cell>
          <cell r="D134">
            <v>167</v>
          </cell>
        </row>
        <row r="135">
          <cell r="A135" t="str">
            <v>5544 Сервелат Финский в/к в/у_45с НОВАЯ ОСТАНКИНО</v>
          </cell>
          <cell r="D135">
            <v>309.64600000000002</v>
          </cell>
        </row>
        <row r="136">
          <cell r="A136" t="str">
            <v>5679 САЛЯМИ ИТАЛЬЯНСКАЯ с/к в/у 1/150_60с ОСТАНКИНО</v>
          </cell>
          <cell r="D136">
            <v>53</v>
          </cell>
        </row>
        <row r="137">
          <cell r="A137" t="str">
            <v>5682 САЛЯМИ МЕЛКОЗЕРНЕНАЯ с/к в/у 1/120_60с   ОСТАНКИНО</v>
          </cell>
          <cell r="D137">
            <v>324</v>
          </cell>
        </row>
        <row r="138">
          <cell r="A138" t="str">
            <v>5698 СЫТНЫЕ Папа может сар б/о мгс 1*3_Маяк  ОСТАНКИНО</v>
          </cell>
          <cell r="D138">
            <v>44.051000000000002</v>
          </cell>
        </row>
        <row r="139">
          <cell r="A139" t="str">
            <v>5706 АРОМАТНАЯ Папа может с/к в/у 1/250 8шт.  ОСТАНКИНО</v>
          </cell>
          <cell r="D139">
            <v>165</v>
          </cell>
        </row>
        <row r="140">
          <cell r="A140" t="str">
            <v>5708 ПОСОЛЬСКАЯ Папа может с/к в/у ОСТАНКИНО</v>
          </cell>
          <cell r="D140">
            <v>11.483000000000001</v>
          </cell>
        </row>
        <row r="141">
          <cell r="A141" t="str">
            <v>5851 ЭКСТРА Папа может вар п/о   ОСТАНКИНО</v>
          </cell>
          <cell r="D141">
            <v>83.710999999999999</v>
          </cell>
        </row>
        <row r="142">
          <cell r="A142" t="str">
            <v>5931 ОХОТНИЧЬЯ Папа может с/к в/у 1/220 8шт.   ОСТАНКИНО</v>
          </cell>
          <cell r="D142">
            <v>194</v>
          </cell>
        </row>
        <row r="143">
          <cell r="A143" t="str">
            <v>6158 ВРЕМЯ ОЛИВЬЕ Папа может вар п/о 0.4кг   ОСТАНКИНО</v>
          </cell>
          <cell r="D143">
            <v>586</v>
          </cell>
        </row>
        <row r="144">
          <cell r="A144" t="str">
            <v>6159 ВРЕМЯ ОЛИВЬЕ.Папа может вар п/о ОСТАНКИНО</v>
          </cell>
          <cell r="D144">
            <v>8.125</v>
          </cell>
        </row>
        <row r="145">
          <cell r="A145" t="str">
            <v>6200 ГРУДИНКА ПРЕМИУМ к/в мл/к в/у 0.3кг  ОСТАНКИНО</v>
          </cell>
          <cell r="D145">
            <v>61</v>
          </cell>
        </row>
        <row r="146">
          <cell r="A146" t="str">
            <v>6201 ГРУДИНКА ПРЕМИУМ к/в с/н в/у 1/150 8 шт ОСТАНКИНО</v>
          </cell>
          <cell r="D146">
            <v>21</v>
          </cell>
        </row>
        <row r="147">
          <cell r="A147" t="str">
            <v>6206 СВИНИНА ПО-ДОМАШНЕМУ к/в мл/к в/у 0.3кг  ОСТАНКИНО</v>
          </cell>
          <cell r="D147">
            <v>140</v>
          </cell>
        </row>
        <row r="148">
          <cell r="A148" t="str">
            <v>6221 НЕАПОЛИТАНСКИЙ ДУЭТ с/к с/н мгс 1/90  ОСТАНКИНО</v>
          </cell>
          <cell r="D148">
            <v>63</v>
          </cell>
        </row>
        <row r="149">
          <cell r="A149" t="str">
            <v>6222 ИТАЛЬЯНСКОЕ АССОРТИ с/в с/н мгс 1/90 ОСТАНКИНО</v>
          </cell>
          <cell r="D149">
            <v>30</v>
          </cell>
        </row>
        <row r="150">
          <cell r="A150" t="str">
            <v>6228 МЯСНОЕ АССОРТИ к/з с/н мгс 1/90 10шт.  ОСТАНКИНО</v>
          </cell>
          <cell r="D150">
            <v>172</v>
          </cell>
        </row>
        <row r="151">
          <cell r="A151" t="str">
            <v>6247 ДОМАШНЯЯ Папа может вар п/о 0,4кг 8шт.  ОСТАНКИНО</v>
          </cell>
          <cell r="D151">
            <v>72</v>
          </cell>
        </row>
        <row r="152">
          <cell r="A152" t="str">
            <v>6268 ГОВЯЖЬЯ Папа может вар п/о 0,4кг 8 шт.  ОСТАНКИНО</v>
          </cell>
          <cell r="D152">
            <v>116</v>
          </cell>
        </row>
        <row r="153">
          <cell r="A153" t="str">
            <v>6279 КОРЕЙКА ПО-ОСТ.к/в в/с с/н в/у 1/150_45с  ОСТАНКИНО</v>
          </cell>
          <cell r="D153">
            <v>58</v>
          </cell>
        </row>
        <row r="154">
          <cell r="A154" t="str">
            <v>6303 МЯСНЫЕ Папа может сос п/о мгс 1.5*3  ОСТАНКИНО</v>
          </cell>
          <cell r="D154">
            <v>102.2</v>
          </cell>
        </row>
        <row r="155">
          <cell r="A155" t="str">
            <v>6324 ДОКТОРСКАЯ ГОСТ вар п/о 0.4кг 8шт.  ОСТАНКИНО</v>
          </cell>
          <cell r="D155">
            <v>92</v>
          </cell>
        </row>
        <row r="156">
          <cell r="A156" t="str">
            <v>6325 ДОКТОРСКАЯ ПРЕМИУМ вар п/о 0.4кг 8шт.  ОСТАНКИНО</v>
          </cell>
          <cell r="D156">
            <v>110</v>
          </cell>
        </row>
        <row r="157">
          <cell r="A157" t="str">
            <v>6333 МЯСНАЯ Папа может вар п/о 0.4кг 8шт.  ОСТАНКИНО</v>
          </cell>
          <cell r="D157">
            <v>1155</v>
          </cell>
        </row>
        <row r="158">
          <cell r="A158" t="str">
            <v>6340 ДОМАШНИЙ РЕЦЕПТ Коровино 0.5кг 8шт.  ОСТАНКИНО</v>
          </cell>
          <cell r="D158">
            <v>347</v>
          </cell>
        </row>
        <row r="159">
          <cell r="A159" t="str">
            <v>6341 ДОМАШНИЙ РЕЦЕПТ СО ШПИКОМ Коровино 0.5кг  ОСТАНКИНО</v>
          </cell>
          <cell r="D159">
            <v>32</v>
          </cell>
        </row>
        <row r="160">
          <cell r="A160" t="str">
            <v>6353 ЭКСТРА Папа может вар п/о 0.4кг 8шт.  ОСТАНКИНО</v>
          </cell>
          <cell r="D160">
            <v>359</v>
          </cell>
        </row>
        <row r="161">
          <cell r="A161" t="str">
            <v>6392 ФИЛЕЙНАЯ Папа может вар п/о 0.4кг. ОСТАНКИНО</v>
          </cell>
          <cell r="D161">
            <v>1261</v>
          </cell>
        </row>
        <row r="162">
          <cell r="A162" t="str">
            <v>6415 БАЛЫКОВАЯ Коровино п/к в/у 0.84кг 6шт.  ОСТАНКИНО</v>
          </cell>
          <cell r="D162">
            <v>10</v>
          </cell>
        </row>
        <row r="163">
          <cell r="A163" t="str">
            <v>6426 КЛАССИЧЕСКАЯ ПМ вар п/о 0.3кг 8шт.  ОСТАНКИНО</v>
          </cell>
          <cell r="D163">
            <v>263</v>
          </cell>
        </row>
        <row r="164">
          <cell r="A164" t="str">
            <v>6448 СВИНИНА МАДЕРА с/к с/н в/у 1/100 10шт.   ОСТАНКИНО</v>
          </cell>
          <cell r="D164">
            <v>53</v>
          </cell>
        </row>
        <row r="165">
          <cell r="A165" t="str">
            <v>6453 ЭКСТРА Папа может с/к с/н в/у 1/100 14шт.   ОСТАНКИНО</v>
          </cell>
          <cell r="D165">
            <v>243</v>
          </cell>
        </row>
        <row r="166">
          <cell r="A166" t="str">
            <v>6454 АРОМАТНАЯ с/к с/н в/у 1/100 14шт.  ОСТАНКИНО</v>
          </cell>
          <cell r="D166">
            <v>361</v>
          </cell>
        </row>
        <row r="167">
          <cell r="A167" t="str">
            <v>6459 СЕРВЕЛАТ ШВЕЙЦАРСК. в/к с/н в/у 1/100*10  ОСТАНКИНО</v>
          </cell>
          <cell r="D167">
            <v>38</v>
          </cell>
        </row>
        <row r="168">
          <cell r="A168" t="str">
            <v>6470 ВЕТЧ.МРАМОРНАЯ в/у_45с  ОСТАНКИНО</v>
          </cell>
          <cell r="D168">
            <v>10.839</v>
          </cell>
        </row>
        <row r="169">
          <cell r="A169" t="str">
            <v>6492 ШПИК С ЧЕСНОК.И ПЕРЦЕМ к/в в/у 0.3кг_45c  ОСТАНКИНО</v>
          </cell>
          <cell r="D169">
            <v>36</v>
          </cell>
        </row>
        <row r="170">
          <cell r="A170" t="str">
            <v>6495 ВЕТЧ.МРАМОРНАЯ в/у срез 0.3кг 6шт_45с  ОСТАНКИНО</v>
          </cell>
          <cell r="D170">
            <v>149</v>
          </cell>
        </row>
        <row r="171">
          <cell r="A171" t="str">
            <v>6527 ШПИКАЧКИ СОЧНЫЕ ПМ сар б/о мгс 1*3 45с ОСТАНКИНО</v>
          </cell>
          <cell r="D171">
            <v>84.2</v>
          </cell>
        </row>
        <row r="172">
          <cell r="A172" t="str">
            <v>6586 МРАМОРНАЯ И БАЛЫКОВАЯ в/к с/н мгс 1/90 ОСТАНКИНО</v>
          </cell>
          <cell r="D172">
            <v>97</v>
          </cell>
        </row>
        <row r="173">
          <cell r="A173" t="str">
            <v>6609 С ГОВЯДИНОЙ ПМ сар б/о мгс 0.4кг_45с ОСТАНКИНО</v>
          </cell>
          <cell r="D173">
            <v>11</v>
          </cell>
        </row>
        <row r="174">
          <cell r="A174" t="str">
            <v>6653 ШПИКАЧКИ СОЧНЫЕ С БЕКОНОМ п/о мгс 0.3кг. ОСТАНКИНО</v>
          </cell>
          <cell r="D174">
            <v>25</v>
          </cell>
        </row>
        <row r="175">
          <cell r="A175" t="str">
            <v>6666 БОЯНСКАЯ Папа может п/к в/у 0,28кг 8 шт. ОСТАНКИНО</v>
          </cell>
          <cell r="D175">
            <v>242</v>
          </cell>
        </row>
        <row r="176">
          <cell r="A176" t="str">
            <v>6683 СЕРВЕЛАТ ЗЕРНИСТЫЙ ПМ в/к в/у 0,35кг  ОСТАНКИНО</v>
          </cell>
          <cell r="D176">
            <v>680</v>
          </cell>
        </row>
        <row r="177">
          <cell r="A177" t="str">
            <v>6684 СЕРВЕЛАТ КАРЕЛЬСКИЙ ПМ в/к в/у 0.28кг  ОСТАНКИНО</v>
          </cell>
          <cell r="D177">
            <v>617</v>
          </cell>
        </row>
        <row r="178">
          <cell r="A178" t="str">
            <v>6689 СЕРВЕЛАТ ОХОТНИЧИЙ ПМ в/к в/у 0,35кг 8шт  ОСТАНКИНО</v>
          </cell>
          <cell r="D178">
            <v>706</v>
          </cell>
        </row>
        <row r="179">
          <cell r="A179" t="str">
            <v>6697 СЕРВЕЛАТ ФИНСКИЙ ПМ в/к в/у 0,35кг 8шт.  ОСТАНКИНО</v>
          </cell>
          <cell r="D179">
            <v>1331</v>
          </cell>
        </row>
        <row r="180">
          <cell r="A180" t="str">
            <v>6713 СОЧНЫЙ ГРИЛЬ ПМ сос п/о мгс 0.41кг 8шт.  ОСТАНКИНО</v>
          </cell>
          <cell r="D180">
            <v>301</v>
          </cell>
        </row>
        <row r="181">
          <cell r="A181" t="str">
            <v>6722 СОЧНЫЕ ПМ сос п/о мгс 0,41кг 10шт.  ОСТАНКИНО</v>
          </cell>
          <cell r="D181">
            <v>1775</v>
          </cell>
        </row>
        <row r="182">
          <cell r="A182" t="str">
            <v>6726 СЛИВОЧНЫЕ ПМ сос п/о мгс 0.41кг 10шт.  ОСТАНКИНО</v>
          </cell>
          <cell r="D182">
            <v>567</v>
          </cell>
        </row>
        <row r="183">
          <cell r="A183" t="str">
            <v>6747 РУССКАЯ ПРЕМИУМ ПМ вар ф/о в/у  ОСТАНКИНО</v>
          </cell>
          <cell r="D183">
            <v>2.9449999999999998</v>
          </cell>
        </row>
        <row r="184">
          <cell r="A184" t="str">
            <v>6762 СЛИВОЧНЫЕ сос ц/о мгс 0.41кг 8шт.  ОСТАНКИНО</v>
          </cell>
          <cell r="D184">
            <v>47</v>
          </cell>
        </row>
        <row r="185">
          <cell r="A185" t="str">
            <v>6765 РУБЛЕНЫЕ сос ц/о мгс 0.36кг 6шт.  ОСТАНКИНО</v>
          </cell>
          <cell r="D185">
            <v>252</v>
          </cell>
        </row>
        <row r="186">
          <cell r="A186" t="str">
            <v>6767 РУБЛЕНЫЕ сос ц/о мгс 1*4  ОСТАНКИНО</v>
          </cell>
          <cell r="D186">
            <v>7.3689999999999998</v>
          </cell>
        </row>
        <row r="187">
          <cell r="A187" t="str">
            <v>6768 С СЫРОМ сос ц/о мгс 0.41кг 6шт.  ОСТАНКИНО</v>
          </cell>
          <cell r="D187">
            <v>31</v>
          </cell>
        </row>
        <row r="188">
          <cell r="A188" t="str">
            <v>6773 САЛЯМИ Папа может п/к в/у 0,28кг 8шт.  ОСТАНКИНО</v>
          </cell>
          <cell r="D188">
            <v>139</v>
          </cell>
        </row>
        <row r="189">
          <cell r="A189" t="str">
            <v>6777 МЯСНЫЕ С ГОВЯДИНОЙ ПМ сос п/о мгс 0.4кг  ОСТАНКИНО</v>
          </cell>
          <cell r="D189">
            <v>237</v>
          </cell>
        </row>
        <row r="190">
          <cell r="A190" t="str">
            <v>6785 ВЕНСКАЯ САЛЯМИ п/к в/у 0.33кг 8шт.  ОСТАНКИНО</v>
          </cell>
          <cell r="D190">
            <v>100</v>
          </cell>
        </row>
        <row r="191">
          <cell r="A191" t="str">
            <v>6787 СЕРВЕЛАТ КРЕМЛЕВСКИЙ в/к в/у 0,33кг 8шт.  ОСТАНКИНО</v>
          </cell>
          <cell r="D191">
            <v>108</v>
          </cell>
        </row>
        <row r="192">
          <cell r="A192" t="str">
            <v>6791 СЕРВЕЛАТ ПРЕМИУМ в/к в/у 0,33кг 8шт.  ОСТАНКИНО</v>
          </cell>
          <cell r="D192">
            <v>83</v>
          </cell>
        </row>
        <row r="193">
          <cell r="A193" t="str">
            <v>6793 БАЛЫКОВАЯ в/к в/у 0,33кг 8шт.  ОСТАНКИНО</v>
          </cell>
          <cell r="D193">
            <v>188</v>
          </cell>
        </row>
        <row r="194">
          <cell r="A194" t="str">
            <v>6794 БАЛЫКОВАЯ в/к в/у  ОСТАНКИНО</v>
          </cell>
          <cell r="D194">
            <v>1.927</v>
          </cell>
        </row>
        <row r="195">
          <cell r="A195" t="str">
            <v>6795 ОСТАНКИНСКАЯ в/к в/у 0,33кг 8шт.  ОСТАНКИНО</v>
          </cell>
          <cell r="D195">
            <v>14</v>
          </cell>
        </row>
        <row r="196">
          <cell r="A196" t="str">
            <v>6801 ОСТАНКИНСКАЯ вар п/о 0.4кг 8шт.  ОСТАНКИНО</v>
          </cell>
          <cell r="D196">
            <v>9</v>
          </cell>
        </row>
        <row r="197">
          <cell r="A197" t="str">
            <v>6807 СЕРВЕЛАТ ЕВРОПЕЙСКИЙ в/к в/у 0,33кг 8шт.  ОСТАНКИНО</v>
          </cell>
          <cell r="D197">
            <v>17</v>
          </cell>
        </row>
        <row r="198">
          <cell r="A198" t="str">
            <v>6829 МОЛОЧНЫЕ КЛАССИЧЕСКИЕ сос п/о мгс 2*4_С  ОСТАНКИНО</v>
          </cell>
          <cell r="D198">
            <v>135.93600000000001</v>
          </cell>
        </row>
        <row r="199">
          <cell r="A199" t="str">
            <v>6837 ФИЛЕЙНЫЕ Папа Может сос ц/о мгс 0.4кг  ОСТАНКИНО</v>
          </cell>
          <cell r="D199">
            <v>277</v>
          </cell>
        </row>
        <row r="200">
          <cell r="A200" t="str">
            <v>6842 ДЫМОВИЦА ИЗ ОКОРОКА к/в мл/к в/у 0,3кг  ОСТАНКИНО</v>
          </cell>
          <cell r="D200">
            <v>19</v>
          </cell>
        </row>
        <row r="201">
          <cell r="A201" t="str">
            <v>6852 МОЛОЧНЫЕ ПРЕМИУМ ПМ сос п/о в/ у 1/350  ОСТАНКИНО</v>
          </cell>
          <cell r="D201">
            <v>530</v>
          </cell>
        </row>
        <row r="202">
          <cell r="A202" t="str">
            <v>6854 МОЛОЧНЫЕ ПРЕМИУМ ПМ сос п/о мгс 0.6кг  ОСТАНКИНО</v>
          </cell>
          <cell r="D202">
            <v>42</v>
          </cell>
        </row>
        <row r="203">
          <cell r="A203" t="str">
            <v>6861 ДОМАШНИЙ РЕЦЕПТ Коровино вар п/о  ОСТАНКИНО</v>
          </cell>
          <cell r="D203">
            <v>31.434999999999999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8.02</v>
          </cell>
        </row>
        <row r="205">
          <cell r="A205" t="str">
            <v>6866 ВЕТЧ.НЕЖНАЯ Коровино п/о_Маяк  ОСТАНКИНО</v>
          </cell>
          <cell r="D205">
            <v>75.143000000000001</v>
          </cell>
        </row>
        <row r="206">
          <cell r="A206" t="str">
            <v>6869 С ГОВЯДИНОЙ СН сос п/о мгс 1кг 6шт.  ОСТАНКИНО</v>
          </cell>
          <cell r="D206">
            <v>17</v>
          </cell>
        </row>
        <row r="207">
          <cell r="A207" t="str">
            <v>6909 ДЛЯ ДЕТЕЙ сос п/о мгс 0.33кг 8шт.  ОСТАНКИНО</v>
          </cell>
          <cell r="D207">
            <v>91</v>
          </cell>
        </row>
        <row r="208">
          <cell r="A208" t="str">
            <v>6919 БЕКОН с/к с/н в/у 1/180 10шт.  ОСТАНКИНО</v>
          </cell>
          <cell r="D208">
            <v>57</v>
          </cell>
        </row>
        <row r="209">
          <cell r="A209" t="str">
            <v>6921 БЕКОН Папа может с/к с/н в/у 1/140 10шт  ОСТАНКИНО</v>
          </cell>
          <cell r="D209">
            <v>171</v>
          </cell>
        </row>
        <row r="210">
          <cell r="A210" t="str">
            <v>6948 МОЛОЧНЫЕ ПРЕМИУМ.ПМ сос п/о мгс 1,5*4 Останкино</v>
          </cell>
          <cell r="D210">
            <v>32.758000000000003</v>
          </cell>
        </row>
        <row r="211">
          <cell r="A211" t="str">
            <v>6951 СЛИВОЧНЫЕ Папа может сос п/о мгс 1.5*4  ОСТАНКИНО</v>
          </cell>
          <cell r="D211">
            <v>20.222000000000001</v>
          </cell>
        </row>
        <row r="212">
          <cell r="A212" t="str">
            <v>6955 СОЧНЫЕ Папа может сос п/о мгс1.5*4_А Останкино</v>
          </cell>
          <cell r="D212">
            <v>601.99800000000005</v>
          </cell>
        </row>
        <row r="213">
          <cell r="A213" t="str">
            <v>7045 БЕКОН Папа может с/к с/н в/у 1/250 7 шт ОСТАНКИНО</v>
          </cell>
          <cell r="D213">
            <v>9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50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76</v>
          </cell>
        </row>
        <row r="216">
          <cell r="A216" t="str">
            <v>Балыковая с/к 200 гр. срез "Эликатессе" термоформ.пак.  СПК</v>
          </cell>
          <cell r="D216">
            <v>72</v>
          </cell>
        </row>
        <row r="217">
          <cell r="A217" t="str">
            <v>БОНУС ДОМАШНИЙ РЕЦЕПТ Коровино 0.5кг 8шт. (6305)</v>
          </cell>
          <cell r="D217">
            <v>18</v>
          </cell>
        </row>
        <row r="218">
          <cell r="A218" t="str">
            <v>БОНУС ДОМАШНИЙ РЕЦЕПТ Коровино вар п/о (5324)</v>
          </cell>
          <cell r="D218">
            <v>1.96</v>
          </cell>
        </row>
        <row r="219">
          <cell r="A219" t="str">
            <v>БОНУС СОЧНЫЕ Папа может сос п/о мгс 1.5*4 (6954)  ОСТАНКИНО</v>
          </cell>
          <cell r="D219">
            <v>48.091000000000001</v>
          </cell>
        </row>
        <row r="220">
          <cell r="A220" t="str">
            <v>БОНУС СОЧНЫЕ сос п/о мгс 0.41кг_UZ (6087)  ОСТАНКИНО</v>
          </cell>
          <cell r="D220">
            <v>23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130.001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210</v>
          </cell>
        </row>
        <row r="223">
          <cell r="A223" t="str">
            <v>БОНУС_Колбаса вареная Филейская ТМ Вязанка. ВЕС  ПОКОМ</v>
          </cell>
          <cell r="D223">
            <v>45.738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58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D225">
            <v>27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52</v>
          </cell>
        </row>
        <row r="227">
          <cell r="A227" t="str">
            <v>Бутербродная вареная 0,47 кг шт.  СПК</v>
          </cell>
          <cell r="D227">
            <v>20</v>
          </cell>
        </row>
        <row r="228">
          <cell r="A228" t="str">
            <v>Вацлавская п/к (черева) 390 гр.шт. термоус.пак  СПК</v>
          </cell>
          <cell r="D228">
            <v>16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102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509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250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80</v>
          </cell>
        </row>
        <row r="233">
          <cell r="A233" t="str">
            <v>Гуцульская с/к "КолбасГрад" 160 гр.шт. термоус. пак  СПК</v>
          </cell>
          <cell r="D233">
            <v>134</v>
          </cell>
        </row>
        <row r="234">
          <cell r="A234" t="str">
            <v>Дельгаро с/в "Эликатессе" 140 гр.шт.  СПК</v>
          </cell>
          <cell r="D234">
            <v>26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61</v>
          </cell>
        </row>
        <row r="236">
          <cell r="A236" t="str">
            <v>Докторская вареная в/с  СПК</v>
          </cell>
          <cell r="D236">
            <v>1.238</v>
          </cell>
        </row>
        <row r="237">
          <cell r="A237" t="str">
            <v>Докторская вареная в/с 0,47 кг шт.  СПК</v>
          </cell>
          <cell r="D237">
            <v>13</v>
          </cell>
        </row>
        <row r="238">
          <cell r="A238" t="str">
            <v>Докторская вареная термоус.пак. "Высокий вкус"  СПК</v>
          </cell>
          <cell r="D238">
            <v>15.406000000000001</v>
          </cell>
        </row>
        <row r="239">
          <cell r="A239" t="str">
            <v>ЖАР-ладушки с клубникой и вишней ТМ Стародворье 0,2 кг ПОКОМ</v>
          </cell>
          <cell r="D239">
            <v>14</v>
          </cell>
        </row>
        <row r="240">
          <cell r="A240" t="str">
            <v>ЖАР-ладушки с мясом 0,2кг ТМ Стародворье  ПОКОМ</v>
          </cell>
          <cell r="D240">
            <v>68</v>
          </cell>
        </row>
        <row r="241">
          <cell r="A241" t="str">
            <v>ЖАР-ладушки с яблоком и грушей ТМ Стародворье 0,2 кг. ПОКОМ</v>
          </cell>
          <cell r="D241">
            <v>19</v>
          </cell>
        </row>
        <row r="242">
          <cell r="A242" t="str">
            <v>Классическая с/к 80 гр.шт.нар. (лоток с ср.защ.атм.)  СПК</v>
          </cell>
          <cell r="D242">
            <v>3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211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178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50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119</v>
          </cell>
        </row>
        <row r="247">
          <cell r="A247" t="str">
            <v>Круггетсы с сырным соусом ТМ Горячая штучка ВЕС 3 кг. ПОКОМ</v>
          </cell>
          <cell r="D247">
            <v>6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195</v>
          </cell>
        </row>
        <row r="249">
          <cell r="A249" t="str">
            <v>Ла Фаворте с/в "Эликатессе" 140 гр.шт.  СПК</v>
          </cell>
          <cell r="D249">
            <v>13</v>
          </cell>
        </row>
        <row r="250">
          <cell r="A250" t="str">
            <v>Ливерная Печеночная "Просто выгодно" 0,3 кг.шт.  СПК</v>
          </cell>
          <cell r="D250">
            <v>45</v>
          </cell>
        </row>
        <row r="251">
          <cell r="A251" t="str">
            <v>Мини-пицца с ветчиной и сыром 0,3кг ТМ Зареченские  ПОКОМ</v>
          </cell>
          <cell r="D251">
            <v>8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D253">
            <v>16.5</v>
          </cell>
        </row>
        <row r="254">
          <cell r="A254" t="str">
            <v>Мини-шарики с курочкой и сыром ТМ Зареченские ВЕС  ПОКОМ</v>
          </cell>
          <cell r="D254">
            <v>27</v>
          </cell>
        </row>
        <row r="255">
          <cell r="A255" t="str">
            <v>Мусульманская вареная "Просто выгодно"  СПК</v>
          </cell>
          <cell r="D255">
            <v>2.0619999999999998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641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370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587</v>
          </cell>
        </row>
        <row r="259">
          <cell r="A259" t="str">
            <v>Наггетсы с куриным филе и сыром ТМ Вязанка 0,25 кг ПОКОМ</v>
          </cell>
          <cell r="D259">
            <v>85</v>
          </cell>
        </row>
        <row r="260">
          <cell r="A260" t="str">
            <v>Наггетсы Хрустящие ТМ Зареченские. ВЕС ПОКОМ</v>
          </cell>
          <cell r="D260">
            <v>108</v>
          </cell>
        </row>
        <row r="261">
          <cell r="A261" t="str">
            <v>Оригинальная с перцем с/к  СПК</v>
          </cell>
          <cell r="D261">
            <v>67.63</v>
          </cell>
        </row>
        <row r="262">
          <cell r="A262" t="str">
            <v>Паштет печеночный 140 гр.шт.  СПК</v>
          </cell>
          <cell r="D262">
            <v>20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154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18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33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D266">
            <v>22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D267">
            <v>318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22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246</v>
          </cell>
        </row>
        <row r="270">
          <cell r="A270" t="str">
            <v>Пельмени Бигбули с мясом, Горячая штучка 0,43кг  ПОКОМ</v>
          </cell>
          <cell r="D270">
            <v>2</v>
          </cell>
        </row>
        <row r="271">
          <cell r="A271" t="str">
            <v>Пельмени Бигбули с мясом, Горячая штучка 0,9кг  ПОКОМ</v>
          </cell>
          <cell r="D271">
            <v>14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21</v>
          </cell>
        </row>
        <row r="273">
          <cell r="A273" t="str">
            <v>Пельмени Бигбули со сливочным маслом ТМ Горячая штучка, флоу-пак сфера 0,4. ПОКОМ</v>
          </cell>
          <cell r="D273">
            <v>7</v>
          </cell>
        </row>
        <row r="274">
          <cell r="A274" t="str">
            <v>Пельмени Бигбули со сливочным маслом ТМ Горячая штучка, флоу-пак сфера 0,7. ПОКОМ</v>
          </cell>
          <cell r="D274">
            <v>222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D275">
            <v>149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138</v>
          </cell>
        </row>
        <row r="277">
          <cell r="A277" t="str">
            <v>Пельмени Бульмени с говядиной и свининой Наваристые 2,7кг Горячая штучка ВЕС  ПОКОМ</v>
          </cell>
          <cell r="D277">
            <v>27</v>
          </cell>
        </row>
        <row r="278">
          <cell r="A278" t="str">
            <v>Пельмени Бульмени с говядиной и свининой Наваристые 5кг Горячая штучка ВЕС  ПОКОМ</v>
          </cell>
          <cell r="D278">
            <v>170</v>
          </cell>
        </row>
        <row r="279">
          <cell r="A279" t="str">
            <v>Пельмени Бульмени с говядиной и свининой ТМ Горячая штучка. флоу-пак сфера 0,4 кг ПОКОМ</v>
          </cell>
          <cell r="D279">
            <v>132</v>
          </cell>
        </row>
        <row r="280">
          <cell r="A280" t="str">
            <v>Пельмени Бульмени с говядиной и свининой ТМ Горячая штучка. флоу-пак сфера 0,7 кг ПОКОМ</v>
          </cell>
          <cell r="D280">
            <v>436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35</v>
          </cell>
        </row>
        <row r="282">
          <cell r="A282" t="str">
            <v>Пельмени Бульмени со сливочным маслом ТМ Горячая штучка. флоу-пак сфера 0,4 кг. ПОКОМ</v>
          </cell>
          <cell r="D282">
            <v>133</v>
          </cell>
        </row>
        <row r="283">
          <cell r="A283" t="str">
            <v>Пельмени Бульмени со сливочным маслом ТМ Горячая штучка.флоу-пак сфера 0,7 кг. ПОКОМ</v>
          </cell>
          <cell r="D283">
            <v>566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8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3</v>
          </cell>
        </row>
        <row r="286">
          <cell r="A286" t="str">
            <v>Пельмени Жемчужные сфера 1,0кг ТМ Зареченские  ПОКОМ</v>
          </cell>
          <cell r="D286">
            <v>8</v>
          </cell>
        </row>
        <row r="287">
          <cell r="A287" t="str">
            <v>Пельмени Медвежьи ушки с фермерскими сливками 0,7кг  ПОКОМ</v>
          </cell>
          <cell r="D287">
            <v>18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11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25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311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21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40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131</v>
          </cell>
        </row>
        <row r="294">
          <cell r="A294" t="str">
            <v>Пельмени Сочные сфера 0,8 кг ТМ Стародворье  ПОКОМ</v>
          </cell>
          <cell r="D294">
            <v>13</v>
          </cell>
        </row>
        <row r="295">
          <cell r="A295" t="str">
            <v>Пельмени Татарские 0,4кг ТМ Особый рецепт  ПОКОМ</v>
          </cell>
          <cell r="D295">
            <v>12</v>
          </cell>
        </row>
        <row r="296">
          <cell r="A296" t="str">
            <v>Пирожки с мясом 3,7кг ВЕС ТМ Зареченские  ПОКОМ</v>
          </cell>
          <cell r="D296">
            <v>29.6</v>
          </cell>
        </row>
        <row r="297">
          <cell r="A297" t="str">
            <v>Покровская вареная 0,47 кг шт.  СПК</v>
          </cell>
          <cell r="D297">
            <v>3</v>
          </cell>
        </row>
        <row r="298">
          <cell r="A298" t="str">
            <v>ПолуКоп п/к 250 гр.шт. термоформ.пак.  СПК</v>
          </cell>
          <cell r="D298">
            <v>3</v>
          </cell>
        </row>
        <row r="299">
          <cell r="A299" t="str">
            <v>Ричеза с/к 230 гр.шт.  СПК</v>
          </cell>
          <cell r="D299">
            <v>54</v>
          </cell>
        </row>
        <row r="300">
          <cell r="A300" t="str">
            <v>Сальчетти с/к 230 гр.шт.  СПК</v>
          </cell>
          <cell r="D300">
            <v>59</v>
          </cell>
        </row>
        <row r="301">
          <cell r="A301" t="str">
            <v>Сальчичон с/к 200 гр. срез "Эликатессе" термоформ.пак.  СПК</v>
          </cell>
          <cell r="D301">
            <v>12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142</v>
          </cell>
        </row>
        <row r="303">
          <cell r="A303" t="str">
            <v>Салями с/к 100 гр.шт.нар. (лоток с ср.защ.атм.)  СПК</v>
          </cell>
          <cell r="D303">
            <v>13</v>
          </cell>
        </row>
        <row r="304">
          <cell r="A304" t="str">
            <v>Салями Трюфель с/в "Эликатессе" 0,16 кг.шт.  СПК</v>
          </cell>
          <cell r="D304">
            <v>78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46.512</v>
          </cell>
        </row>
        <row r="306">
          <cell r="A306" t="str">
            <v>Сардельки "Необыкновенные" (в ср.защ.атм.)  СПК</v>
          </cell>
          <cell r="D306">
            <v>2.9820000000000002</v>
          </cell>
        </row>
        <row r="307">
          <cell r="A307" t="str">
            <v>Сардельки Докторские (черева) 400 гр.шт. (лоток с ср.защ.атм.) "Высокий вкус"  СПК</v>
          </cell>
          <cell r="D307">
            <v>5</v>
          </cell>
        </row>
        <row r="308">
          <cell r="A308" t="str">
            <v>Сардельки из говядины (черева) (в ср.защ.атм.) "Высокий вкус"  СПК</v>
          </cell>
          <cell r="D308">
            <v>5.444</v>
          </cell>
        </row>
        <row r="309">
          <cell r="A309" t="str">
            <v>Семейная с чесночком Экстра вареная  СПК</v>
          </cell>
          <cell r="D309">
            <v>4.8019999999999996</v>
          </cell>
        </row>
        <row r="310">
          <cell r="A310" t="str">
            <v>Сервелат Европейский в/к, в/с 0,38 кг.шт.термофор.пак  СПК</v>
          </cell>
          <cell r="D310">
            <v>22</v>
          </cell>
        </row>
        <row r="311">
          <cell r="A311" t="str">
            <v>Сервелат Коньячный в/к 0,38 кг.шт термофор.пак  СПК</v>
          </cell>
          <cell r="D311">
            <v>42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2</v>
          </cell>
        </row>
        <row r="313">
          <cell r="A313" t="str">
            <v>Сервелат Фирменный в/к 0,38 кг.шт. термофор.пак.  СПК</v>
          </cell>
          <cell r="D313">
            <v>1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53</v>
          </cell>
        </row>
        <row r="315">
          <cell r="A315" t="str">
            <v>Сибирская особая с/к 0,235 кг шт.  СПК</v>
          </cell>
          <cell r="D315">
            <v>79</v>
          </cell>
        </row>
        <row r="316">
          <cell r="A316" t="str">
            <v>Сосиски "Баварские" 0,36 кг.шт. вак.упак.  СПК</v>
          </cell>
          <cell r="D316">
            <v>4</v>
          </cell>
        </row>
        <row r="317">
          <cell r="A317" t="str">
            <v>Сосиски "Молочные" 0,36 кг.шт. вак.упак.  СПК</v>
          </cell>
          <cell r="D317">
            <v>11</v>
          </cell>
        </row>
        <row r="318">
          <cell r="A318" t="str">
            <v>Сосиски Мини (коллаген) (лоток с ср.защ.атм.) (для ХОРЕКА)  СПК</v>
          </cell>
          <cell r="D318">
            <v>13.404</v>
          </cell>
        </row>
        <row r="319">
          <cell r="A319" t="str">
            <v>Сосиски Мусульманские "Просто выгодно" (в ср.защ.атм.)  СПК</v>
          </cell>
          <cell r="D319">
            <v>5.3410000000000002</v>
          </cell>
        </row>
        <row r="320">
          <cell r="A320" t="str">
            <v>Сосиски Хот-дог подкопченные (лоток с ср.защ.атм.)  СПК</v>
          </cell>
          <cell r="D320">
            <v>29.968</v>
          </cell>
        </row>
        <row r="321">
          <cell r="A321" t="str">
            <v>Сочный мегачебурек ТМ Зареченские ВЕС ПОКОМ</v>
          </cell>
          <cell r="D321">
            <v>11.2</v>
          </cell>
        </row>
        <row r="322">
          <cell r="A322" t="str">
            <v>Торо Неро с/в "Эликатессе" 140 гр.шт.  СПК</v>
          </cell>
          <cell r="D322">
            <v>17</v>
          </cell>
        </row>
        <row r="323">
          <cell r="A323" t="str">
            <v>Уши свиные копченые к пиву 0,15кг нар. д/ф шт.  СПК</v>
          </cell>
          <cell r="D323">
            <v>11</v>
          </cell>
        </row>
        <row r="324">
          <cell r="A324" t="str">
            <v>Фестивальная пора с/к 100 гр.шт.нар. (лоток с ср.защ.атм.)  СПК</v>
          </cell>
          <cell r="D324">
            <v>63</v>
          </cell>
        </row>
        <row r="325">
          <cell r="A325" t="str">
            <v>Фестивальная пора с/к 235 гр.шт.  СПК</v>
          </cell>
          <cell r="D325">
            <v>164</v>
          </cell>
        </row>
        <row r="326">
          <cell r="A326" t="str">
            <v>Фестивальная пора с/к термоус.пак  СПК</v>
          </cell>
          <cell r="D326">
            <v>34.487000000000002</v>
          </cell>
        </row>
        <row r="327">
          <cell r="A327" t="str">
            <v>Фирменная с/к 200 гр. срез "Эликатессе" термоформ.пак.  СПК</v>
          </cell>
          <cell r="D327">
            <v>50</v>
          </cell>
        </row>
        <row r="328">
          <cell r="A328" t="str">
            <v>Фуэт с/в "Эликатессе" 160 гр.шт.  СПК</v>
          </cell>
          <cell r="D328">
            <v>69</v>
          </cell>
        </row>
        <row r="329">
          <cell r="A329" t="str">
            <v>Хинкали Классические ТМ Зареченские ВЕС ПОКОМ</v>
          </cell>
          <cell r="D329">
            <v>5</v>
          </cell>
        </row>
        <row r="330">
          <cell r="A330" t="str">
            <v>Хотстеры с сыром 0,25кг ТМ Горячая штучка  ПОКОМ</v>
          </cell>
          <cell r="D330">
            <v>101</v>
          </cell>
        </row>
        <row r="331">
          <cell r="A331" t="str">
            <v>Хотстеры ТМ Горячая штучка ТС Хотстеры 0,25 кг зам  ПОКОМ</v>
          </cell>
          <cell r="D331">
            <v>468</v>
          </cell>
        </row>
        <row r="332">
          <cell r="A332" t="str">
            <v>Хрустящие крылышки острые к пиву ТМ Горячая штучка 0,3кг зам  ПОКОМ</v>
          </cell>
          <cell r="D332">
            <v>139</v>
          </cell>
        </row>
        <row r="333">
          <cell r="A333" t="str">
            <v>Хрустящие крылышки ТМ Горячая штучка 0,3 кг зам  ПОКОМ</v>
          </cell>
          <cell r="D333">
            <v>14</v>
          </cell>
        </row>
        <row r="334">
          <cell r="A334" t="str">
            <v>Чебупели Курочка гриль ТМ Горячая штучка, 0,3 кг зам  ПОКОМ</v>
          </cell>
          <cell r="D334">
            <v>55</v>
          </cell>
        </row>
        <row r="335">
          <cell r="A335" t="str">
            <v>Чебупицца курочка по-итальянски Горячая штучка 0,25 кг зам  ПОКОМ</v>
          </cell>
          <cell r="D335">
            <v>292</v>
          </cell>
        </row>
        <row r="336">
          <cell r="A336" t="str">
            <v>Чебупицца Пепперони ТМ Горячая штучка ТС Чебупицца 0.25кг зам  ПОКОМ</v>
          </cell>
          <cell r="D336">
            <v>772</v>
          </cell>
        </row>
        <row r="337">
          <cell r="A337" t="str">
            <v>Чебуреки сочные ВЕС ТМ Зареченские  ПОКОМ</v>
          </cell>
          <cell r="D337">
            <v>70</v>
          </cell>
        </row>
        <row r="338">
          <cell r="A338" t="str">
            <v>Шпикачки Русские (черева) (в ср.защ.атм.) "Высокий вкус"  СПК</v>
          </cell>
          <cell r="D338">
            <v>26.297999999999998</v>
          </cell>
        </row>
        <row r="339">
          <cell r="A339" t="str">
            <v>Эликапреза с/в "Эликатессе" 85 гр.шт. нарезка (лоток с ср.защ.атм.)  СПК</v>
          </cell>
          <cell r="D339">
            <v>20</v>
          </cell>
        </row>
        <row r="340">
          <cell r="A340" t="str">
            <v>Юбилейная с/к 0,235 кг.шт.  СПК</v>
          </cell>
          <cell r="D340">
            <v>142</v>
          </cell>
        </row>
        <row r="341">
          <cell r="A341" t="str">
            <v>Итого</v>
          </cell>
          <cell r="D341">
            <v>50176.544999999998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3"/>
  <sheetViews>
    <sheetView tabSelected="1" workbookViewId="0">
      <pane xSplit="2" ySplit="6" topLeftCell="C76" activePane="bottomRight" state="frozen"/>
      <selection pane="topRight" activeCell="C1" sqref="C1"/>
      <selection pane="bottomLeft" activeCell="A7" sqref="A7"/>
      <selection pane="bottomRight" activeCell="X101" sqref="X101"/>
    </sheetView>
  </sheetViews>
  <sheetFormatPr defaultColWidth="10.5" defaultRowHeight="11.45" customHeight="1" outlineLevelRow="1" x14ac:dyDescent="0.2"/>
  <cols>
    <col min="1" max="1" width="57.164062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5" style="5" customWidth="1"/>
    <col min="36" max="37" width="7.16406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  <c r="AK4" s="11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O5" s="5">
        <v>18.12</v>
      </c>
      <c r="V5" s="14" t="s">
        <v>146</v>
      </c>
      <c r="X5" s="14" t="s">
        <v>147</v>
      </c>
      <c r="AE5" s="5" t="s">
        <v>148</v>
      </c>
      <c r="AF5" s="5" t="s">
        <v>149</v>
      </c>
      <c r="AG5" s="14" t="s">
        <v>150</v>
      </c>
      <c r="AH5" s="14" t="s">
        <v>143</v>
      </c>
      <c r="AJ5" s="14" t="s">
        <v>146</v>
      </c>
      <c r="AK5" s="14" t="s">
        <v>147</v>
      </c>
    </row>
    <row r="6" spans="1:39" ht="11.1" customHeight="1" x14ac:dyDescent="0.2">
      <c r="A6" s="6"/>
      <c r="B6" s="6"/>
      <c r="C6" s="3"/>
      <c r="D6" s="3"/>
      <c r="E6" s="12">
        <f>SUM(E7:E156)</f>
        <v>113051.30999999997</v>
      </c>
      <c r="F6" s="12">
        <f>SUM(F7:F156)</f>
        <v>72818.017999999996</v>
      </c>
      <c r="J6" s="12">
        <f>SUM(J7:J156)</f>
        <v>114030.85199999998</v>
      </c>
      <c r="K6" s="12">
        <f t="shared" ref="K6:X6" si="0">SUM(K7:K156)</f>
        <v>-979.54199999999901</v>
      </c>
      <c r="L6" s="12">
        <f t="shared" si="0"/>
        <v>31100</v>
      </c>
      <c r="M6" s="12">
        <f t="shared" si="0"/>
        <v>18810</v>
      </c>
      <c r="N6" s="12">
        <f t="shared" si="0"/>
        <v>27650</v>
      </c>
      <c r="O6" s="12">
        <f t="shared" si="0"/>
        <v>3350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26200</v>
      </c>
      <c r="W6" s="12">
        <f t="shared" si="0"/>
        <v>19466.662000000004</v>
      </c>
      <c r="X6" s="12">
        <f t="shared" si="0"/>
        <v>28130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15718</v>
      </c>
      <c r="AE6" s="12">
        <f t="shared" ref="AE6" si="5">SUM(AE7:AE156)</f>
        <v>19861.576999999994</v>
      </c>
      <c r="AF6" s="12">
        <f t="shared" ref="AF6" si="6">SUM(AF7:AF156)</f>
        <v>20040.622600000002</v>
      </c>
      <c r="AG6" s="12">
        <f t="shared" ref="AG6" si="7">SUM(AG7:AG156)</f>
        <v>21757.280399999996</v>
      </c>
      <c r="AH6" s="12">
        <f t="shared" ref="AH6" si="8">SUM(AH7:AH156)</f>
        <v>20929.150000000001</v>
      </c>
      <c r="AI6" s="12"/>
      <c r="AJ6" s="12">
        <f t="shared" ref="AJ6" si="9">SUM(AJ7:AJ156)</f>
        <v>17064.7</v>
      </c>
      <c r="AK6" s="12">
        <f t="shared" ref="AK6" si="10">SUM(AK7:AK156)</f>
        <v>17071.400000000001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395.88499999999999</v>
      </c>
      <c r="D7" s="8">
        <v>461.983</v>
      </c>
      <c r="E7" s="8">
        <v>459.53399999999999</v>
      </c>
      <c r="F7" s="8">
        <v>319.73500000000001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522.25599999999997</v>
      </c>
      <c r="K7" s="13">
        <f>E7-J7</f>
        <v>-62.72199999999998</v>
      </c>
      <c r="L7" s="13">
        <f>VLOOKUP(A:A,[1]TDSheet!$A:$M,13,0)</f>
        <v>120</v>
      </c>
      <c r="M7" s="13">
        <f>VLOOKUP(A:A,[1]TDSheet!$A:$N,14,0)</f>
        <v>220</v>
      </c>
      <c r="N7" s="13">
        <f>VLOOKUP(A:A,[1]TDSheet!$A:$O,15,0)</f>
        <v>220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5"/>
      <c r="W7" s="13">
        <f>(E7-AD7)/5</f>
        <v>91.906800000000004</v>
      </c>
      <c r="X7" s="15">
        <v>50</v>
      </c>
      <c r="Y7" s="16">
        <f>(F7+L7+M7+N7+O7+V7+X7)/W7</f>
        <v>10.116063229271392</v>
      </c>
      <c r="Z7" s="13">
        <f>F7/W7</f>
        <v>3.4789047165171674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97.230999999999995</v>
      </c>
      <c r="AF7" s="13">
        <f>VLOOKUP(A:A,[1]TDSheet!$A:$AF,32,0)</f>
        <v>91.79679999999999</v>
      </c>
      <c r="AG7" s="13">
        <f>VLOOKUP(A:A,[1]TDSheet!$A:$AG,33,0)</f>
        <v>95.184400000000011</v>
      </c>
      <c r="AH7" s="13">
        <f>VLOOKUP(A:A,[3]TDSheet!$A:$D,4,0)</f>
        <v>100.096</v>
      </c>
      <c r="AI7" s="13">
        <f>VLOOKUP(A:A,[1]TDSheet!$A:$AI,35,0)</f>
        <v>0</v>
      </c>
      <c r="AJ7" s="13">
        <f>V7*H7</f>
        <v>0</v>
      </c>
      <c r="AK7" s="13">
        <f>X7*H7</f>
        <v>50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329.90300000000002</v>
      </c>
      <c r="D8" s="8">
        <v>1065.4590000000001</v>
      </c>
      <c r="E8" s="8">
        <v>525.298</v>
      </c>
      <c r="F8" s="8">
        <v>339.887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511.01499999999999</v>
      </c>
      <c r="K8" s="13">
        <f t="shared" ref="K8:K71" si="11">E8-J8</f>
        <v>14.283000000000015</v>
      </c>
      <c r="L8" s="13">
        <f>VLOOKUP(A:A,[1]TDSheet!$A:$M,13,0)</f>
        <v>150</v>
      </c>
      <c r="M8" s="13">
        <f>VLOOKUP(A:A,[1]TDSheet!$A:$N,14,0)</f>
        <v>80</v>
      </c>
      <c r="N8" s="13">
        <f>VLOOKUP(A:A,[1]TDSheet!$A:$O,15,0)</f>
        <v>220</v>
      </c>
      <c r="O8" s="13">
        <f>VLOOKUP(A:A,[1]TDSheet!$A:$X,24,0)</f>
        <v>0</v>
      </c>
      <c r="P8" s="13"/>
      <c r="Q8" s="13"/>
      <c r="R8" s="13"/>
      <c r="S8" s="13"/>
      <c r="T8" s="13"/>
      <c r="U8" s="13"/>
      <c r="V8" s="15">
        <v>130</v>
      </c>
      <c r="W8" s="13">
        <f t="shared" ref="W8:W71" si="12">(E8-AD8)/5</f>
        <v>105.0596</v>
      </c>
      <c r="X8" s="15">
        <v>120</v>
      </c>
      <c r="Y8" s="16">
        <f t="shared" ref="Y8:Y71" si="13">(F8+L8+M8+N8+O8+V8+X8)/W8</f>
        <v>9.8980673827046743</v>
      </c>
      <c r="Z8" s="13">
        <f t="shared" ref="Z8:Z71" si="14">F8/W8</f>
        <v>3.235182696298101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106.46420000000001</v>
      </c>
      <c r="AF8" s="13">
        <f>VLOOKUP(A:A,[1]TDSheet!$A:$AF,32,0)</f>
        <v>102.09299999999999</v>
      </c>
      <c r="AG8" s="13">
        <f>VLOOKUP(A:A,[1]TDSheet!$A:$AG,33,0)</f>
        <v>124.75640000000001</v>
      </c>
      <c r="AH8" s="13">
        <f>VLOOKUP(A:A,[3]TDSheet!$A:$D,4,0)</f>
        <v>102.658</v>
      </c>
      <c r="AI8" s="13">
        <f>VLOOKUP(A:A,[1]TDSheet!$A:$AI,35,0)</f>
        <v>0</v>
      </c>
      <c r="AJ8" s="13">
        <f t="shared" ref="AJ8:AJ71" si="15">V8*H8</f>
        <v>130</v>
      </c>
      <c r="AK8" s="13">
        <f t="shared" ref="AK8:AK71" si="16">X8*H8</f>
        <v>120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1287.867</v>
      </c>
      <c r="D9" s="8">
        <v>2487.203</v>
      </c>
      <c r="E9" s="8">
        <v>1572.8889999999999</v>
      </c>
      <c r="F9" s="8">
        <v>768.06500000000005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1607.826</v>
      </c>
      <c r="K9" s="13">
        <f t="shared" si="11"/>
        <v>-34.937000000000126</v>
      </c>
      <c r="L9" s="13">
        <f>VLOOKUP(A:A,[1]TDSheet!$A:$M,13,0)</f>
        <v>380</v>
      </c>
      <c r="M9" s="13">
        <f>VLOOKUP(A:A,[1]TDSheet!$A:$N,14,0)</f>
        <v>400</v>
      </c>
      <c r="N9" s="13">
        <f>VLOOKUP(A:A,[1]TDSheet!$A:$O,15,0)</f>
        <v>650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5">
        <v>550</v>
      </c>
      <c r="W9" s="13">
        <f t="shared" si="12"/>
        <v>314.57779999999997</v>
      </c>
      <c r="X9" s="15">
        <v>350</v>
      </c>
      <c r="Y9" s="16">
        <f t="shared" si="13"/>
        <v>9.848326868583861</v>
      </c>
      <c r="Z9" s="13">
        <f t="shared" si="14"/>
        <v>2.4415740716604928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335.0822</v>
      </c>
      <c r="AF9" s="13">
        <f>VLOOKUP(A:A,[1]TDSheet!$A:$AF,32,0)</f>
        <v>311.52179999999998</v>
      </c>
      <c r="AG9" s="13">
        <f>VLOOKUP(A:A,[1]TDSheet!$A:$AG,33,0)</f>
        <v>322.87559999999996</v>
      </c>
      <c r="AH9" s="13">
        <f>VLOOKUP(A:A,[3]TDSheet!$A:$D,4,0)</f>
        <v>448.62700000000001</v>
      </c>
      <c r="AI9" s="13" t="str">
        <f>VLOOKUP(A:A,[1]TDSheet!$A:$AI,35,0)</f>
        <v>проддек</v>
      </c>
      <c r="AJ9" s="13">
        <f t="shared" si="15"/>
        <v>550</v>
      </c>
      <c r="AK9" s="13">
        <f t="shared" si="16"/>
        <v>350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1135</v>
      </c>
      <c r="D10" s="8">
        <v>2551</v>
      </c>
      <c r="E10" s="8">
        <v>2358</v>
      </c>
      <c r="F10" s="8">
        <v>1273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2423</v>
      </c>
      <c r="K10" s="13">
        <f t="shared" si="11"/>
        <v>-65</v>
      </c>
      <c r="L10" s="13">
        <f>VLOOKUP(A:A,[1]TDSheet!$A:$M,13,0)</f>
        <v>560</v>
      </c>
      <c r="M10" s="13">
        <f>VLOOKUP(A:A,[1]TDSheet!$A:$N,14,0)</f>
        <v>600</v>
      </c>
      <c r="N10" s="13">
        <f>VLOOKUP(A:A,[1]TDSheet!$A:$O,15,0)</f>
        <v>600</v>
      </c>
      <c r="O10" s="13">
        <f>VLOOKUP(A:A,[1]TDSheet!$A:$X,24,0)</f>
        <v>0</v>
      </c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403.6</v>
      </c>
      <c r="X10" s="15">
        <v>400</v>
      </c>
      <c r="Y10" s="16">
        <f t="shared" si="13"/>
        <v>9.9925668979187314</v>
      </c>
      <c r="Z10" s="13">
        <f t="shared" si="14"/>
        <v>3.1541129831516352</v>
      </c>
      <c r="AA10" s="13"/>
      <c r="AB10" s="13"/>
      <c r="AC10" s="13"/>
      <c r="AD10" s="13">
        <f>VLOOKUP(A:A,[1]TDSheet!$A:$AD,30,0)</f>
        <v>340</v>
      </c>
      <c r="AE10" s="13">
        <f>VLOOKUP(A:A,[1]TDSheet!$A:$AE,31,0)</f>
        <v>390</v>
      </c>
      <c r="AF10" s="13">
        <f>VLOOKUP(A:A,[1]TDSheet!$A:$AF,32,0)</f>
        <v>367.6</v>
      </c>
      <c r="AG10" s="13">
        <f>VLOOKUP(A:A,[1]TDSheet!$A:$AG,33,0)</f>
        <v>440.6</v>
      </c>
      <c r="AH10" s="13">
        <f>VLOOKUP(A:A,[3]TDSheet!$A:$D,4,0)</f>
        <v>462</v>
      </c>
      <c r="AI10" s="13" t="str">
        <f>VLOOKUP(A:A,[1]TDSheet!$A:$AI,35,0)</f>
        <v>проддек</v>
      </c>
      <c r="AJ10" s="13">
        <f t="shared" si="15"/>
        <v>240</v>
      </c>
      <c r="AK10" s="13">
        <f t="shared" si="16"/>
        <v>160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3244</v>
      </c>
      <c r="D11" s="8">
        <v>4380</v>
      </c>
      <c r="E11" s="8">
        <v>5025</v>
      </c>
      <c r="F11" s="8">
        <v>2469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5098</v>
      </c>
      <c r="K11" s="13">
        <f t="shared" si="11"/>
        <v>-73</v>
      </c>
      <c r="L11" s="13">
        <f>VLOOKUP(A:A,[1]TDSheet!$A:$M,13,0)</f>
        <v>900</v>
      </c>
      <c r="M11" s="13">
        <f>VLOOKUP(A:A,[1]TDSheet!$A:$N,14,0)</f>
        <v>600</v>
      </c>
      <c r="N11" s="13">
        <f>VLOOKUP(A:A,[1]TDSheet!$A:$O,15,0)</f>
        <v>800</v>
      </c>
      <c r="O11" s="13">
        <f>VLOOKUP(A:A,[1]TDSheet!$A:$X,24,0)</f>
        <v>0</v>
      </c>
      <c r="P11" s="13"/>
      <c r="Q11" s="13"/>
      <c r="R11" s="13"/>
      <c r="S11" s="13"/>
      <c r="T11" s="13"/>
      <c r="U11" s="13"/>
      <c r="V11" s="15">
        <v>900</v>
      </c>
      <c r="W11" s="13">
        <f t="shared" si="12"/>
        <v>647.4</v>
      </c>
      <c r="X11" s="15">
        <v>800</v>
      </c>
      <c r="Y11" s="16">
        <f t="shared" si="13"/>
        <v>9.9922767995057153</v>
      </c>
      <c r="Z11" s="13">
        <f t="shared" si="14"/>
        <v>3.8137164040778502</v>
      </c>
      <c r="AA11" s="13"/>
      <c r="AB11" s="13"/>
      <c r="AC11" s="13"/>
      <c r="AD11" s="13">
        <f>VLOOKUP(A:A,[1]TDSheet!$A:$AD,30,0)</f>
        <v>1788</v>
      </c>
      <c r="AE11" s="13">
        <f>VLOOKUP(A:A,[1]TDSheet!$A:$AE,31,0)</f>
        <v>780.2</v>
      </c>
      <c r="AF11" s="13">
        <f>VLOOKUP(A:A,[1]TDSheet!$A:$AF,32,0)</f>
        <v>780.2</v>
      </c>
      <c r="AG11" s="13">
        <f>VLOOKUP(A:A,[1]TDSheet!$A:$AG,33,0)</f>
        <v>761.8</v>
      </c>
      <c r="AH11" s="13">
        <f>VLOOKUP(A:A,[3]TDSheet!$A:$D,4,0)</f>
        <v>804</v>
      </c>
      <c r="AI11" s="13" t="str">
        <f>VLOOKUP(A:A,[1]TDSheet!$A:$AI,35,0)</f>
        <v>проддек</v>
      </c>
      <c r="AJ11" s="13">
        <f t="shared" si="15"/>
        <v>405</v>
      </c>
      <c r="AK11" s="13">
        <f t="shared" si="16"/>
        <v>360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2427</v>
      </c>
      <c r="D12" s="8">
        <v>3275</v>
      </c>
      <c r="E12" s="8">
        <v>3798</v>
      </c>
      <c r="F12" s="8">
        <v>1816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3857</v>
      </c>
      <c r="K12" s="13">
        <f t="shared" si="11"/>
        <v>-59</v>
      </c>
      <c r="L12" s="13">
        <f>VLOOKUP(A:A,[1]TDSheet!$A:$M,13,0)</f>
        <v>700</v>
      </c>
      <c r="M12" s="13">
        <f>VLOOKUP(A:A,[1]TDSheet!$A:$N,14,0)</f>
        <v>700</v>
      </c>
      <c r="N12" s="13">
        <f>VLOOKUP(A:A,[1]TDSheet!$A:$O,15,0)</f>
        <v>900</v>
      </c>
      <c r="O12" s="13">
        <f>VLOOKUP(A:A,[1]TDSheet!$A:$X,24,0)</f>
        <v>0</v>
      </c>
      <c r="P12" s="13"/>
      <c r="Q12" s="13"/>
      <c r="R12" s="13"/>
      <c r="S12" s="13"/>
      <c r="T12" s="13"/>
      <c r="U12" s="13"/>
      <c r="V12" s="15">
        <v>800</v>
      </c>
      <c r="W12" s="13">
        <f t="shared" si="12"/>
        <v>562.79999999999995</v>
      </c>
      <c r="X12" s="15">
        <v>600</v>
      </c>
      <c r="Y12" s="16">
        <f t="shared" si="13"/>
        <v>9.8009950248756219</v>
      </c>
      <c r="Z12" s="13">
        <f t="shared" si="14"/>
        <v>3.2267235252309883</v>
      </c>
      <c r="AA12" s="13"/>
      <c r="AB12" s="13"/>
      <c r="AC12" s="13"/>
      <c r="AD12" s="13">
        <f>VLOOKUP(A:A,[1]TDSheet!$A:$AD,30,0)</f>
        <v>984</v>
      </c>
      <c r="AE12" s="13">
        <f>VLOOKUP(A:A,[1]TDSheet!$A:$AE,31,0)</f>
        <v>601.20000000000005</v>
      </c>
      <c r="AF12" s="13">
        <f>VLOOKUP(A:A,[1]TDSheet!$A:$AF,32,0)</f>
        <v>596.20000000000005</v>
      </c>
      <c r="AG12" s="13">
        <f>VLOOKUP(A:A,[1]TDSheet!$A:$AG,33,0)</f>
        <v>611.20000000000005</v>
      </c>
      <c r="AH12" s="13">
        <f>VLOOKUP(A:A,[3]TDSheet!$A:$D,4,0)</f>
        <v>602</v>
      </c>
      <c r="AI12" s="13">
        <f>VLOOKUP(A:A,[1]TDSheet!$A:$AI,35,0)</f>
        <v>0</v>
      </c>
      <c r="AJ12" s="13">
        <f t="shared" si="15"/>
        <v>360</v>
      </c>
      <c r="AK12" s="13">
        <f t="shared" si="16"/>
        <v>270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51</v>
      </c>
      <c r="D13" s="8">
        <v>16</v>
      </c>
      <c r="E13" s="8">
        <v>31</v>
      </c>
      <c r="F13" s="8">
        <v>30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41</v>
      </c>
      <c r="K13" s="13">
        <f t="shared" si="11"/>
        <v>-10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10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5">
        <v>10</v>
      </c>
      <c r="W13" s="13">
        <f t="shared" si="12"/>
        <v>6.2</v>
      </c>
      <c r="X13" s="15">
        <v>10</v>
      </c>
      <c r="Y13" s="16">
        <f t="shared" si="13"/>
        <v>11.29032258064516</v>
      </c>
      <c r="Z13" s="13">
        <f t="shared" si="14"/>
        <v>4.838709677419355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7.6</v>
      </c>
      <c r="AF13" s="13">
        <f>VLOOKUP(A:A,[1]TDSheet!$A:$AF,32,0)</f>
        <v>8.1999999999999993</v>
      </c>
      <c r="AG13" s="13">
        <f>VLOOKUP(A:A,[1]TDSheet!$A:$AG,33,0)</f>
        <v>7.4</v>
      </c>
      <c r="AH13" s="13">
        <f>VLOOKUP(A:A,[3]TDSheet!$A:$D,4,0)</f>
        <v>9</v>
      </c>
      <c r="AI13" s="13">
        <f>VLOOKUP(A:A,[1]TDSheet!$A:$AI,35,0)</f>
        <v>0</v>
      </c>
      <c r="AJ13" s="13">
        <f t="shared" si="15"/>
        <v>4</v>
      </c>
      <c r="AK13" s="13">
        <f t="shared" si="16"/>
        <v>4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359</v>
      </c>
      <c r="D14" s="8">
        <v>163</v>
      </c>
      <c r="E14" s="8">
        <v>273</v>
      </c>
      <c r="F14" s="8">
        <v>245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298</v>
      </c>
      <c r="K14" s="13">
        <f t="shared" si="11"/>
        <v>-25</v>
      </c>
      <c r="L14" s="13">
        <f>VLOOKUP(A:A,[1]TDSheet!$A:$M,13,0)</f>
        <v>700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12"/>
        <v>54.6</v>
      </c>
      <c r="X14" s="15">
        <v>500</v>
      </c>
      <c r="Y14" s="16">
        <f t="shared" si="13"/>
        <v>26.465201465201464</v>
      </c>
      <c r="Z14" s="13">
        <f t="shared" si="14"/>
        <v>4.4871794871794872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59.2</v>
      </c>
      <c r="AF14" s="13">
        <f>VLOOKUP(A:A,[1]TDSheet!$A:$AF,32,0)</f>
        <v>24.6</v>
      </c>
      <c r="AG14" s="13">
        <f>VLOOKUP(A:A,[1]TDSheet!$A:$AG,33,0)</f>
        <v>78</v>
      </c>
      <c r="AH14" s="13">
        <f>VLOOKUP(A:A,[3]TDSheet!$A:$D,4,0)</f>
        <v>42</v>
      </c>
      <c r="AI14" s="13">
        <f>VLOOKUP(A:A,[1]TDSheet!$A:$AI,35,0)</f>
        <v>0</v>
      </c>
      <c r="AJ14" s="13">
        <f t="shared" si="15"/>
        <v>0</v>
      </c>
      <c r="AK14" s="13">
        <f t="shared" si="16"/>
        <v>85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233</v>
      </c>
      <c r="D15" s="8">
        <v>285</v>
      </c>
      <c r="E15" s="8">
        <v>323</v>
      </c>
      <c r="F15" s="8">
        <v>181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333</v>
      </c>
      <c r="K15" s="13">
        <f t="shared" si="11"/>
        <v>-10</v>
      </c>
      <c r="L15" s="13">
        <f>VLOOKUP(A:A,[1]TDSheet!$A:$M,13,0)</f>
        <v>80</v>
      </c>
      <c r="M15" s="13">
        <f>VLOOKUP(A:A,[1]TDSheet!$A:$N,14,0)</f>
        <v>50</v>
      </c>
      <c r="N15" s="13">
        <f>VLOOKUP(A:A,[1]TDSheet!$A:$O,15,0)</f>
        <v>120</v>
      </c>
      <c r="O15" s="13">
        <f>VLOOKUP(A:A,[1]TDSheet!$A:$X,24,0)</f>
        <v>0</v>
      </c>
      <c r="P15" s="13"/>
      <c r="Q15" s="13"/>
      <c r="R15" s="13"/>
      <c r="S15" s="13"/>
      <c r="T15" s="13"/>
      <c r="U15" s="13"/>
      <c r="V15" s="15">
        <v>140</v>
      </c>
      <c r="W15" s="13">
        <f t="shared" si="12"/>
        <v>64.599999999999994</v>
      </c>
      <c r="X15" s="15">
        <v>80</v>
      </c>
      <c r="Y15" s="16">
        <f t="shared" si="13"/>
        <v>10.077399380804954</v>
      </c>
      <c r="Z15" s="13">
        <f t="shared" si="14"/>
        <v>2.8018575851393193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65.8</v>
      </c>
      <c r="AF15" s="13">
        <f>VLOOKUP(A:A,[1]TDSheet!$A:$AF,32,0)</f>
        <v>61</v>
      </c>
      <c r="AG15" s="13">
        <f>VLOOKUP(A:A,[1]TDSheet!$A:$AG,33,0)</f>
        <v>65.400000000000006</v>
      </c>
      <c r="AH15" s="13">
        <f>VLOOKUP(A:A,[3]TDSheet!$A:$D,4,0)</f>
        <v>64</v>
      </c>
      <c r="AI15" s="13">
        <f>VLOOKUP(A:A,[1]TDSheet!$A:$AI,35,0)</f>
        <v>0</v>
      </c>
      <c r="AJ15" s="13">
        <f t="shared" si="15"/>
        <v>42</v>
      </c>
      <c r="AK15" s="13">
        <f t="shared" si="16"/>
        <v>24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3303</v>
      </c>
      <c r="D16" s="8">
        <v>62</v>
      </c>
      <c r="E16" s="8">
        <v>1466</v>
      </c>
      <c r="F16" s="8">
        <v>1858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1514</v>
      </c>
      <c r="K16" s="13">
        <f t="shared" si="11"/>
        <v>-48</v>
      </c>
      <c r="L16" s="13">
        <f>VLOOKUP(A:A,[1]TDSheet!$A:$M,13,0)</f>
        <v>3000</v>
      </c>
      <c r="M16" s="13">
        <f>VLOOKUP(A:A,[1]TDSheet!$A:$N,14,0)</f>
        <v>0</v>
      </c>
      <c r="N16" s="13">
        <f>VLOOKUP(A:A,[1]TDSheet!$A:$O,15,0)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5"/>
      <c r="W16" s="13">
        <f t="shared" si="12"/>
        <v>293.2</v>
      </c>
      <c r="X16" s="15">
        <v>3000</v>
      </c>
      <c r="Y16" s="16">
        <f t="shared" si="13"/>
        <v>26.800818553888131</v>
      </c>
      <c r="Z16" s="13">
        <f t="shared" si="14"/>
        <v>6.3369713506139158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302.8</v>
      </c>
      <c r="AF16" s="13">
        <f>VLOOKUP(A:A,[1]TDSheet!$A:$AF,32,0)</f>
        <v>208.6</v>
      </c>
      <c r="AG16" s="13">
        <f>VLOOKUP(A:A,[1]TDSheet!$A:$AG,33,0)</f>
        <v>325.39999999999998</v>
      </c>
      <c r="AH16" s="13">
        <f>VLOOKUP(A:A,[3]TDSheet!$A:$D,4,0)</f>
        <v>254</v>
      </c>
      <c r="AI16" s="13">
        <f>VLOOKUP(A:A,[1]TDSheet!$A:$AI,35,0)</f>
        <v>0</v>
      </c>
      <c r="AJ16" s="13">
        <f t="shared" si="15"/>
        <v>0</v>
      </c>
      <c r="AK16" s="13">
        <f t="shared" si="16"/>
        <v>510.00000000000006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654</v>
      </c>
      <c r="D17" s="8">
        <v>1115</v>
      </c>
      <c r="E17" s="8">
        <v>419</v>
      </c>
      <c r="F17" s="8">
        <v>545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458</v>
      </c>
      <c r="K17" s="13">
        <f t="shared" si="11"/>
        <v>-39</v>
      </c>
      <c r="L17" s="13">
        <f>VLOOKUP(A:A,[1]TDSheet!$A:$M,13,0)</f>
        <v>110</v>
      </c>
      <c r="M17" s="13">
        <f>VLOOKUP(A:A,[1]TDSheet!$A:$N,14,0)</f>
        <v>80</v>
      </c>
      <c r="N17" s="13">
        <f>VLOOKUP(A:A,[1]TDSheet!$A:$O,15,0)</f>
        <v>80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5"/>
      <c r="W17" s="13">
        <f t="shared" si="12"/>
        <v>83.8</v>
      </c>
      <c r="X17" s="15">
        <v>50</v>
      </c>
      <c r="Y17" s="16">
        <f t="shared" si="13"/>
        <v>10.322195704057279</v>
      </c>
      <c r="Z17" s="13">
        <f t="shared" si="14"/>
        <v>6.5035799522673035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111.8</v>
      </c>
      <c r="AF17" s="13">
        <f>VLOOKUP(A:A,[1]TDSheet!$A:$AF,32,0)</f>
        <v>128.4</v>
      </c>
      <c r="AG17" s="13">
        <f>VLOOKUP(A:A,[1]TDSheet!$A:$AG,33,0)</f>
        <v>109.8</v>
      </c>
      <c r="AH17" s="13">
        <f>VLOOKUP(A:A,[3]TDSheet!$A:$D,4,0)</f>
        <v>79</v>
      </c>
      <c r="AI17" s="13" t="str">
        <f>VLOOKUP(A:A,[1]TDSheet!$A:$AI,35,0)</f>
        <v>оконч</v>
      </c>
      <c r="AJ17" s="13">
        <f t="shared" si="15"/>
        <v>0</v>
      </c>
      <c r="AK17" s="13">
        <f t="shared" si="16"/>
        <v>17.5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3</v>
      </c>
      <c r="D18" s="8">
        <v>327</v>
      </c>
      <c r="E18" s="8">
        <v>238</v>
      </c>
      <c r="F18" s="8">
        <v>83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314</v>
      </c>
      <c r="K18" s="13">
        <f t="shared" si="11"/>
        <v>-76</v>
      </c>
      <c r="L18" s="13">
        <f>VLOOKUP(A:A,[1]TDSheet!$A:$M,13,0)</f>
        <v>30</v>
      </c>
      <c r="M18" s="13">
        <f>VLOOKUP(A:A,[1]TDSheet!$A:$N,14,0)</f>
        <v>40</v>
      </c>
      <c r="N18" s="13">
        <f>VLOOKUP(A:A,[1]TDSheet!$A:$O,15,0)</f>
        <v>30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5">
        <v>20</v>
      </c>
      <c r="W18" s="13">
        <f t="shared" si="12"/>
        <v>11.6</v>
      </c>
      <c r="X18" s="15">
        <v>20</v>
      </c>
      <c r="Y18" s="16">
        <f t="shared" si="13"/>
        <v>19.224137931034484</v>
      </c>
      <c r="Z18" s="13">
        <f t="shared" si="14"/>
        <v>7.1551724137931041</v>
      </c>
      <c r="AA18" s="13"/>
      <c r="AB18" s="13"/>
      <c r="AC18" s="13"/>
      <c r="AD18" s="13">
        <f>VLOOKUP(A:A,[1]TDSheet!$A:$AD,30,0)</f>
        <v>180</v>
      </c>
      <c r="AE18" s="13">
        <f>VLOOKUP(A:A,[1]TDSheet!$A:$AE,31,0)</f>
        <v>22.2</v>
      </c>
      <c r="AF18" s="13">
        <f>VLOOKUP(A:A,[1]TDSheet!$A:$AF,32,0)</f>
        <v>8</v>
      </c>
      <c r="AG18" s="13">
        <f>VLOOKUP(A:A,[1]TDSheet!$A:$AG,33,0)</f>
        <v>5.2</v>
      </c>
      <c r="AH18" s="13">
        <f>VLOOKUP(A:A,[3]TDSheet!$A:$D,4,0)</f>
        <v>15</v>
      </c>
      <c r="AI18" s="13" t="str">
        <f>VLOOKUP(A:A,[1]TDSheet!$A:$AI,35,0)</f>
        <v>склад</v>
      </c>
      <c r="AJ18" s="13">
        <f t="shared" si="15"/>
        <v>7</v>
      </c>
      <c r="AK18" s="13">
        <f t="shared" si="16"/>
        <v>7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215</v>
      </c>
      <c r="D19" s="8">
        <v>736</v>
      </c>
      <c r="E19" s="8">
        <v>427</v>
      </c>
      <c r="F19" s="8">
        <v>296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458</v>
      </c>
      <c r="K19" s="13">
        <f t="shared" si="11"/>
        <v>-31</v>
      </c>
      <c r="L19" s="13">
        <f>VLOOKUP(A:A,[1]TDSheet!$A:$M,13,0)</f>
        <v>150</v>
      </c>
      <c r="M19" s="13">
        <f>VLOOKUP(A:A,[1]TDSheet!$A:$N,14,0)</f>
        <v>90</v>
      </c>
      <c r="N19" s="13">
        <f>VLOOKUP(A:A,[1]TDSheet!$A:$O,15,0)</f>
        <v>120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5">
        <v>80</v>
      </c>
      <c r="W19" s="13">
        <f t="shared" si="12"/>
        <v>81.8</v>
      </c>
      <c r="X19" s="15">
        <v>100</v>
      </c>
      <c r="Y19" s="16">
        <f t="shared" si="13"/>
        <v>10.220048899755502</v>
      </c>
      <c r="Z19" s="13">
        <f t="shared" si="14"/>
        <v>3.6185819070904648</v>
      </c>
      <c r="AA19" s="13"/>
      <c r="AB19" s="13"/>
      <c r="AC19" s="13"/>
      <c r="AD19" s="13">
        <f>VLOOKUP(A:A,[1]TDSheet!$A:$AD,30,0)</f>
        <v>18</v>
      </c>
      <c r="AE19" s="13">
        <f>VLOOKUP(A:A,[1]TDSheet!$A:$AE,31,0)</f>
        <v>103.8</v>
      </c>
      <c r="AF19" s="13">
        <f>VLOOKUP(A:A,[1]TDSheet!$A:$AF,32,0)</f>
        <v>61.2</v>
      </c>
      <c r="AG19" s="13">
        <f>VLOOKUP(A:A,[1]TDSheet!$A:$AG,33,0)</f>
        <v>85</v>
      </c>
      <c r="AH19" s="13">
        <f>VLOOKUP(A:A,[3]TDSheet!$A:$D,4,0)</f>
        <v>79</v>
      </c>
      <c r="AI19" s="13">
        <f>VLOOKUP(A:A,[1]TDSheet!$A:$AI,35,0)</f>
        <v>0</v>
      </c>
      <c r="AJ19" s="13">
        <f t="shared" si="15"/>
        <v>28</v>
      </c>
      <c r="AK19" s="13">
        <f t="shared" si="16"/>
        <v>35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436</v>
      </c>
      <c r="D20" s="8">
        <v>520</v>
      </c>
      <c r="E20" s="8">
        <v>454</v>
      </c>
      <c r="F20" s="8">
        <v>56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681</v>
      </c>
      <c r="K20" s="13">
        <f t="shared" si="11"/>
        <v>-227</v>
      </c>
      <c r="L20" s="13">
        <f>VLOOKUP(A:A,[1]TDSheet!$A:$M,13,0)</f>
        <v>120</v>
      </c>
      <c r="M20" s="13">
        <f>VLOOKUP(A:A,[1]TDSheet!$A:$N,14,0)</f>
        <v>150</v>
      </c>
      <c r="N20" s="13">
        <f>VLOOKUP(A:A,[1]TDSheet!$A:$O,15,0)</f>
        <v>150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5">
        <v>300</v>
      </c>
      <c r="W20" s="13">
        <f t="shared" si="12"/>
        <v>90.8</v>
      </c>
      <c r="X20" s="15">
        <v>150</v>
      </c>
      <c r="Y20" s="16">
        <f t="shared" si="13"/>
        <v>10.198237885462555</v>
      </c>
      <c r="Z20" s="13">
        <f t="shared" si="14"/>
        <v>0.61674008810572689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110.8</v>
      </c>
      <c r="AF20" s="13">
        <f>VLOOKUP(A:A,[1]TDSheet!$A:$AF,32,0)</f>
        <v>55.4</v>
      </c>
      <c r="AG20" s="13">
        <f>VLOOKUP(A:A,[1]TDSheet!$A:$AG,33,0)</f>
        <v>38.6</v>
      </c>
      <c r="AH20" s="13">
        <f>VLOOKUP(A:A,[3]TDSheet!$A:$D,4,0)</f>
        <v>152</v>
      </c>
      <c r="AI20" s="13">
        <f>VLOOKUP(A:A,[1]TDSheet!$A:$AI,35,0)</f>
        <v>0</v>
      </c>
      <c r="AJ20" s="13">
        <f t="shared" si="15"/>
        <v>105</v>
      </c>
      <c r="AK20" s="13">
        <f t="shared" si="16"/>
        <v>52.5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277.86500000000001</v>
      </c>
      <c r="D21" s="8">
        <v>811.01</v>
      </c>
      <c r="E21" s="8">
        <v>399.71600000000001</v>
      </c>
      <c r="F21" s="8">
        <v>565.29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407.24299999999999</v>
      </c>
      <c r="K21" s="13">
        <f t="shared" si="11"/>
        <v>-7.5269999999999868</v>
      </c>
      <c r="L21" s="13">
        <f>VLOOKUP(A:A,[1]TDSheet!$A:$M,13,0)</f>
        <v>120</v>
      </c>
      <c r="M21" s="13">
        <f>VLOOKUP(A:A,[1]TDSheet!$A:$N,14,0)</f>
        <v>100</v>
      </c>
      <c r="N21" s="13">
        <f>VLOOKUP(A:A,[1]TDSheet!$A:$O,15,0)</f>
        <v>150</v>
      </c>
      <c r="O21" s="13">
        <f>VLOOKUP(A:A,[1]TDSheet!$A:$X,24,0)</f>
        <v>0</v>
      </c>
      <c r="P21" s="13"/>
      <c r="Q21" s="13"/>
      <c r="R21" s="13"/>
      <c r="S21" s="13"/>
      <c r="T21" s="13"/>
      <c r="U21" s="13"/>
      <c r="V21" s="15"/>
      <c r="W21" s="13">
        <f t="shared" si="12"/>
        <v>79.943200000000004</v>
      </c>
      <c r="X21" s="15"/>
      <c r="Y21" s="16">
        <f t="shared" si="13"/>
        <v>11.699431596433467</v>
      </c>
      <c r="Z21" s="13">
        <f t="shared" si="14"/>
        <v>7.0711455133144527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81.272199999999998</v>
      </c>
      <c r="AF21" s="13">
        <f>VLOOKUP(A:A,[1]TDSheet!$A:$AF,32,0)</f>
        <v>79.459199999999996</v>
      </c>
      <c r="AG21" s="13">
        <f>VLOOKUP(A:A,[1]TDSheet!$A:$AG,33,0)</f>
        <v>92.399199999999993</v>
      </c>
      <c r="AH21" s="13">
        <f>VLOOKUP(A:A,[3]TDSheet!$A:$D,4,0)</f>
        <v>87.677000000000007</v>
      </c>
      <c r="AI21" s="13">
        <f>VLOOKUP(A:A,[1]TDSheet!$A:$AI,35,0)</f>
        <v>0</v>
      </c>
      <c r="AJ21" s="13">
        <f t="shared" si="15"/>
        <v>0</v>
      </c>
      <c r="AK21" s="13">
        <f t="shared" si="16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3496.6570000000002</v>
      </c>
      <c r="D22" s="8">
        <v>4493.6760000000004</v>
      </c>
      <c r="E22" s="8">
        <v>4954.4399999999996</v>
      </c>
      <c r="F22" s="8">
        <v>2945.4360000000001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5044.3720000000003</v>
      </c>
      <c r="K22" s="13">
        <f t="shared" si="11"/>
        <v>-89.932000000000698</v>
      </c>
      <c r="L22" s="13">
        <f>VLOOKUP(A:A,[1]TDSheet!$A:$M,13,0)</f>
        <v>1500</v>
      </c>
      <c r="M22" s="13">
        <f>VLOOKUP(A:A,[1]TDSheet!$A:$N,14,0)</f>
        <v>1500</v>
      </c>
      <c r="N22" s="13">
        <f>VLOOKUP(A:A,[1]TDSheet!$A:$O,15,0)</f>
        <v>1500</v>
      </c>
      <c r="O22" s="13">
        <f>VLOOKUP(A:A,[1]TDSheet!$A:$X,24,0)</f>
        <v>400</v>
      </c>
      <c r="P22" s="13"/>
      <c r="Q22" s="13"/>
      <c r="R22" s="13"/>
      <c r="S22" s="13"/>
      <c r="T22" s="13"/>
      <c r="U22" s="13"/>
      <c r="V22" s="15">
        <v>1500</v>
      </c>
      <c r="W22" s="13">
        <f t="shared" si="12"/>
        <v>990.88799999999992</v>
      </c>
      <c r="X22" s="15">
        <v>1800</v>
      </c>
      <c r="Y22" s="16">
        <f t="shared" si="13"/>
        <v>11.247927111843115</v>
      </c>
      <c r="Z22" s="13">
        <f t="shared" si="14"/>
        <v>2.9725216169738662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966.31939999999997</v>
      </c>
      <c r="AF22" s="13">
        <f>VLOOKUP(A:A,[1]TDSheet!$A:$AF,32,0)</f>
        <v>942.57500000000005</v>
      </c>
      <c r="AG22" s="13">
        <f>VLOOKUP(A:A,[1]TDSheet!$A:$AG,33,0)</f>
        <v>1064.8502000000001</v>
      </c>
      <c r="AH22" s="13">
        <f>VLOOKUP(A:A,[3]TDSheet!$A:$D,4,0)</f>
        <v>1232.8140000000001</v>
      </c>
      <c r="AI22" s="13" t="str">
        <f>VLOOKUP(A:A,[1]TDSheet!$A:$AI,35,0)</f>
        <v>проддек</v>
      </c>
      <c r="AJ22" s="13">
        <f t="shared" si="15"/>
        <v>1500</v>
      </c>
      <c r="AK22" s="13">
        <f t="shared" si="16"/>
        <v>1800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258.12099999999998</v>
      </c>
      <c r="D23" s="8">
        <v>721.62699999999995</v>
      </c>
      <c r="E23" s="8">
        <v>352.85399999999998</v>
      </c>
      <c r="F23" s="8">
        <v>108.411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361.012</v>
      </c>
      <c r="K23" s="13">
        <f t="shared" si="11"/>
        <v>-8.1580000000000155</v>
      </c>
      <c r="L23" s="13">
        <f>VLOOKUP(A:A,[1]TDSheet!$A:$M,13,0)</f>
        <v>90</v>
      </c>
      <c r="M23" s="13">
        <f>VLOOKUP(A:A,[1]TDSheet!$A:$N,14,0)</f>
        <v>50</v>
      </c>
      <c r="N23" s="13">
        <f>VLOOKUP(A:A,[1]TDSheet!$A:$O,15,0)</f>
        <v>100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5">
        <v>200</v>
      </c>
      <c r="W23" s="13">
        <f t="shared" si="12"/>
        <v>70.570799999999991</v>
      </c>
      <c r="X23" s="15">
        <v>50</v>
      </c>
      <c r="Y23" s="16">
        <f t="shared" si="13"/>
        <v>9.8966002936058555</v>
      </c>
      <c r="Z23" s="13">
        <f t="shared" si="14"/>
        <v>1.5362019418796444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71.973800000000011</v>
      </c>
      <c r="AF23" s="13">
        <f>VLOOKUP(A:A,[1]TDSheet!$A:$AF,32,0)</f>
        <v>61.567600000000006</v>
      </c>
      <c r="AG23" s="13">
        <f>VLOOKUP(A:A,[1]TDSheet!$A:$AG,33,0)</f>
        <v>71.063199999999995</v>
      </c>
      <c r="AH23" s="13">
        <f>VLOOKUP(A:A,[3]TDSheet!$A:$D,4,0)</f>
        <v>53.203000000000003</v>
      </c>
      <c r="AI23" s="13">
        <f>VLOOKUP(A:A,[1]TDSheet!$A:$AI,35,0)</f>
        <v>0</v>
      </c>
      <c r="AJ23" s="13">
        <f t="shared" si="15"/>
        <v>200</v>
      </c>
      <c r="AK23" s="13">
        <f t="shared" si="16"/>
        <v>50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1015.775</v>
      </c>
      <c r="D24" s="8">
        <v>1859.0650000000001</v>
      </c>
      <c r="E24" s="8">
        <v>429.142</v>
      </c>
      <c r="F24" s="8">
        <v>2440.5709999999999</v>
      </c>
      <c r="G24" s="1">
        <f>VLOOKUP(A:A,[1]TDSheet!$A:$G,7,0)</f>
        <v>0</v>
      </c>
      <c r="H24" s="1">
        <f>VLOOKUP(A:A,[1]TDSheet!$A:$H,8,0)</f>
        <v>1</v>
      </c>
      <c r="I24" s="1">
        <v>60</v>
      </c>
      <c r="J24" s="13">
        <f>VLOOKUP(A:A,[2]TDSheet!$A:$F,6,0)</f>
        <v>440.40199999999999</v>
      </c>
      <c r="K24" s="13">
        <f t="shared" si="11"/>
        <v>-11.259999999999991</v>
      </c>
      <c r="L24" s="13">
        <f>VLOOKUP(A:A,[1]TDSheet!$A:$M,13,0)</f>
        <v>500</v>
      </c>
      <c r="M24" s="13">
        <f>VLOOKUP(A:A,[1]TDSheet!$A:$N,14,0)</f>
        <v>0</v>
      </c>
      <c r="N24" s="13">
        <f>VLOOKUP(A:A,[1]TDSheet!$A:$O,15,0)</f>
        <v>0</v>
      </c>
      <c r="O24" s="13">
        <f>VLOOKUP(A:A,[1]TDSheet!$A:$X,24,0)</f>
        <v>0</v>
      </c>
      <c r="P24" s="13"/>
      <c r="Q24" s="13"/>
      <c r="R24" s="13"/>
      <c r="S24" s="13"/>
      <c r="T24" s="13"/>
      <c r="U24" s="13"/>
      <c r="V24" s="15"/>
      <c r="W24" s="13">
        <f t="shared" si="12"/>
        <v>85.828400000000002</v>
      </c>
      <c r="X24" s="15"/>
      <c r="Y24" s="16">
        <f t="shared" si="13"/>
        <v>34.261048790377075</v>
      </c>
      <c r="Z24" s="13">
        <f t="shared" si="14"/>
        <v>28.435471242618991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0</v>
      </c>
      <c r="AF24" s="13">
        <f>VLOOKUP(A:A,[1]TDSheet!$A:$AF,32,0)</f>
        <v>0</v>
      </c>
      <c r="AG24" s="13">
        <f>VLOOKUP(A:A,[1]TDSheet!$A:$AG,33,0)</f>
        <v>0</v>
      </c>
      <c r="AH24" s="13">
        <f>VLOOKUP(A:A,[3]TDSheet!$A:$D,4,0)</f>
        <v>240.173</v>
      </c>
      <c r="AI24" s="13" t="e">
        <f>VLOOKUP(A:A,[1]TDSheet!$A:$AI,35,0)</f>
        <v>#N/A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379.32499999999999</v>
      </c>
      <c r="D25" s="8">
        <v>1116.46</v>
      </c>
      <c r="E25" s="8">
        <v>505.24</v>
      </c>
      <c r="F25" s="8">
        <v>308.63200000000001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504.92899999999997</v>
      </c>
      <c r="K25" s="13">
        <f t="shared" si="11"/>
        <v>0.31100000000003547</v>
      </c>
      <c r="L25" s="13">
        <f>VLOOKUP(A:A,[1]TDSheet!$A:$M,13,0)</f>
        <v>140</v>
      </c>
      <c r="M25" s="13">
        <f>VLOOKUP(A:A,[1]TDSheet!$A:$N,14,0)</f>
        <v>100</v>
      </c>
      <c r="N25" s="13">
        <f>VLOOKUP(A:A,[1]TDSheet!$A:$O,15,0)</f>
        <v>200</v>
      </c>
      <c r="O25" s="13">
        <f>VLOOKUP(A:A,[1]TDSheet!$A:$X,24,0)</f>
        <v>0</v>
      </c>
      <c r="P25" s="13"/>
      <c r="Q25" s="13"/>
      <c r="R25" s="13"/>
      <c r="S25" s="13"/>
      <c r="T25" s="13"/>
      <c r="U25" s="13"/>
      <c r="V25" s="15">
        <v>150</v>
      </c>
      <c r="W25" s="13">
        <f t="shared" si="12"/>
        <v>101.048</v>
      </c>
      <c r="X25" s="15">
        <v>120</v>
      </c>
      <c r="Y25" s="16">
        <f t="shared" si="13"/>
        <v>10.080674530916001</v>
      </c>
      <c r="Z25" s="13">
        <f t="shared" si="14"/>
        <v>3.0543108225793683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97.515000000000001</v>
      </c>
      <c r="AF25" s="13">
        <f>VLOOKUP(A:A,[1]TDSheet!$A:$AF,32,0)</f>
        <v>100.063</v>
      </c>
      <c r="AG25" s="13">
        <f>VLOOKUP(A:A,[1]TDSheet!$A:$AG,33,0)</f>
        <v>114.0252</v>
      </c>
      <c r="AH25" s="13">
        <f>VLOOKUP(A:A,[3]TDSheet!$A:$D,4,0)</f>
        <v>90.322999999999993</v>
      </c>
      <c r="AI25" s="13">
        <f>VLOOKUP(A:A,[1]TDSheet!$A:$AI,35,0)</f>
        <v>0</v>
      </c>
      <c r="AJ25" s="13">
        <f t="shared" si="15"/>
        <v>150</v>
      </c>
      <c r="AK25" s="13">
        <f t="shared" si="16"/>
        <v>120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178.23400000000001</v>
      </c>
      <c r="D26" s="8">
        <v>199.52799999999999</v>
      </c>
      <c r="E26" s="8">
        <v>191.35</v>
      </c>
      <c r="F26" s="8">
        <v>175.92099999999999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192.63399999999999</v>
      </c>
      <c r="K26" s="13">
        <f t="shared" si="11"/>
        <v>-1.2839999999999918</v>
      </c>
      <c r="L26" s="13">
        <f>VLOOKUP(A:A,[1]TDSheet!$A:$M,13,0)</f>
        <v>60</v>
      </c>
      <c r="M26" s="13">
        <f>VLOOKUP(A:A,[1]TDSheet!$A:$N,14,0)</f>
        <v>0</v>
      </c>
      <c r="N26" s="13">
        <f>VLOOKUP(A:A,[1]TDSheet!$A:$O,15,0)</f>
        <v>50</v>
      </c>
      <c r="O26" s="13">
        <f>VLOOKUP(A:A,[1]TDSheet!$A:$X,24,0)</f>
        <v>0</v>
      </c>
      <c r="P26" s="13"/>
      <c r="Q26" s="13"/>
      <c r="R26" s="13"/>
      <c r="S26" s="13"/>
      <c r="T26" s="13"/>
      <c r="U26" s="13"/>
      <c r="V26" s="15">
        <v>50</v>
      </c>
      <c r="W26" s="13">
        <f t="shared" si="12"/>
        <v>38.269999999999996</v>
      </c>
      <c r="X26" s="15">
        <v>50</v>
      </c>
      <c r="Y26" s="16">
        <f t="shared" si="13"/>
        <v>10.084165142409198</v>
      </c>
      <c r="Z26" s="13">
        <f t="shared" si="14"/>
        <v>4.5968382545074471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48.686799999999998</v>
      </c>
      <c r="AF26" s="13">
        <f>VLOOKUP(A:A,[1]TDSheet!$A:$AF,32,0)</f>
        <v>42.7498</v>
      </c>
      <c r="AG26" s="13">
        <f>VLOOKUP(A:A,[1]TDSheet!$A:$AG,33,0)</f>
        <v>47.602400000000003</v>
      </c>
      <c r="AH26" s="13">
        <f>VLOOKUP(A:A,[3]TDSheet!$A:$D,4,0)</f>
        <v>35.835000000000001</v>
      </c>
      <c r="AI26" s="13">
        <f>VLOOKUP(A:A,[1]TDSheet!$A:$AI,35,0)</f>
        <v>0</v>
      </c>
      <c r="AJ26" s="13">
        <f t="shared" si="15"/>
        <v>50</v>
      </c>
      <c r="AK26" s="13">
        <f t="shared" si="16"/>
        <v>50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147.03200000000001</v>
      </c>
      <c r="D27" s="8">
        <v>383.55799999999999</v>
      </c>
      <c r="E27" s="8">
        <v>192.24299999999999</v>
      </c>
      <c r="F27" s="8">
        <v>157.53200000000001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194.786</v>
      </c>
      <c r="K27" s="13">
        <f t="shared" si="11"/>
        <v>-2.5430000000000064</v>
      </c>
      <c r="L27" s="13">
        <f>VLOOKUP(A:A,[1]TDSheet!$A:$M,13,0)</f>
        <v>60</v>
      </c>
      <c r="M27" s="13">
        <f>VLOOKUP(A:A,[1]TDSheet!$A:$N,14,0)</f>
        <v>0</v>
      </c>
      <c r="N27" s="13">
        <f>VLOOKUP(A:A,[1]TDSheet!$A:$O,15,0)</f>
        <v>70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5">
        <v>50</v>
      </c>
      <c r="W27" s="13">
        <f t="shared" si="12"/>
        <v>38.448599999999999</v>
      </c>
      <c r="X27" s="15">
        <v>50</v>
      </c>
      <c r="Y27" s="16">
        <f t="shared" si="13"/>
        <v>10.079222650499629</v>
      </c>
      <c r="Z27" s="13">
        <f t="shared" si="14"/>
        <v>4.0972103015454406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48.191600000000001</v>
      </c>
      <c r="AF27" s="13">
        <f>VLOOKUP(A:A,[1]TDSheet!$A:$AF,32,0)</f>
        <v>39.0334</v>
      </c>
      <c r="AG27" s="13">
        <f>VLOOKUP(A:A,[1]TDSheet!$A:$AG,33,0)</f>
        <v>44.332799999999999</v>
      </c>
      <c r="AH27" s="13">
        <f>VLOOKUP(A:A,[3]TDSheet!$A:$D,4,0)</f>
        <v>39.707999999999998</v>
      </c>
      <c r="AI27" s="13">
        <f>VLOOKUP(A:A,[1]TDSheet!$A:$AI,35,0)</f>
        <v>0</v>
      </c>
      <c r="AJ27" s="13">
        <f t="shared" si="15"/>
        <v>50</v>
      </c>
      <c r="AK27" s="13">
        <f t="shared" si="16"/>
        <v>50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62.338000000000001</v>
      </c>
      <c r="D28" s="8">
        <v>2.1059999999999999</v>
      </c>
      <c r="E28" s="8">
        <v>26.238</v>
      </c>
      <c r="F28" s="8">
        <v>39.960999999999999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32.793999999999997</v>
      </c>
      <c r="K28" s="13">
        <f t="shared" si="11"/>
        <v>-6.5559999999999974</v>
      </c>
      <c r="L28" s="13">
        <f>VLOOKUP(A:A,[1]TDSheet!$A:$M,13,0)</f>
        <v>30</v>
      </c>
      <c r="M28" s="13">
        <f>VLOOKUP(A:A,[1]TDSheet!$A:$N,14,0)</f>
        <v>0</v>
      </c>
      <c r="N28" s="13">
        <f>VLOOKUP(A:A,[1]TDSheet!$A:$O,15,0)</f>
        <v>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5"/>
      <c r="W28" s="13">
        <f t="shared" si="12"/>
        <v>5.2476000000000003</v>
      </c>
      <c r="X28" s="15">
        <v>50</v>
      </c>
      <c r="Y28" s="16">
        <f t="shared" si="13"/>
        <v>22.86016464669563</v>
      </c>
      <c r="Z28" s="13">
        <f t="shared" si="14"/>
        <v>7.6151002362984981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3.7887999999999997</v>
      </c>
      <c r="AF28" s="13">
        <f>VLOOKUP(A:A,[1]TDSheet!$A:$AF,32,0)</f>
        <v>3.9252000000000002</v>
      </c>
      <c r="AG28" s="13">
        <f>VLOOKUP(A:A,[1]TDSheet!$A:$AG,33,0)</f>
        <v>4.1088000000000005</v>
      </c>
      <c r="AH28" s="13">
        <f>VLOOKUP(A:A,[3]TDSheet!$A:$D,4,0)</f>
        <v>8.077</v>
      </c>
      <c r="AI28" s="13">
        <f>VLOOKUP(A:A,[1]TDSheet!$A:$AI,35,0)</f>
        <v>0</v>
      </c>
      <c r="AJ28" s="13">
        <f t="shared" si="15"/>
        <v>0</v>
      </c>
      <c r="AK28" s="13">
        <f t="shared" si="16"/>
        <v>50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227.4</v>
      </c>
      <c r="D29" s="8">
        <v>740.76599999999996</v>
      </c>
      <c r="E29" s="8">
        <v>446.95600000000002</v>
      </c>
      <c r="F29" s="8">
        <v>504.58499999999998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441.36700000000002</v>
      </c>
      <c r="K29" s="13">
        <f t="shared" si="11"/>
        <v>5.5889999999999986</v>
      </c>
      <c r="L29" s="13">
        <f>VLOOKUP(A:A,[1]TDSheet!$A:$M,13,0)</f>
        <v>160</v>
      </c>
      <c r="M29" s="13">
        <f>VLOOKUP(A:A,[1]TDSheet!$A:$N,14,0)</f>
        <v>0</v>
      </c>
      <c r="N29" s="13">
        <f>VLOOKUP(A:A,[1]TDSheet!$A:$O,15,0)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5">
        <v>120</v>
      </c>
      <c r="W29" s="13">
        <f t="shared" si="12"/>
        <v>89.391199999999998</v>
      </c>
      <c r="X29" s="15">
        <v>100</v>
      </c>
      <c r="Y29" s="16">
        <f t="shared" si="13"/>
        <v>9.895660870421251</v>
      </c>
      <c r="Z29" s="13">
        <f t="shared" si="14"/>
        <v>5.6446831455445281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104.2548</v>
      </c>
      <c r="AF29" s="13">
        <f>VLOOKUP(A:A,[1]TDSheet!$A:$AF,32,0)</f>
        <v>91.320999999999998</v>
      </c>
      <c r="AG29" s="13">
        <f>VLOOKUP(A:A,[1]TDSheet!$A:$AG,33,0)</f>
        <v>124.19739999999999</v>
      </c>
      <c r="AH29" s="13">
        <f>VLOOKUP(A:A,[3]TDSheet!$A:$D,4,0)</f>
        <v>116.66200000000001</v>
      </c>
      <c r="AI29" s="13">
        <f>VLOOKUP(A:A,[1]TDSheet!$A:$AI,35,0)</f>
        <v>0</v>
      </c>
      <c r="AJ29" s="13">
        <f t="shared" si="15"/>
        <v>120</v>
      </c>
      <c r="AK29" s="13">
        <f t="shared" si="16"/>
        <v>100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82.727000000000004</v>
      </c>
      <c r="D30" s="8">
        <v>197.28</v>
      </c>
      <c r="E30" s="8">
        <v>134.887</v>
      </c>
      <c r="F30" s="8">
        <v>137.154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129.40100000000001</v>
      </c>
      <c r="K30" s="13">
        <f t="shared" si="11"/>
        <v>5.48599999999999</v>
      </c>
      <c r="L30" s="13">
        <f>VLOOKUP(A:A,[1]TDSheet!$A:$M,13,0)</f>
        <v>40</v>
      </c>
      <c r="M30" s="13">
        <f>VLOOKUP(A:A,[1]TDSheet!$A:$N,14,0)</f>
        <v>0</v>
      </c>
      <c r="N30" s="13">
        <f>VLOOKUP(A:A,[1]TDSheet!$A:$O,15,0)</f>
        <v>30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5"/>
      <c r="W30" s="13">
        <f t="shared" si="12"/>
        <v>26.977399999999999</v>
      </c>
      <c r="X30" s="15">
        <v>30</v>
      </c>
      <c r="Y30" s="16">
        <f t="shared" si="13"/>
        <v>8.7908397399304601</v>
      </c>
      <c r="Z30" s="13">
        <f t="shared" si="14"/>
        <v>5.0840333019490389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32.832000000000001</v>
      </c>
      <c r="AF30" s="13">
        <f>VLOOKUP(A:A,[1]TDSheet!$A:$AF,32,0)</f>
        <v>29.420200000000001</v>
      </c>
      <c r="AG30" s="13">
        <f>VLOOKUP(A:A,[1]TDSheet!$A:$AG,33,0)</f>
        <v>32.47</v>
      </c>
      <c r="AH30" s="13">
        <f>VLOOKUP(A:A,[3]TDSheet!$A:$D,4,0)</f>
        <v>22.164999999999999</v>
      </c>
      <c r="AI30" s="13">
        <f>VLOOKUP(A:A,[1]TDSheet!$A:$AI,35,0)</f>
        <v>0</v>
      </c>
      <c r="AJ30" s="13">
        <f t="shared" si="15"/>
        <v>0</v>
      </c>
      <c r="AK30" s="13">
        <f t="shared" si="16"/>
        <v>30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103.176</v>
      </c>
      <c r="D31" s="8">
        <v>174.333</v>
      </c>
      <c r="E31" s="8">
        <v>175.393</v>
      </c>
      <c r="F31" s="8">
        <v>98.036000000000001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175.02699999999999</v>
      </c>
      <c r="K31" s="13">
        <f t="shared" si="11"/>
        <v>0.36600000000001387</v>
      </c>
      <c r="L31" s="13">
        <f>VLOOKUP(A:A,[1]TDSheet!$A:$M,13,0)</f>
        <v>40</v>
      </c>
      <c r="M31" s="13">
        <f>VLOOKUP(A:A,[1]TDSheet!$A:$N,14,0)</f>
        <v>0</v>
      </c>
      <c r="N31" s="13">
        <f>VLOOKUP(A:A,[1]TDSheet!$A:$O,15,0)</f>
        <v>60</v>
      </c>
      <c r="O31" s="13">
        <f>VLOOKUP(A:A,[1]TDSheet!$A:$X,24,0)</f>
        <v>20</v>
      </c>
      <c r="P31" s="13"/>
      <c r="Q31" s="13"/>
      <c r="R31" s="13"/>
      <c r="S31" s="13"/>
      <c r="T31" s="13"/>
      <c r="U31" s="13"/>
      <c r="V31" s="15">
        <v>50</v>
      </c>
      <c r="W31" s="13">
        <f t="shared" si="12"/>
        <v>35.078600000000002</v>
      </c>
      <c r="X31" s="15">
        <v>30</v>
      </c>
      <c r="Y31" s="16">
        <f t="shared" si="13"/>
        <v>8.4962341712611096</v>
      </c>
      <c r="Z31" s="13">
        <f t="shared" si="14"/>
        <v>2.7947523561373599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34.683</v>
      </c>
      <c r="AF31" s="13">
        <f>VLOOKUP(A:A,[1]TDSheet!$A:$AF,32,0)</f>
        <v>31.465600000000002</v>
      </c>
      <c r="AG31" s="13">
        <f>VLOOKUP(A:A,[1]TDSheet!$A:$AG,33,0)</f>
        <v>33.9358</v>
      </c>
      <c r="AH31" s="13">
        <f>VLOOKUP(A:A,[3]TDSheet!$A:$D,4,0)</f>
        <v>45.151000000000003</v>
      </c>
      <c r="AI31" s="13">
        <f>VLOOKUP(A:A,[1]TDSheet!$A:$AI,35,0)</f>
        <v>0</v>
      </c>
      <c r="AJ31" s="13">
        <f t="shared" si="15"/>
        <v>50</v>
      </c>
      <c r="AK31" s="13">
        <f t="shared" si="16"/>
        <v>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592.20000000000005</v>
      </c>
      <c r="D32" s="8">
        <v>1117.53</v>
      </c>
      <c r="E32" s="8">
        <v>1081.8050000000001</v>
      </c>
      <c r="F32" s="8">
        <v>608.00199999999995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1076.9839999999999</v>
      </c>
      <c r="K32" s="13">
        <f t="shared" si="11"/>
        <v>4.8210000000001401</v>
      </c>
      <c r="L32" s="13">
        <f>VLOOKUP(A:A,[1]TDSheet!$A:$M,13,0)</f>
        <v>300</v>
      </c>
      <c r="M32" s="13">
        <f>VLOOKUP(A:A,[1]TDSheet!$A:$N,14,0)</f>
        <v>100</v>
      </c>
      <c r="N32" s="13">
        <f>VLOOKUP(A:A,[1]TDSheet!$A:$O,15,0)</f>
        <v>350</v>
      </c>
      <c r="O32" s="13">
        <f>VLOOKUP(A:A,[1]TDSheet!$A:$X,24,0)</f>
        <v>50</v>
      </c>
      <c r="P32" s="13"/>
      <c r="Q32" s="13"/>
      <c r="R32" s="13"/>
      <c r="S32" s="13"/>
      <c r="T32" s="13"/>
      <c r="U32" s="13"/>
      <c r="V32" s="15">
        <v>250</v>
      </c>
      <c r="W32" s="13">
        <f t="shared" si="12"/>
        <v>216.36100000000002</v>
      </c>
      <c r="X32" s="15">
        <v>250</v>
      </c>
      <c r="Y32" s="16">
        <f t="shared" si="13"/>
        <v>8.818604092234736</v>
      </c>
      <c r="Z32" s="13">
        <f t="shared" si="14"/>
        <v>2.8101275183605172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218.82159999999999</v>
      </c>
      <c r="AF32" s="13">
        <f>VLOOKUP(A:A,[1]TDSheet!$A:$AF,32,0)</f>
        <v>223.1636</v>
      </c>
      <c r="AG32" s="13">
        <f>VLOOKUP(A:A,[1]TDSheet!$A:$AG,33,0)</f>
        <v>241.93600000000001</v>
      </c>
      <c r="AH32" s="13">
        <f>VLOOKUP(A:A,[3]TDSheet!$A:$D,4,0)</f>
        <v>257.68900000000002</v>
      </c>
      <c r="AI32" s="13">
        <f>VLOOKUP(A:A,[1]TDSheet!$A:$AI,35,0)</f>
        <v>0</v>
      </c>
      <c r="AJ32" s="13">
        <f t="shared" si="15"/>
        <v>250</v>
      </c>
      <c r="AK32" s="13">
        <f t="shared" si="16"/>
        <v>250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46.115000000000002</v>
      </c>
      <c r="D33" s="8">
        <v>111.13800000000001</v>
      </c>
      <c r="E33" s="8">
        <v>72.972999999999999</v>
      </c>
      <c r="F33" s="8">
        <v>84.28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75.849999999999994</v>
      </c>
      <c r="K33" s="13">
        <f t="shared" si="11"/>
        <v>-2.8769999999999953</v>
      </c>
      <c r="L33" s="13">
        <f>VLOOKUP(A:A,[1]TDSheet!$A:$M,13,0)</f>
        <v>20</v>
      </c>
      <c r="M33" s="13">
        <f>VLOOKUP(A:A,[1]TDSheet!$A:$N,14,0)</f>
        <v>0</v>
      </c>
      <c r="N33" s="13">
        <f>VLOOKUP(A:A,[1]TDSheet!$A:$O,15,0)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5">
        <v>30</v>
      </c>
      <c r="W33" s="13">
        <f t="shared" si="12"/>
        <v>14.5946</v>
      </c>
      <c r="X33" s="15">
        <v>10</v>
      </c>
      <c r="Y33" s="16">
        <f t="shared" si="13"/>
        <v>9.8858481904265965</v>
      </c>
      <c r="Z33" s="13">
        <f t="shared" si="14"/>
        <v>5.7747386019486662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14.853</v>
      </c>
      <c r="AF33" s="13">
        <f>VLOOKUP(A:A,[1]TDSheet!$A:$AF,32,0)</f>
        <v>12.0526</v>
      </c>
      <c r="AG33" s="13">
        <f>VLOOKUP(A:A,[1]TDSheet!$A:$AG,33,0)</f>
        <v>16.190000000000001</v>
      </c>
      <c r="AH33" s="13">
        <f>VLOOKUP(A:A,[3]TDSheet!$A:$D,4,0)</f>
        <v>30.125</v>
      </c>
      <c r="AI33" s="13" t="str">
        <f>VLOOKUP(A:A,[1]TDSheet!$A:$AI,35,0)</f>
        <v>увел</v>
      </c>
      <c r="AJ33" s="13">
        <f t="shared" si="15"/>
        <v>30</v>
      </c>
      <c r="AK33" s="13">
        <f t="shared" si="16"/>
        <v>10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99.864000000000004</v>
      </c>
      <c r="D34" s="8">
        <v>90.691999999999993</v>
      </c>
      <c r="E34" s="8">
        <v>82.69</v>
      </c>
      <c r="F34" s="8">
        <v>104.52800000000001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83.504999999999995</v>
      </c>
      <c r="K34" s="13">
        <f t="shared" si="11"/>
        <v>-0.81499999999999773</v>
      </c>
      <c r="L34" s="13">
        <f>VLOOKUP(A:A,[1]TDSheet!$A:$M,13,0)</f>
        <v>40</v>
      </c>
      <c r="M34" s="13">
        <f>VLOOKUP(A:A,[1]TDSheet!$A:$N,14,0)</f>
        <v>0</v>
      </c>
      <c r="N34" s="13">
        <f>VLOOKUP(A:A,[1]TDSheet!$A:$O,15,0)</f>
        <v>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5"/>
      <c r="W34" s="13">
        <f t="shared" si="12"/>
        <v>16.538</v>
      </c>
      <c r="X34" s="15"/>
      <c r="Y34" s="16">
        <f t="shared" si="13"/>
        <v>9.9484822832265092</v>
      </c>
      <c r="Z34" s="13">
        <f t="shared" si="14"/>
        <v>6.3204740597412021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33.017600000000002</v>
      </c>
      <c r="AF34" s="13">
        <f>VLOOKUP(A:A,[1]TDSheet!$A:$AF,32,0)</f>
        <v>26.708199999999998</v>
      </c>
      <c r="AG34" s="13">
        <f>VLOOKUP(A:A,[1]TDSheet!$A:$AG,33,0)</f>
        <v>22.183199999999999</v>
      </c>
      <c r="AH34" s="13">
        <f>VLOOKUP(A:A,[3]TDSheet!$A:$D,4,0)</f>
        <v>8.0690000000000008</v>
      </c>
      <c r="AI34" s="13" t="str">
        <f>VLOOKUP(A:A,[1]TDSheet!$A:$AI,35,0)</f>
        <v>увел</v>
      </c>
      <c r="AJ34" s="13">
        <f t="shared" si="15"/>
        <v>0</v>
      </c>
      <c r="AK34" s="13">
        <f t="shared" si="16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61.158000000000001</v>
      </c>
      <c r="D35" s="8">
        <v>16.254999999999999</v>
      </c>
      <c r="E35" s="8">
        <v>57.884999999999998</v>
      </c>
      <c r="F35" s="8">
        <v>7.3150000000000004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139.262</v>
      </c>
      <c r="K35" s="13">
        <f t="shared" si="11"/>
        <v>-81.37700000000001</v>
      </c>
      <c r="L35" s="13">
        <f>VLOOKUP(A:A,[1]TDSheet!$A:$M,13,0)</f>
        <v>30</v>
      </c>
      <c r="M35" s="13">
        <f>VLOOKUP(A:A,[1]TDSheet!$A:$N,14,0)</f>
        <v>30</v>
      </c>
      <c r="N35" s="13">
        <f>VLOOKUP(A:A,[1]TDSheet!$A:$O,15,0)</f>
        <v>50</v>
      </c>
      <c r="O35" s="13">
        <f>VLOOKUP(A:A,[1]TDSheet!$A:$X,24,0)</f>
        <v>20</v>
      </c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11.577</v>
      </c>
      <c r="X35" s="15">
        <v>10</v>
      </c>
      <c r="Y35" s="16">
        <f t="shared" si="13"/>
        <v>14.452362442774467</v>
      </c>
      <c r="Z35" s="13">
        <f t="shared" si="14"/>
        <v>0.63185626673576922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14.7356</v>
      </c>
      <c r="AF35" s="13">
        <f>VLOOKUP(A:A,[1]TDSheet!$A:$AF,32,0)</f>
        <v>21.957599999999999</v>
      </c>
      <c r="AG35" s="13">
        <f>VLOOKUP(A:A,[1]TDSheet!$A:$AG,33,0)</f>
        <v>18.508000000000003</v>
      </c>
      <c r="AH35" s="13">
        <f>VLOOKUP(A:A,[3]TDSheet!$A:$D,4,0)</f>
        <v>12.166</v>
      </c>
      <c r="AI35" s="19" t="s">
        <v>151</v>
      </c>
      <c r="AJ35" s="13">
        <f t="shared" si="15"/>
        <v>20</v>
      </c>
      <c r="AK35" s="13">
        <f t="shared" si="16"/>
        <v>10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92.3</v>
      </c>
      <c r="D36" s="8">
        <v>72.738</v>
      </c>
      <c r="E36" s="8">
        <v>69.290000000000006</v>
      </c>
      <c r="F36" s="8">
        <v>95.033000000000001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75.102000000000004</v>
      </c>
      <c r="K36" s="13">
        <f t="shared" si="11"/>
        <v>-5.8119999999999976</v>
      </c>
      <c r="L36" s="13">
        <f>VLOOKUP(A:A,[1]TDSheet!$A:$M,13,0)</f>
        <v>20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>
        <v>10</v>
      </c>
      <c r="W36" s="13">
        <f t="shared" si="12"/>
        <v>13.858000000000001</v>
      </c>
      <c r="X36" s="15">
        <v>20</v>
      </c>
      <c r="Y36" s="16">
        <f t="shared" si="13"/>
        <v>10.465651609178815</v>
      </c>
      <c r="Z36" s="13">
        <f t="shared" si="14"/>
        <v>6.8576273632558813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15.167400000000001</v>
      </c>
      <c r="AF36" s="13">
        <f>VLOOKUP(A:A,[1]TDSheet!$A:$AF,32,0)</f>
        <v>18.890599999999999</v>
      </c>
      <c r="AG36" s="13">
        <f>VLOOKUP(A:A,[1]TDSheet!$A:$AG,33,0)</f>
        <v>19.428800000000003</v>
      </c>
      <c r="AH36" s="13">
        <f>VLOOKUP(A:A,[3]TDSheet!$A:$D,4,0)</f>
        <v>12.154999999999999</v>
      </c>
      <c r="AI36" s="13">
        <f>VLOOKUP(A:A,[1]TDSheet!$A:$AI,35,0)</f>
        <v>0</v>
      </c>
      <c r="AJ36" s="13">
        <f t="shared" si="15"/>
        <v>10</v>
      </c>
      <c r="AK36" s="13">
        <f t="shared" si="16"/>
        <v>20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49.276000000000003</v>
      </c>
      <c r="D37" s="8">
        <v>153.286</v>
      </c>
      <c r="E37" s="8">
        <v>88.95</v>
      </c>
      <c r="F37" s="8">
        <v>112.89400000000001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91.32</v>
      </c>
      <c r="K37" s="13">
        <f t="shared" si="11"/>
        <v>-2.3699999999999903</v>
      </c>
      <c r="L37" s="13">
        <f>VLOOKUP(A:A,[1]TDSheet!$A:$M,13,0)</f>
        <v>10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>
        <v>40</v>
      </c>
      <c r="W37" s="13">
        <f t="shared" si="12"/>
        <v>17.79</v>
      </c>
      <c r="X37" s="15">
        <v>20</v>
      </c>
      <c r="Y37" s="16">
        <f t="shared" si="13"/>
        <v>10.280719505340079</v>
      </c>
      <c r="Z37" s="13">
        <f t="shared" si="14"/>
        <v>6.3459246767847111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20.133199999999999</v>
      </c>
      <c r="AF37" s="13">
        <f>VLOOKUP(A:A,[1]TDSheet!$A:$AF,32,0)</f>
        <v>16.568199999999997</v>
      </c>
      <c r="AG37" s="13">
        <f>VLOOKUP(A:A,[1]TDSheet!$A:$AG,33,0)</f>
        <v>22.3064</v>
      </c>
      <c r="AH37" s="13">
        <f>VLOOKUP(A:A,[3]TDSheet!$A:$D,4,0)</f>
        <v>21.541</v>
      </c>
      <c r="AI37" s="13">
        <f>VLOOKUP(A:A,[1]TDSheet!$A:$AI,35,0)</f>
        <v>0</v>
      </c>
      <c r="AJ37" s="13">
        <f t="shared" si="15"/>
        <v>40</v>
      </c>
      <c r="AK37" s="13">
        <f t="shared" si="16"/>
        <v>20</v>
      </c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44.331000000000003</v>
      </c>
      <c r="D38" s="8">
        <v>105.405</v>
      </c>
      <c r="E38" s="8">
        <v>53.85</v>
      </c>
      <c r="F38" s="8">
        <v>91.578000000000003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68.340999999999994</v>
      </c>
      <c r="K38" s="13">
        <f t="shared" si="11"/>
        <v>-14.490999999999993</v>
      </c>
      <c r="L38" s="13">
        <f>VLOOKUP(A:A,[1]TDSheet!$A:$M,13,0)</f>
        <v>10</v>
      </c>
      <c r="M38" s="13">
        <f>VLOOKUP(A:A,[1]TDSheet!$A:$N,14,0)</f>
        <v>0</v>
      </c>
      <c r="N38" s="13">
        <f>VLOOKUP(A:A,[1]TDSheet!$A:$O,15,0)</f>
        <v>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5"/>
      <c r="W38" s="13">
        <f t="shared" si="12"/>
        <v>10.77</v>
      </c>
      <c r="X38" s="15">
        <v>10</v>
      </c>
      <c r="Y38" s="16">
        <f t="shared" si="13"/>
        <v>10.360074280408544</v>
      </c>
      <c r="Z38" s="13">
        <f t="shared" si="14"/>
        <v>8.5030640668523692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16.9558</v>
      </c>
      <c r="AF38" s="13">
        <f>VLOOKUP(A:A,[1]TDSheet!$A:$AF,32,0)</f>
        <v>12.855799999999999</v>
      </c>
      <c r="AG38" s="13">
        <f>VLOOKUP(A:A,[1]TDSheet!$A:$AG,33,0)</f>
        <v>15.863800000000001</v>
      </c>
      <c r="AH38" s="13">
        <f>VLOOKUP(A:A,[3]TDSheet!$A:$D,4,0)</f>
        <v>14.353999999999999</v>
      </c>
      <c r="AI38" s="13">
        <f>VLOOKUP(A:A,[1]TDSheet!$A:$AI,35,0)</f>
        <v>0</v>
      </c>
      <c r="AJ38" s="13">
        <f t="shared" si="15"/>
        <v>0</v>
      </c>
      <c r="AK38" s="13">
        <f t="shared" si="16"/>
        <v>10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567</v>
      </c>
      <c r="D39" s="8">
        <v>2842</v>
      </c>
      <c r="E39" s="17">
        <v>2086</v>
      </c>
      <c r="F39" s="17">
        <v>922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1702</v>
      </c>
      <c r="K39" s="13">
        <f t="shared" si="11"/>
        <v>384</v>
      </c>
      <c r="L39" s="13">
        <f>VLOOKUP(A:A,[1]TDSheet!$A:$M,13,0)</f>
        <v>500</v>
      </c>
      <c r="M39" s="13">
        <f>VLOOKUP(A:A,[1]TDSheet!$A:$N,14,0)</f>
        <v>800</v>
      </c>
      <c r="N39" s="13">
        <f>VLOOKUP(A:A,[1]TDSheet!$A:$O,15,0)</f>
        <v>900</v>
      </c>
      <c r="O39" s="13">
        <f>VLOOKUP(A:A,[1]TDSheet!$A:$X,24,0)</f>
        <v>300</v>
      </c>
      <c r="P39" s="13"/>
      <c r="Q39" s="13"/>
      <c r="R39" s="13"/>
      <c r="S39" s="13"/>
      <c r="T39" s="13"/>
      <c r="U39" s="13"/>
      <c r="V39" s="15">
        <v>400</v>
      </c>
      <c r="W39" s="13">
        <f t="shared" si="12"/>
        <v>417.2</v>
      </c>
      <c r="X39" s="15">
        <v>600</v>
      </c>
      <c r="Y39" s="16">
        <f t="shared" si="13"/>
        <v>10.599232981783318</v>
      </c>
      <c r="Z39" s="13">
        <f t="shared" si="14"/>
        <v>2.2099712368168745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341</v>
      </c>
      <c r="AF39" s="13">
        <f>VLOOKUP(A:A,[1]TDSheet!$A:$AF,32,0)</f>
        <v>349</v>
      </c>
      <c r="AG39" s="13">
        <f>VLOOKUP(A:A,[1]TDSheet!$A:$AG,33,0)</f>
        <v>399</v>
      </c>
      <c r="AH39" s="13">
        <f>VLOOKUP(A:A,[3]TDSheet!$A:$D,4,0)</f>
        <v>458</v>
      </c>
      <c r="AI39" s="13" t="str">
        <f>VLOOKUP(A:A,[1]TDSheet!$A:$AI,35,0)</f>
        <v>декяб</v>
      </c>
      <c r="AJ39" s="13">
        <f t="shared" si="15"/>
        <v>140</v>
      </c>
      <c r="AK39" s="13">
        <f t="shared" si="16"/>
        <v>210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2019</v>
      </c>
      <c r="D40" s="8">
        <v>4807</v>
      </c>
      <c r="E40" s="17">
        <v>3781</v>
      </c>
      <c r="F40" s="17">
        <v>2124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2463</v>
      </c>
      <c r="K40" s="13">
        <f t="shared" si="11"/>
        <v>1318</v>
      </c>
      <c r="L40" s="13">
        <f>VLOOKUP(A:A,[1]TDSheet!$A:$M,13,0)</f>
        <v>1000</v>
      </c>
      <c r="M40" s="13">
        <f>VLOOKUP(A:A,[1]TDSheet!$A:$N,14,0)</f>
        <v>700</v>
      </c>
      <c r="N40" s="13">
        <f>VLOOKUP(A:A,[1]TDSheet!$A:$O,15,0)</f>
        <v>1000</v>
      </c>
      <c r="O40" s="13">
        <f>VLOOKUP(A:A,[1]TDSheet!$A:$X,24,0)</f>
        <v>300</v>
      </c>
      <c r="P40" s="13"/>
      <c r="Q40" s="13"/>
      <c r="R40" s="13"/>
      <c r="S40" s="13"/>
      <c r="T40" s="13"/>
      <c r="U40" s="13"/>
      <c r="V40" s="15">
        <v>900</v>
      </c>
      <c r="W40" s="13">
        <f t="shared" si="12"/>
        <v>686.6</v>
      </c>
      <c r="X40" s="15">
        <v>800</v>
      </c>
      <c r="Y40" s="16">
        <f t="shared" si="13"/>
        <v>9.9388290125254883</v>
      </c>
      <c r="Z40" s="13">
        <f t="shared" si="14"/>
        <v>3.0935042237110397</v>
      </c>
      <c r="AA40" s="13"/>
      <c r="AB40" s="13"/>
      <c r="AC40" s="13"/>
      <c r="AD40" s="13">
        <f>VLOOKUP(A:A,[1]TDSheet!$A:$AD,30,0)</f>
        <v>348</v>
      </c>
      <c r="AE40" s="13">
        <f>VLOOKUP(A:A,[1]TDSheet!$A:$AE,31,0)</f>
        <v>555.20000000000005</v>
      </c>
      <c r="AF40" s="13">
        <f>VLOOKUP(A:A,[1]TDSheet!$A:$AF,32,0)</f>
        <v>666.4</v>
      </c>
      <c r="AG40" s="13">
        <f>VLOOKUP(A:A,[1]TDSheet!$A:$AG,33,0)</f>
        <v>745.4</v>
      </c>
      <c r="AH40" s="13">
        <f>VLOOKUP(A:A,[3]TDSheet!$A:$D,4,0)</f>
        <v>453</v>
      </c>
      <c r="AI40" s="13">
        <f>VLOOKUP(A:A,[1]TDSheet!$A:$AI,35,0)</f>
        <v>0</v>
      </c>
      <c r="AJ40" s="13">
        <f t="shared" si="15"/>
        <v>360</v>
      </c>
      <c r="AK40" s="13">
        <f t="shared" si="16"/>
        <v>320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3604</v>
      </c>
      <c r="D41" s="8">
        <v>4468</v>
      </c>
      <c r="E41" s="8">
        <v>5651</v>
      </c>
      <c r="F41" s="8">
        <v>2350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5715</v>
      </c>
      <c r="K41" s="13">
        <f t="shared" si="11"/>
        <v>-64</v>
      </c>
      <c r="L41" s="13">
        <f>VLOOKUP(A:A,[1]TDSheet!$A:$M,13,0)</f>
        <v>800</v>
      </c>
      <c r="M41" s="13">
        <f>VLOOKUP(A:A,[1]TDSheet!$A:$N,14,0)</f>
        <v>500</v>
      </c>
      <c r="N41" s="13">
        <f>VLOOKUP(A:A,[1]TDSheet!$A:$O,15,0)</f>
        <v>1000</v>
      </c>
      <c r="O41" s="13">
        <f>VLOOKUP(A:A,[1]TDSheet!$A:$X,24,0)</f>
        <v>300</v>
      </c>
      <c r="P41" s="13"/>
      <c r="Q41" s="13"/>
      <c r="R41" s="13"/>
      <c r="S41" s="13"/>
      <c r="T41" s="13"/>
      <c r="U41" s="13"/>
      <c r="V41" s="15">
        <v>400</v>
      </c>
      <c r="W41" s="13">
        <f t="shared" si="12"/>
        <v>610.20000000000005</v>
      </c>
      <c r="X41" s="15">
        <v>1000</v>
      </c>
      <c r="Y41" s="16">
        <f t="shared" si="13"/>
        <v>10.406424123238281</v>
      </c>
      <c r="Z41" s="13">
        <f t="shared" si="14"/>
        <v>3.8511963290724349</v>
      </c>
      <c r="AA41" s="13"/>
      <c r="AB41" s="13"/>
      <c r="AC41" s="13"/>
      <c r="AD41" s="13">
        <f>VLOOKUP(A:A,[1]TDSheet!$A:$AD,30,0)</f>
        <v>2600</v>
      </c>
      <c r="AE41" s="13">
        <f>VLOOKUP(A:A,[1]TDSheet!$A:$AE,31,0)</f>
        <v>858.2</v>
      </c>
      <c r="AF41" s="13">
        <f>VLOOKUP(A:A,[1]TDSheet!$A:$AF,32,0)</f>
        <v>785.4</v>
      </c>
      <c r="AG41" s="13">
        <f>VLOOKUP(A:A,[1]TDSheet!$A:$AG,33,0)</f>
        <v>711.4</v>
      </c>
      <c r="AH41" s="13">
        <f>VLOOKUP(A:A,[3]TDSheet!$A:$D,4,0)</f>
        <v>757</v>
      </c>
      <c r="AI41" s="13" t="str">
        <f>VLOOKUP(A:A,[1]TDSheet!$A:$AI,35,0)</f>
        <v>проддек</v>
      </c>
      <c r="AJ41" s="13">
        <f t="shared" si="15"/>
        <v>180</v>
      </c>
      <c r="AK41" s="13">
        <f t="shared" si="16"/>
        <v>450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513.93399999999997</v>
      </c>
      <c r="D42" s="8">
        <v>475.41899999999998</v>
      </c>
      <c r="E42" s="8">
        <v>526.58900000000006</v>
      </c>
      <c r="F42" s="8">
        <v>454.53300000000002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489.71</v>
      </c>
      <c r="K42" s="13">
        <f t="shared" si="11"/>
        <v>36.879000000000076</v>
      </c>
      <c r="L42" s="13">
        <f>VLOOKUP(A:A,[1]TDSheet!$A:$M,13,0)</f>
        <v>180</v>
      </c>
      <c r="M42" s="13">
        <f>VLOOKUP(A:A,[1]TDSheet!$A:$N,14,0)</f>
        <v>100</v>
      </c>
      <c r="N42" s="13">
        <f>VLOOKUP(A:A,[1]TDSheet!$A:$O,15,0)</f>
        <v>150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5">
        <v>50</v>
      </c>
      <c r="W42" s="13">
        <f t="shared" si="12"/>
        <v>105.31780000000001</v>
      </c>
      <c r="X42" s="15">
        <v>120</v>
      </c>
      <c r="Y42" s="16">
        <f t="shared" si="13"/>
        <v>10.012865821352134</v>
      </c>
      <c r="Z42" s="13">
        <f t="shared" si="14"/>
        <v>4.3158231561996168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116.1828</v>
      </c>
      <c r="AF42" s="13">
        <f>VLOOKUP(A:A,[1]TDSheet!$A:$AF,32,0)</f>
        <v>124.68320000000001</v>
      </c>
      <c r="AG42" s="13">
        <f>VLOOKUP(A:A,[1]TDSheet!$A:$AG,33,0)</f>
        <v>129.21359999999999</v>
      </c>
      <c r="AH42" s="13">
        <f>VLOOKUP(A:A,[3]TDSheet!$A:$D,4,0)</f>
        <v>122.73399999999999</v>
      </c>
      <c r="AI42" s="13">
        <f>VLOOKUP(A:A,[1]TDSheet!$A:$AI,35,0)</f>
        <v>0</v>
      </c>
      <c r="AJ42" s="13">
        <f t="shared" si="15"/>
        <v>50</v>
      </c>
      <c r="AK42" s="13">
        <f t="shared" si="16"/>
        <v>120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1240</v>
      </c>
      <c r="D43" s="8">
        <v>1036</v>
      </c>
      <c r="E43" s="8">
        <v>441</v>
      </c>
      <c r="F43" s="8">
        <v>1815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462</v>
      </c>
      <c r="K43" s="13">
        <f t="shared" si="11"/>
        <v>-21</v>
      </c>
      <c r="L43" s="13">
        <f>VLOOKUP(A:A,[1]TDSheet!$A:$M,13,0)</f>
        <v>1000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5"/>
      <c r="W43" s="13">
        <f t="shared" si="12"/>
        <v>88.2</v>
      </c>
      <c r="X43" s="15"/>
      <c r="Y43" s="16">
        <f t="shared" si="13"/>
        <v>31.916099773242628</v>
      </c>
      <c r="Z43" s="13">
        <f t="shared" si="14"/>
        <v>20.578231292517007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100</v>
      </c>
      <c r="AF43" s="13">
        <f>VLOOKUP(A:A,[1]TDSheet!$A:$AF,32,0)</f>
        <v>95.8</v>
      </c>
      <c r="AG43" s="13">
        <f>VLOOKUP(A:A,[1]TDSheet!$A:$AG,33,0)</f>
        <v>143.80000000000001</v>
      </c>
      <c r="AH43" s="13">
        <f>VLOOKUP(A:A,[3]TDSheet!$A:$D,4,0)</f>
        <v>66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636</v>
      </c>
      <c r="D44" s="8">
        <v>1718</v>
      </c>
      <c r="E44" s="8">
        <v>1106</v>
      </c>
      <c r="F44" s="8">
        <v>1217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1140</v>
      </c>
      <c r="K44" s="13">
        <f t="shared" si="11"/>
        <v>-34</v>
      </c>
      <c r="L44" s="13">
        <f>VLOOKUP(A:A,[1]TDSheet!$A:$M,13,0)</f>
        <v>380</v>
      </c>
      <c r="M44" s="13">
        <f>VLOOKUP(A:A,[1]TDSheet!$A:$N,14,0)</f>
        <v>0</v>
      </c>
      <c r="N44" s="13">
        <f>VLOOKUP(A:A,[1]TDSheet!$A:$O,15,0)</f>
        <v>100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5">
        <v>250</v>
      </c>
      <c r="W44" s="13">
        <f t="shared" si="12"/>
        <v>221.2</v>
      </c>
      <c r="X44" s="15">
        <v>300</v>
      </c>
      <c r="Y44" s="16">
        <f t="shared" si="13"/>
        <v>10.158227848101266</v>
      </c>
      <c r="Z44" s="13">
        <f t="shared" si="14"/>
        <v>5.5018083182640147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239.6</v>
      </c>
      <c r="AF44" s="13">
        <f>VLOOKUP(A:A,[1]TDSheet!$A:$AF,32,0)</f>
        <v>244.4</v>
      </c>
      <c r="AG44" s="13">
        <f>VLOOKUP(A:A,[1]TDSheet!$A:$AG,33,0)</f>
        <v>308</v>
      </c>
      <c r="AH44" s="13">
        <f>VLOOKUP(A:A,[3]TDSheet!$A:$D,4,0)</f>
        <v>185</v>
      </c>
      <c r="AI44" s="13">
        <f>VLOOKUP(A:A,[1]TDSheet!$A:$AI,35,0)</f>
        <v>0</v>
      </c>
      <c r="AJ44" s="13">
        <f t="shared" si="15"/>
        <v>87.5</v>
      </c>
      <c r="AK44" s="13">
        <f t="shared" si="16"/>
        <v>105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106.82599999999999</v>
      </c>
      <c r="D45" s="8">
        <v>326.25</v>
      </c>
      <c r="E45" s="8">
        <v>207.25899999999999</v>
      </c>
      <c r="F45" s="8">
        <v>218.553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215.369</v>
      </c>
      <c r="K45" s="13">
        <f t="shared" si="11"/>
        <v>-8.1100000000000136</v>
      </c>
      <c r="L45" s="13">
        <f>VLOOKUP(A:A,[1]TDSheet!$A:$M,13,0)</f>
        <v>60</v>
      </c>
      <c r="M45" s="13">
        <f>VLOOKUP(A:A,[1]TDSheet!$A:$N,14,0)</f>
        <v>0</v>
      </c>
      <c r="N45" s="13">
        <f>VLOOKUP(A:A,[1]TDSheet!$A:$O,15,0)</f>
        <v>30</v>
      </c>
      <c r="O45" s="13">
        <f>VLOOKUP(A:A,[1]TDSheet!$A:$X,24,0)</f>
        <v>0</v>
      </c>
      <c r="P45" s="13"/>
      <c r="Q45" s="13"/>
      <c r="R45" s="13"/>
      <c r="S45" s="13"/>
      <c r="T45" s="13"/>
      <c r="U45" s="13"/>
      <c r="V45" s="15">
        <v>60</v>
      </c>
      <c r="W45" s="13">
        <f t="shared" si="12"/>
        <v>41.451799999999999</v>
      </c>
      <c r="X45" s="15">
        <v>60</v>
      </c>
      <c r="Y45" s="16">
        <f t="shared" si="13"/>
        <v>10.338586020389947</v>
      </c>
      <c r="Z45" s="13">
        <f t="shared" si="14"/>
        <v>5.2724610270241579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45.036799999999999</v>
      </c>
      <c r="AF45" s="13">
        <f>VLOOKUP(A:A,[1]TDSheet!$A:$AF,32,0)</f>
        <v>40.083800000000004</v>
      </c>
      <c r="AG45" s="13">
        <f>VLOOKUP(A:A,[1]TDSheet!$A:$AG,33,0)</f>
        <v>54.248599999999996</v>
      </c>
      <c r="AH45" s="13">
        <f>VLOOKUP(A:A,[3]TDSheet!$A:$D,4,0)</f>
        <v>56.929000000000002</v>
      </c>
      <c r="AI45" s="13">
        <f>VLOOKUP(A:A,[1]TDSheet!$A:$AI,35,0)</f>
        <v>0</v>
      </c>
      <c r="AJ45" s="13">
        <f t="shared" si="15"/>
        <v>60</v>
      </c>
      <c r="AK45" s="13">
        <f t="shared" si="16"/>
        <v>60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837</v>
      </c>
      <c r="D46" s="8">
        <v>1934</v>
      </c>
      <c r="E46" s="8">
        <v>1350</v>
      </c>
      <c r="F46" s="8">
        <v>1373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1492</v>
      </c>
      <c r="K46" s="13">
        <f t="shared" si="11"/>
        <v>-142</v>
      </c>
      <c r="L46" s="13">
        <f>VLOOKUP(A:A,[1]TDSheet!$A:$M,13,0)</f>
        <v>450</v>
      </c>
      <c r="M46" s="13">
        <f>VLOOKUP(A:A,[1]TDSheet!$A:$N,14,0)</f>
        <v>0</v>
      </c>
      <c r="N46" s="13">
        <f>VLOOKUP(A:A,[1]TDSheet!$A:$O,15,0)</f>
        <v>200</v>
      </c>
      <c r="O46" s="13">
        <f>VLOOKUP(A:A,[1]TDSheet!$A:$X,24,0)</f>
        <v>0</v>
      </c>
      <c r="P46" s="13"/>
      <c r="Q46" s="13"/>
      <c r="R46" s="13"/>
      <c r="S46" s="13"/>
      <c r="T46" s="13"/>
      <c r="U46" s="13"/>
      <c r="V46" s="15">
        <v>350</v>
      </c>
      <c r="W46" s="13">
        <f t="shared" si="12"/>
        <v>270</v>
      </c>
      <c r="X46" s="15">
        <v>300</v>
      </c>
      <c r="Y46" s="16">
        <f t="shared" si="13"/>
        <v>9.9</v>
      </c>
      <c r="Z46" s="13">
        <f t="shared" si="14"/>
        <v>5.0851851851851855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264.8</v>
      </c>
      <c r="AF46" s="13">
        <f>VLOOKUP(A:A,[1]TDSheet!$A:$AF,32,0)</f>
        <v>256.8</v>
      </c>
      <c r="AG46" s="13">
        <f>VLOOKUP(A:A,[1]TDSheet!$A:$AG,33,0)</f>
        <v>366</v>
      </c>
      <c r="AH46" s="13">
        <f>VLOOKUP(A:A,[3]TDSheet!$A:$D,4,0)</f>
        <v>283</v>
      </c>
      <c r="AI46" s="13" t="str">
        <f>VLOOKUP(A:A,[1]TDSheet!$A:$AI,35,0)</f>
        <v>склад</v>
      </c>
      <c r="AJ46" s="13">
        <f t="shared" si="15"/>
        <v>140</v>
      </c>
      <c r="AK46" s="13">
        <f t="shared" si="16"/>
        <v>120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1693</v>
      </c>
      <c r="D47" s="8">
        <v>2678</v>
      </c>
      <c r="E47" s="8">
        <v>2805</v>
      </c>
      <c r="F47" s="8">
        <v>1498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2854</v>
      </c>
      <c r="K47" s="13">
        <f t="shared" si="11"/>
        <v>-49</v>
      </c>
      <c r="L47" s="13">
        <f>VLOOKUP(A:A,[1]TDSheet!$A:$M,13,0)</f>
        <v>750</v>
      </c>
      <c r="M47" s="13">
        <f>VLOOKUP(A:A,[1]TDSheet!$A:$N,14,0)</f>
        <v>500</v>
      </c>
      <c r="N47" s="13">
        <f>VLOOKUP(A:A,[1]TDSheet!$A:$O,15,0)</f>
        <v>1100</v>
      </c>
      <c r="O47" s="13">
        <f>VLOOKUP(A:A,[1]TDSheet!$A:$X,24,0)</f>
        <v>300</v>
      </c>
      <c r="P47" s="13"/>
      <c r="Q47" s="13"/>
      <c r="R47" s="13"/>
      <c r="S47" s="13"/>
      <c r="T47" s="13"/>
      <c r="U47" s="13"/>
      <c r="V47" s="15">
        <v>800</v>
      </c>
      <c r="W47" s="13">
        <f t="shared" si="12"/>
        <v>561</v>
      </c>
      <c r="X47" s="15">
        <v>600</v>
      </c>
      <c r="Y47" s="16">
        <f t="shared" si="13"/>
        <v>9.8894830659536535</v>
      </c>
      <c r="Z47" s="13">
        <f t="shared" si="14"/>
        <v>2.6702317290552586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479.4</v>
      </c>
      <c r="AF47" s="13">
        <f>VLOOKUP(A:A,[1]TDSheet!$A:$AF,32,0)</f>
        <v>505.8</v>
      </c>
      <c r="AG47" s="13">
        <f>VLOOKUP(A:A,[1]TDSheet!$A:$AG,33,0)</f>
        <v>580.20000000000005</v>
      </c>
      <c r="AH47" s="13">
        <f>VLOOKUP(A:A,[3]TDSheet!$A:$D,4,0)</f>
        <v>611</v>
      </c>
      <c r="AI47" s="13">
        <f>VLOOKUP(A:A,[1]TDSheet!$A:$AI,35,0)</f>
        <v>0</v>
      </c>
      <c r="AJ47" s="13">
        <f t="shared" si="15"/>
        <v>320</v>
      </c>
      <c r="AK47" s="13">
        <f t="shared" si="16"/>
        <v>240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81.179000000000002</v>
      </c>
      <c r="D48" s="8">
        <v>66.373999999999995</v>
      </c>
      <c r="E48" s="8">
        <v>63.921999999999997</v>
      </c>
      <c r="F48" s="8">
        <v>74.144999999999996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74.989999999999995</v>
      </c>
      <c r="K48" s="13">
        <f t="shared" si="11"/>
        <v>-11.067999999999998</v>
      </c>
      <c r="L48" s="13">
        <f>VLOOKUP(A:A,[1]TDSheet!$A:$M,13,0)</f>
        <v>10</v>
      </c>
      <c r="M48" s="13">
        <f>VLOOKUP(A:A,[1]TDSheet!$A:$N,14,0)</f>
        <v>0</v>
      </c>
      <c r="N48" s="13">
        <f>VLOOKUP(A:A,[1]TDSheet!$A:$O,15,0)</f>
        <v>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5">
        <v>30</v>
      </c>
      <c r="W48" s="13">
        <f t="shared" si="12"/>
        <v>12.7844</v>
      </c>
      <c r="X48" s="15">
        <v>20</v>
      </c>
      <c r="Y48" s="16">
        <f t="shared" si="13"/>
        <v>10.492866305810205</v>
      </c>
      <c r="Z48" s="13">
        <f t="shared" si="14"/>
        <v>5.7996464441037512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15.966800000000001</v>
      </c>
      <c r="AF48" s="13">
        <f>VLOOKUP(A:A,[1]TDSheet!$A:$AF,32,0)</f>
        <v>16.772200000000002</v>
      </c>
      <c r="AG48" s="13">
        <f>VLOOKUP(A:A,[1]TDSheet!$A:$AG,33,0)</f>
        <v>15.704599999999999</v>
      </c>
      <c r="AH48" s="13">
        <f>VLOOKUP(A:A,[3]TDSheet!$A:$D,4,0)</f>
        <v>21.962</v>
      </c>
      <c r="AI48" s="13">
        <f>VLOOKUP(A:A,[1]TDSheet!$A:$AI,35,0)</f>
        <v>0</v>
      </c>
      <c r="AJ48" s="13">
        <f t="shared" si="15"/>
        <v>30</v>
      </c>
      <c r="AK48" s="13">
        <f t="shared" si="16"/>
        <v>20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106.672</v>
      </c>
      <c r="D49" s="8">
        <v>394.36500000000001</v>
      </c>
      <c r="E49" s="8">
        <v>188.83600000000001</v>
      </c>
      <c r="F49" s="8">
        <v>152.43299999999999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210.977</v>
      </c>
      <c r="K49" s="13">
        <f t="shared" si="11"/>
        <v>-22.140999999999991</v>
      </c>
      <c r="L49" s="13">
        <f>VLOOKUP(A:A,[1]TDSheet!$A:$M,13,0)</f>
        <v>50</v>
      </c>
      <c r="M49" s="13">
        <f>VLOOKUP(A:A,[1]TDSheet!$A:$N,14,0)</f>
        <v>0</v>
      </c>
      <c r="N49" s="13">
        <f>VLOOKUP(A:A,[1]TDSheet!$A:$O,15,0)</f>
        <v>20</v>
      </c>
      <c r="O49" s="13">
        <f>VLOOKUP(A:A,[1]TDSheet!$A:$X,24,0)</f>
        <v>60</v>
      </c>
      <c r="P49" s="13"/>
      <c r="Q49" s="13"/>
      <c r="R49" s="13"/>
      <c r="S49" s="13"/>
      <c r="T49" s="13"/>
      <c r="U49" s="13"/>
      <c r="V49" s="15">
        <v>50</v>
      </c>
      <c r="W49" s="13">
        <f t="shared" si="12"/>
        <v>37.767200000000003</v>
      </c>
      <c r="X49" s="15">
        <v>50</v>
      </c>
      <c r="Y49" s="16">
        <f t="shared" si="13"/>
        <v>10.126061767883241</v>
      </c>
      <c r="Z49" s="13">
        <f t="shared" si="14"/>
        <v>4.0361212904319084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38.061799999999998</v>
      </c>
      <c r="AF49" s="13">
        <f>VLOOKUP(A:A,[1]TDSheet!$A:$AF,32,0)</f>
        <v>32.823799999999999</v>
      </c>
      <c r="AG49" s="13">
        <f>VLOOKUP(A:A,[1]TDSheet!$A:$AG,33,0)</f>
        <v>42.665599999999998</v>
      </c>
      <c r="AH49" s="13">
        <f>VLOOKUP(A:A,[3]TDSheet!$A:$D,4,0)</f>
        <v>36.148000000000003</v>
      </c>
      <c r="AI49" s="13">
        <f>VLOOKUP(A:A,[1]TDSheet!$A:$AI,35,0)</f>
        <v>0</v>
      </c>
      <c r="AJ49" s="13">
        <f t="shared" si="15"/>
        <v>50</v>
      </c>
      <c r="AK49" s="13">
        <f t="shared" si="16"/>
        <v>50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994</v>
      </c>
      <c r="D50" s="8">
        <v>1008</v>
      </c>
      <c r="E50" s="8">
        <v>1051</v>
      </c>
      <c r="F50" s="8">
        <v>906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1088</v>
      </c>
      <c r="K50" s="13">
        <f t="shared" si="11"/>
        <v>-37</v>
      </c>
      <c r="L50" s="13">
        <f>VLOOKUP(A:A,[1]TDSheet!$A:$M,13,0)</f>
        <v>300</v>
      </c>
      <c r="M50" s="13">
        <f>VLOOKUP(A:A,[1]TDSheet!$A:$N,14,0)</f>
        <v>0</v>
      </c>
      <c r="N50" s="13">
        <f>VLOOKUP(A:A,[1]TDSheet!$A:$O,15,0)</f>
        <v>400</v>
      </c>
      <c r="O50" s="13">
        <f>VLOOKUP(A:A,[1]TDSheet!$A:$X,24,0)</f>
        <v>0</v>
      </c>
      <c r="P50" s="13"/>
      <c r="Q50" s="13"/>
      <c r="R50" s="13"/>
      <c r="S50" s="13"/>
      <c r="T50" s="13"/>
      <c r="U50" s="13"/>
      <c r="V50" s="15">
        <v>250</v>
      </c>
      <c r="W50" s="13">
        <f t="shared" si="12"/>
        <v>210.2</v>
      </c>
      <c r="X50" s="15">
        <v>250</v>
      </c>
      <c r="Y50" s="16">
        <f t="shared" si="13"/>
        <v>10.019029495718364</v>
      </c>
      <c r="Z50" s="13">
        <f t="shared" si="14"/>
        <v>4.3101807802093246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219.2</v>
      </c>
      <c r="AF50" s="13">
        <f>VLOOKUP(A:A,[1]TDSheet!$A:$AF,32,0)</f>
        <v>252.6</v>
      </c>
      <c r="AG50" s="13">
        <f>VLOOKUP(A:A,[1]TDSheet!$A:$AG,33,0)</f>
        <v>260</v>
      </c>
      <c r="AH50" s="13">
        <f>VLOOKUP(A:A,[3]TDSheet!$A:$D,4,0)</f>
        <v>199</v>
      </c>
      <c r="AI50" s="13">
        <f>VLOOKUP(A:A,[1]TDSheet!$A:$AI,35,0)</f>
        <v>0</v>
      </c>
      <c r="AJ50" s="13">
        <f t="shared" si="15"/>
        <v>87.5</v>
      </c>
      <c r="AK50" s="13">
        <f t="shared" si="16"/>
        <v>87.5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1135</v>
      </c>
      <c r="D51" s="8">
        <v>2172</v>
      </c>
      <c r="E51" s="8">
        <v>1798</v>
      </c>
      <c r="F51" s="8">
        <v>1463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1823</v>
      </c>
      <c r="K51" s="13">
        <f t="shared" si="11"/>
        <v>-25</v>
      </c>
      <c r="L51" s="13">
        <f>VLOOKUP(A:A,[1]TDSheet!$A:$M,13,0)</f>
        <v>500</v>
      </c>
      <c r="M51" s="13">
        <f>VLOOKUP(A:A,[1]TDSheet!$A:$N,14,0)</f>
        <v>200</v>
      </c>
      <c r="N51" s="13">
        <f>VLOOKUP(A:A,[1]TDSheet!$A:$O,15,0)</f>
        <v>500</v>
      </c>
      <c r="O51" s="13">
        <f>VLOOKUP(A:A,[1]TDSheet!$A:$X,24,0)</f>
        <v>0</v>
      </c>
      <c r="P51" s="13"/>
      <c r="Q51" s="13"/>
      <c r="R51" s="13"/>
      <c r="S51" s="13"/>
      <c r="T51" s="13"/>
      <c r="U51" s="13"/>
      <c r="V51" s="15">
        <v>500</v>
      </c>
      <c r="W51" s="13">
        <f t="shared" si="12"/>
        <v>359.6</v>
      </c>
      <c r="X51" s="15">
        <v>450</v>
      </c>
      <c r="Y51" s="16">
        <f t="shared" si="13"/>
        <v>10.047274749721913</v>
      </c>
      <c r="Z51" s="13">
        <f t="shared" si="14"/>
        <v>4.0684093437152393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358</v>
      </c>
      <c r="AF51" s="13">
        <f>VLOOKUP(A:A,[1]TDSheet!$A:$AF,32,0)</f>
        <v>373</v>
      </c>
      <c r="AG51" s="13">
        <f>VLOOKUP(A:A,[1]TDSheet!$A:$AG,33,0)</f>
        <v>436.2</v>
      </c>
      <c r="AH51" s="13">
        <f>VLOOKUP(A:A,[3]TDSheet!$A:$D,4,0)</f>
        <v>361</v>
      </c>
      <c r="AI51" s="13">
        <f>VLOOKUP(A:A,[1]TDSheet!$A:$AI,35,0)</f>
        <v>0</v>
      </c>
      <c r="AJ51" s="13">
        <f t="shared" si="15"/>
        <v>175</v>
      </c>
      <c r="AK51" s="13">
        <f t="shared" si="16"/>
        <v>157.5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677</v>
      </c>
      <c r="D52" s="8">
        <v>1003</v>
      </c>
      <c r="E52" s="8">
        <v>1053</v>
      </c>
      <c r="F52" s="8">
        <v>598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1106</v>
      </c>
      <c r="K52" s="13">
        <f t="shared" si="11"/>
        <v>-53</v>
      </c>
      <c r="L52" s="13">
        <f>VLOOKUP(A:A,[1]TDSheet!$A:$M,13,0)</f>
        <v>300</v>
      </c>
      <c r="M52" s="13">
        <f>VLOOKUP(A:A,[1]TDSheet!$A:$N,14,0)</f>
        <v>0</v>
      </c>
      <c r="N52" s="13">
        <f>VLOOKUP(A:A,[1]TDSheet!$A:$O,15,0)</f>
        <v>420</v>
      </c>
      <c r="O52" s="13">
        <f>VLOOKUP(A:A,[1]TDSheet!$A:$X,24,0)</f>
        <v>200</v>
      </c>
      <c r="P52" s="13"/>
      <c r="Q52" s="13"/>
      <c r="R52" s="13"/>
      <c r="S52" s="13"/>
      <c r="T52" s="13"/>
      <c r="U52" s="13"/>
      <c r="V52" s="15">
        <v>350</v>
      </c>
      <c r="W52" s="13">
        <f t="shared" si="12"/>
        <v>210.6</v>
      </c>
      <c r="X52" s="15">
        <v>220</v>
      </c>
      <c r="Y52" s="16">
        <f t="shared" si="13"/>
        <v>9.9145299145299148</v>
      </c>
      <c r="Z52" s="13">
        <f t="shared" si="14"/>
        <v>2.8395061728395063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207.4</v>
      </c>
      <c r="AF52" s="13">
        <f>VLOOKUP(A:A,[1]TDSheet!$A:$AF,32,0)</f>
        <v>193.2</v>
      </c>
      <c r="AG52" s="13">
        <f>VLOOKUP(A:A,[1]TDSheet!$A:$AG,33,0)</f>
        <v>221.6</v>
      </c>
      <c r="AH52" s="13">
        <f>VLOOKUP(A:A,[3]TDSheet!$A:$D,4,0)</f>
        <v>172</v>
      </c>
      <c r="AI52" s="13">
        <f>VLOOKUP(A:A,[1]TDSheet!$A:$AI,35,0)</f>
        <v>0</v>
      </c>
      <c r="AJ52" s="13">
        <f t="shared" si="15"/>
        <v>140</v>
      </c>
      <c r="AK52" s="13">
        <f t="shared" si="16"/>
        <v>88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245.446</v>
      </c>
      <c r="D53" s="8">
        <v>370.00799999999998</v>
      </c>
      <c r="E53" s="8">
        <v>276.27300000000002</v>
      </c>
      <c r="F53" s="8">
        <v>313.75900000000001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313.96499999999997</v>
      </c>
      <c r="K53" s="13">
        <f t="shared" si="11"/>
        <v>-37.69199999999995</v>
      </c>
      <c r="L53" s="13">
        <f>VLOOKUP(A:A,[1]TDSheet!$A:$M,13,0)</f>
        <v>100</v>
      </c>
      <c r="M53" s="13">
        <f>VLOOKUP(A:A,[1]TDSheet!$A:$N,14,0)</f>
        <v>0</v>
      </c>
      <c r="N53" s="13">
        <f>VLOOKUP(A:A,[1]TDSheet!$A:$O,15,0)</f>
        <v>90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5"/>
      <c r="W53" s="13">
        <f t="shared" si="12"/>
        <v>55.254600000000003</v>
      </c>
      <c r="X53" s="15">
        <v>50</v>
      </c>
      <c r="Y53" s="16">
        <f t="shared" si="13"/>
        <v>10.021952923376515</v>
      </c>
      <c r="Z53" s="13">
        <f t="shared" si="14"/>
        <v>5.6784231539093577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61.963800000000006</v>
      </c>
      <c r="AF53" s="13">
        <f>VLOOKUP(A:A,[1]TDSheet!$A:$AF,32,0)</f>
        <v>63.031199999999998</v>
      </c>
      <c r="AG53" s="13">
        <f>VLOOKUP(A:A,[1]TDSheet!$A:$AG,33,0)</f>
        <v>75.546999999999997</v>
      </c>
      <c r="AH53" s="13">
        <f>VLOOKUP(A:A,[3]TDSheet!$A:$D,4,0)</f>
        <v>43.119</v>
      </c>
      <c r="AI53" s="13">
        <f>VLOOKUP(A:A,[1]TDSheet!$A:$AI,35,0)</f>
        <v>0</v>
      </c>
      <c r="AJ53" s="13">
        <f t="shared" si="15"/>
        <v>0</v>
      </c>
      <c r="AK53" s="13">
        <f t="shared" si="16"/>
        <v>50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905.19100000000003</v>
      </c>
      <c r="D54" s="8">
        <v>141.608</v>
      </c>
      <c r="E54" s="8">
        <v>510.661</v>
      </c>
      <c r="F54" s="8">
        <v>515.39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519.101</v>
      </c>
      <c r="K54" s="13">
        <f t="shared" si="11"/>
        <v>-8.4399999999999977</v>
      </c>
      <c r="L54" s="13">
        <f>VLOOKUP(A:A,[1]TDSheet!$A:$M,13,0)</f>
        <v>170</v>
      </c>
      <c r="M54" s="13">
        <f>VLOOKUP(A:A,[1]TDSheet!$A:$N,14,0)</f>
        <v>0</v>
      </c>
      <c r="N54" s="13">
        <f>VLOOKUP(A:A,[1]TDSheet!$A:$O,15,0)</f>
        <v>50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5">
        <v>200</v>
      </c>
      <c r="W54" s="13">
        <f t="shared" si="12"/>
        <v>102.1322</v>
      </c>
      <c r="X54" s="15">
        <v>100</v>
      </c>
      <c r="Y54" s="16">
        <f t="shared" si="13"/>
        <v>10.137743042840553</v>
      </c>
      <c r="Z54" s="13">
        <f t="shared" si="14"/>
        <v>5.0463027331243229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162.32400000000001</v>
      </c>
      <c r="AF54" s="13">
        <f>VLOOKUP(A:A,[1]TDSheet!$A:$AF,32,0)</f>
        <v>167.3484</v>
      </c>
      <c r="AG54" s="13">
        <f>VLOOKUP(A:A,[1]TDSheet!$A:$AG,33,0)</f>
        <v>135.00319999999999</v>
      </c>
      <c r="AH54" s="13">
        <f>VLOOKUP(A:A,[3]TDSheet!$A:$D,4,0)</f>
        <v>137.23699999999999</v>
      </c>
      <c r="AI54" s="13" t="str">
        <f>VLOOKUP(A:A,[1]TDSheet!$A:$AI,35,0)</f>
        <v>оконч</v>
      </c>
      <c r="AJ54" s="13">
        <f t="shared" si="15"/>
        <v>200</v>
      </c>
      <c r="AK54" s="13">
        <f t="shared" si="16"/>
        <v>100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63.302999999999997</v>
      </c>
      <c r="D55" s="8">
        <v>58.289000000000001</v>
      </c>
      <c r="E55" s="8">
        <v>73.072999999999993</v>
      </c>
      <c r="F55" s="8">
        <v>35.283000000000001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75.349999999999994</v>
      </c>
      <c r="K55" s="13">
        <f t="shared" si="11"/>
        <v>-2.277000000000001</v>
      </c>
      <c r="L55" s="13">
        <f>VLOOKUP(A:A,[1]TDSheet!$A:$M,13,0)</f>
        <v>20</v>
      </c>
      <c r="M55" s="13">
        <f>VLOOKUP(A:A,[1]TDSheet!$A:$N,14,0)</f>
        <v>20</v>
      </c>
      <c r="N55" s="13">
        <f>VLOOKUP(A:A,[1]TDSheet!$A:$O,15,0)</f>
        <v>30</v>
      </c>
      <c r="O55" s="13">
        <f>VLOOKUP(A:A,[1]TDSheet!$A:$X,24,0)</f>
        <v>20</v>
      </c>
      <c r="P55" s="13"/>
      <c r="Q55" s="13"/>
      <c r="R55" s="13"/>
      <c r="S55" s="13"/>
      <c r="T55" s="13"/>
      <c r="U55" s="13"/>
      <c r="V55" s="15"/>
      <c r="W55" s="13">
        <f t="shared" si="12"/>
        <v>14.614599999999999</v>
      </c>
      <c r="X55" s="15">
        <v>20</v>
      </c>
      <c r="Y55" s="16">
        <f t="shared" si="13"/>
        <v>9.940949461497409</v>
      </c>
      <c r="Z55" s="13">
        <f t="shared" si="14"/>
        <v>2.4142296060104282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10.507</v>
      </c>
      <c r="AF55" s="13">
        <f>VLOOKUP(A:A,[1]TDSheet!$A:$AF,32,0)</f>
        <v>10.5138</v>
      </c>
      <c r="AG55" s="13">
        <f>VLOOKUP(A:A,[1]TDSheet!$A:$AG,33,0)</f>
        <v>12.8316</v>
      </c>
      <c r="AH55" s="13">
        <f>VLOOKUP(A:A,[3]TDSheet!$A:$D,4,0)</f>
        <v>10.513999999999999</v>
      </c>
      <c r="AI55" s="13" t="str">
        <f>VLOOKUP(A:A,[1]TDSheet!$A:$AI,35,0)</f>
        <v>увел</v>
      </c>
      <c r="AJ55" s="13">
        <f t="shared" si="15"/>
        <v>0</v>
      </c>
      <c r="AK55" s="13">
        <f t="shared" si="16"/>
        <v>20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2860.8409999999999</v>
      </c>
      <c r="D56" s="8">
        <v>2637.1390000000001</v>
      </c>
      <c r="E56" s="8">
        <v>3110.61</v>
      </c>
      <c r="F56" s="8">
        <v>2383.991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3061.6669999999999</v>
      </c>
      <c r="K56" s="13">
        <f t="shared" si="11"/>
        <v>48.943000000000211</v>
      </c>
      <c r="L56" s="13">
        <f>VLOOKUP(A:A,[1]TDSheet!$A:$M,13,0)</f>
        <v>800</v>
      </c>
      <c r="M56" s="13">
        <f>VLOOKUP(A:A,[1]TDSheet!$A:$N,14,0)</f>
        <v>400</v>
      </c>
      <c r="N56" s="13">
        <f>VLOOKUP(A:A,[1]TDSheet!$A:$O,15,0)</f>
        <v>1300</v>
      </c>
      <c r="O56" s="13">
        <f>VLOOKUP(A:A,[1]TDSheet!$A:$X,24,0)</f>
        <v>0</v>
      </c>
      <c r="P56" s="13"/>
      <c r="Q56" s="13"/>
      <c r="R56" s="13"/>
      <c r="S56" s="13"/>
      <c r="T56" s="13"/>
      <c r="U56" s="13"/>
      <c r="V56" s="15">
        <v>550</v>
      </c>
      <c r="W56" s="13">
        <f t="shared" si="12"/>
        <v>622.12200000000007</v>
      </c>
      <c r="X56" s="15">
        <v>700</v>
      </c>
      <c r="Y56" s="16">
        <f t="shared" si="13"/>
        <v>9.8597879515593387</v>
      </c>
      <c r="Z56" s="13">
        <f t="shared" si="14"/>
        <v>3.8320313379047835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721.7396</v>
      </c>
      <c r="AF56" s="13">
        <f>VLOOKUP(A:A,[1]TDSheet!$A:$AF,32,0)</f>
        <v>706.24160000000006</v>
      </c>
      <c r="AG56" s="13">
        <f>VLOOKUP(A:A,[1]TDSheet!$A:$AG,33,0)</f>
        <v>716.76080000000002</v>
      </c>
      <c r="AH56" s="13">
        <f>VLOOKUP(A:A,[3]TDSheet!$A:$D,4,0)</f>
        <v>834.61500000000001</v>
      </c>
      <c r="AI56" s="13" t="str">
        <f>VLOOKUP(A:A,[1]TDSheet!$A:$AI,35,0)</f>
        <v>оконч</v>
      </c>
      <c r="AJ56" s="13">
        <f t="shared" si="15"/>
        <v>550</v>
      </c>
      <c r="AK56" s="13">
        <f t="shared" si="16"/>
        <v>700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1894</v>
      </c>
      <c r="D57" s="8">
        <v>3906</v>
      </c>
      <c r="E57" s="8">
        <v>3739</v>
      </c>
      <c r="F57" s="8">
        <v>2026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3772</v>
      </c>
      <c r="K57" s="13">
        <f t="shared" si="11"/>
        <v>-33</v>
      </c>
      <c r="L57" s="13">
        <f>VLOOKUP(A:A,[1]TDSheet!$A:$M,13,0)</f>
        <v>700</v>
      </c>
      <c r="M57" s="13">
        <f>VLOOKUP(A:A,[1]TDSheet!$A:$N,14,0)</f>
        <v>0</v>
      </c>
      <c r="N57" s="13">
        <f>VLOOKUP(A:A,[1]TDSheet!$A:$O,15,0)</f>
        <v>600</v>
      </c>
      <c r="O57" s="13">
        <f>VLOOKUP(A:A,[1]TDSheet!$A:$X,24,0)</f>
        <v>0</v>
      </c>
      <c r="P57" s="13"/>
      <c r="Q57" s="13"/>
      <c r="R57" s="13"/>
      <c r="S57" s="13"/>
      <c r="T57" s="13"/>
      <c r="U57" s="13"/>
      <c r="V57" s="15">
        <v>800</v>
      </c>
      <c r="W57" s="13">
        <f t="shared" si="12"/>
        <v>461.8</v>
      </c>
      <c r="X57" s="15">
        <v>600</v>
      </c>
      <c r="Y57" s="16">
        <f t="shared" si="13"/>
        <v>10.233867475097444</v>
      </c>
      <c r="Z57" s="13">
        <f t="shared" si="14"/>
        <v>4.3871805976613247</v>
      </c>
      <c r="AA57" s="13"/>
      <c r="AB57" s="13"/>
      <c r="AC57" s="13"/>
      <c r="AD57" s="13">
        <f>VLOOKUP(A:A,[1]TDSheet!$A:$AD,30,0)</f>
        <v>1430</v>
      </c>
      <c r="AE57" s="13">
        <f>VLOOKUP(A:A,[1]TDSheet!$A:$AE,31,0)</f>
        <v>490</v>
      </c>
      <c r="AF57" s="13">
        <f>VLOOKUP(A:A,[1]TDSheet!$A:$AF,32,0)</f>
        <v>524.79999999999995</v>
      </c>
      <c r="AG57" s="13">
        <f>VLOOKUP(A:A,[1]TDSheet!$A:$AG,33,0)</f>
        <v>572.6</v>
      </c>
      <c r="AH57" s="13">
        <f>VLOOKUP(A:A,[3]TDSheet!$A:$D,4,0)</f>
        <v>582</v>
      </c>
      <c r="AI57" s="13">
        <f>VLOOKUP(A:A,[1]TDSheet!$A:$AI,35,0)</f>
        <v>0</v>
      </c>
      <c r="AJ57" s="13">
        <f t="shared" si="15"/>
        <v>360</v>
      </c>
      <c r="AK57" s="13">
        <f t="shared" si="16"/>
        <v>270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3092</v>
      </c>
      <c r="D58" s="8">
        <v>3909</v>
      </c>
      <c r="E58" s="8">
        <v>4890</v>
      </c>
      <c r="F58" s="8">
        <v>2030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4960</v>
      </c>
      <c r="K58" s="13">
        <f t="shared" si="11"/>
        <v>-70</v>
      </c>
      <c r="L58" s="13">
        <f>VLOOKUP(A:A,[1]TDSheet!$A:$M,13,0)</f>
        <v>800</v>
      </c>
      <c r="M58" s="13">
        <f>VLOOKUP(A:A,[1]TDSheet!$A:$N,14,0)</f>
        <v>1000</v>
      </c>
      <c r="N58" s="13">
        <f>VLOOKUP(A:A,[1]TDSheet!$A:$O,15,0)</f>
        <v>1000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5">
        <v>800</v>
      </c>
      <c r="W58" s="13">
        <f t="shared" si="12"/>
        <v>620</v>
      </c>
      <c r="X58" s="15">
        <v>700</v>
      </c>
      <c r="Y58" s="16">
        <f t="shared" si="13"/>
        <v>10.209677419354838</v>
      </c>
      <c r="Z58" s="13">
        <f t="shared" si="14"/>
        <v>3.274193548387097</v>
      </c>
      <c r="AA58" s="13"/>
      <c r="AB58" s="13"/>
      <c r="AC58" s="13"/>
      <c r="AD58" s="13">
        <f>VLOOKUP(A:A,[1]TDSheet!$A:$AD,30,0)</f>
        <v>1790</v>
      </c>
      <c r="AE58" s="13">
        <f>VLOOKUP(A:A,[1]TDSheet!$A:$AE,31,0)</f>
        <v>658.2</v>
      </c>
      <c r="AF58" s="13">
        <f>VLOOKUP(A:A,[1]TDSheet!$A:$AF,32,0)</f>
        <v>825.8</v>
      </c>
      <c r="AG58" s="13">
        <f>VLOOKUP(A:A,[1]TDSheet!$A:$AG,33,0)</f>
        <v>676.8</v>
      </c>
      <c r="AH58" s="13">
        <f>VLOOKUP(A:A,[3]TDSheet!$A:$D,4,0)</f>
        <v>739</v>
      </c>
      <c r="AI58" s="13" t="str">
        <f>VLOOKUP(A:A,[1]TDSheet!$A:$AI,35,0)</f>
        <v>проддек</v>
      </c>
      <c r="AJ58" s="13">
        <f t="shared" si="15"/>
        <v>360</v>
      </c>
      <c r="AK58" s="13">
        <f t="shared" si="16"/>
        <v>315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1210</v>
      </c>
      <c r="D59" s="8">
        <v>1034</v>
      </c>
      <c r="E59" s="8">
        <v>1020</v>
      </c>
      <c r="F59" s="8">
        <v>1191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1033</v>
      </c>
      <c r="K59" s="13">
        <f t="shared" si="11"/>
        <v>-13</v>
      </c>
      <c r="L59" s="13">
        <f>VLOOKUP(A:A,[1]TDSheet!$A:$M,13,0)</f>
        <v>350</v>
      </c>
      <c r="M59" s="13">
        <f>VLOOKUP(A:A,[1]TDSheet!$A:$N,14,0)</f>
        <v>0</v>
      </c>
      <c r="N59" s="13">
        <f>VLOOKUP(A:A,[1]TDSheet!$A:$O,15,0)</f>
        <v>300</v>
      </c>
      <c r="O59" s="13">
        <f>VLOOKUP(A:A,[1]TDSheet!$A:$X,24,0)</f>
        <v>0</v>
      </c>
      <c r="P59" s="13"/>
      <c r="Q59" s="13"/>
      <c r="R59" s="13"/>
      <c r="S59" s="13"/>
      <c r="T59" s="13"/>
      <c r="U59" s="13"/>
      <c r="V59" s="15"/>
      <c r="W59" s="13">
        <f t="shared" si="12"/>
        <v>204</v>
      </c>
      <c r="X59" s="15">
        <v>200</v>
      </c>
      <c r="Y59" s="16">
        <f t="shared" si="13"/>
        <v>10.004901960784315</v>
      </c>
      <c r="Z59" s="13">
        <f t="shared" si="14"/>
        <v>5.8382352941176467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245.6</v>
      </c>
      <c r="AF59" s="13">
        <f>VLOOKUP(A:A,[1]TDSheet!$A:$AF,32,0)</f>
        <v>294</v>
      </c>
      <c r="AG59" s="13">
        <f>VLOOKUP(A:A,[1]TDSheet!$A:$AG,33,0)</f>
        <v>289.8</v>
      </c>
      <c r="AH59" s="13">
        <f>VLOOKUP(A:A,[3]TDSheet!$A:$D,4,0)</f>
        <v>206</v>
      </c>
      <c r="AI59" s="13">
        <f>VLOOKUP(A:A,[1]TDSheet!$A:$AI,35,0)</f>
        <v>0</v>
      </c>
      <c r="AJ59" s="13">
        <f t="shared" si="15"/>
        <v>0</v>
      </c>
      <c r="AK59" s="13">
        <f t="shared" si="16"/>
        <v>90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400</v>
      </c>
      <c r="D60" s="8">
        <v>464</v>
      </c>
      <c r="E60" s="8">
        <v>416</v>
      </c>
      <c r="F60" s="8">
        <v>438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431</v>
      </c>
      <c r="K60" s="13">
        <f t="shared" si="11"/>
        <v>-15</v>
      </c>
      <c r="L60" s="13">
        <f>VLOOKUP(A:A,[1]TDSheet!$A:$M,13,0)</f>
        <v>130</v>
      </c>
      <c r="M60" s="13">
        <f>VLOOKUP(A:A,[1]TDSheet!$A:$N,14,0)</f>
        <v>0</v>
      </c>
      <c r="N60" s="13">
        <f>VLOOKUP(A:A,[1]TDSheet!$A:$O,15,0)</f>
        <v>100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5">
        <v>60</v>
      </c>
      <c r="W60" s="13">
        <f t="shared" si="12"/>
        <v>83.2</v>
      </c>
      <c r="X60" s="15">
        <v>100</v>
      </c>
      <c r="Y60" s="16">
        <f t="shared" si="13"/>
        <v>9.9519230769230766</v>
      </c>
      <c r="Z60" s="13">
        <f t="shared" si="14"/>
        <v>5.2644230769230766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92.2</v>
      </c>
      <c r="AF60" s="13">
        <f>VLOOKUP(A:A,[1]TDSheet!$A:$AF,32,0)</f>
        <v>104</v>
      </c>
      <c r="AG60" s="13">
        <f>VLOOKUP(A:A,[1]TDSheet!$A:$AG,33,0)</f>
        <v>111</v>
      </c>
      <c r="AH60" s="13">
        <f>VLOOKUP(A:A,[3]TDSheet!$A:$D,4,0)</f>
        <v>77</v>
      </c>
      <c r="AI60" s="13" t="e">
        <f>VLOOKUP(A:A,[1]TDSheet!$A:$AI,35,0)</f>
        <v>#N/A</v>
      </c>
      <c r="AJ60" s="13">
        <f t="shared" si="15"/>
        <v>24</v>
      </c>
      <c r="AK60" s="13">
        <f t="shared" si="16"/>
        <v>40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247</v>
      </c>
      <c r="D61" s="8">
        <v>498</v>
      </c>
      <c r="E61" s="8">
        <v>346</v>
      </c>
      <c r="F61" s="8">
        <v>370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372</v>
      </c>
      <c r="K61" s="13">
        <f t="shared" si="11"/>
        <v>-26</v>
      </c>
      <c r="L61" s="13">
        <f>VLOOKUP(A:A,[1]TDSheet!$A:$M,13,0)</f>
        <v>110</v>
      </c>
      <c r="M61" s="13">
        <f>VLOOKUP(A:A,[1]TDSheet!$A:$N,14,0)</f>
        <v>0</v>
      </c>
      <c r="N61" s="13">
        <f>VLOOKUP(A:A,[1]TDSheet!$A:$O,15,0)</f>
        <v>100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5">
        <v>30</v>
      </c>
      <c r="W61" s="13">
        <f t="shared" si="12"/>
        <v>69.2</v>
      </c>
      <c r="X61" s="15">
        <v>90</v>
      </c>
      <c r="Y61" s="16">
        <f t="shared" si="13"/>
        <v>10.115606936416185</v>
      </c>
      <c r="Z61" s="13">
        <f t="shared" si="14"/>
        <v>5.3468208092485545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92.4</v>
      </c>
      <c r="AF61" s="13">
        <f>VLOOKUP(A:A,[1]TDSheet!$A:$AF,32,0)</f>
        <v>79.599999999999994</v>
      </c>
      <c r="AG61" s="13">
        <f>VLOOKUP(A:A,[1]TDSheet!$A:$AG,33,0)</f>
        <v>94</v>
      </c>
      <c r="AH61" s="13">
        <f>VLOOKUP(A:A,[3]TDSheet!$A:$D,4,0)</f>
        <v>55</v>
      </c>
      <c r="AI61" s="13" t="e">
        <f>VLOOKUP(A:A,[1]TDSheet!$A:$AI,35,0)</f>
        <v>#N/A</v>
      </c>
      <c r="AJ61" s="13">
        <f t="shared" si="15"/>
        <v>12</v>
      </c>
      <c r="AK61" s="13">
        <f t="shared" si="16"/>
        <v>36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777.755</v>
      </c>
      <c r="D62" s="8">
        <v>1235.4490000000001</v>
      </c>
      <c r="E62" s="17">
        <v>1320</v>
      </c>
      <c r="F62" s="17">
        <v>494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980.50900000000001</v>
      </c>
      <c r="K62" s="13">
        <f t="shared" si="11"/>
        <v>339.49099999999999</v>
      </c>
      <c r="L62" s="13">
        <f>VLOOKUP(A:A,[1]TDSheet!$A:$M,13,0)</f>
        <v>250</v>
      </c>
      <c r="M62" s="13">
        <f>VLOOKUP(A:A,[1]TDSheet!$A:$N,14,0)</f>
        <v>800</v>
      </c>
      <c r="N62" s="13">
        <f>VLOOKUP(A:A,[1]TDSheet!$A:$O,15,0)</f>
        <v>400</v>
      </c>
      <c r="O62" s="13">
        <f>VLOOKUP(A:A,[1]TDSheet!$A:$X,24,0)</f>
        <v>200</v>
      </c>
      <c r="P62" s="13"/>
      <c r="Q62" s="13"/>
      <c r="R62" s="13"/>
      <c r="S62" s="13"/>
      <c r="T62" s="13"/>
      <c r="U62" s="13"/>
      <c r="V62" s="15">
        <v>300</v>
      </c>
      <c r="W62" s="13">
        <f t="shared" si="12"/>
        <v>264</v>
      </c>
      <c r="X62" s="15">
        <v>250</v>
      </c>
      <c r="Y62" s="16">
        <f t="shared" si="13"/>
        <v>10.204545454545455</v>
      </c>
      <c r="Z62" s="13">
        <f t="shared" si="14"/>
        <v>1.8712121212121211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225.8</v>
      </c>
      <c r="AF62" s="13">
        <f>VLOOKUP(A:A,[1]TDSheet!$A:$AF,32,0)</f>
        <v>227.6</v>
      </c>
      <c r="AG62" s="13">
        <f>VLOOKUP(A:A,[1]TDSheet!$A:$AG,33,0)</f>
        <v>233</v>
      </c>
      <c r="AH62" s="13">
        <f>VLOOKUP(A:A,[3]TDSheet!$A:$D,4,0)</f>
        <v>279.27499999999998</v>
      </c>
      <c r="AI62" s="13" t="str">
        <f>VLOOKUP(A:A,[1]TDSheet!$A:$AI,35,0)</f>
        <v>проддек</v>
      </c>
      <c r="AJ62" s="13">
        <f t="shared" si="15"/>
        <v>300</v>
      </c>
      <c r="AK62" s="13">
        <f t="shared" si="16"/>
        <v>250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633</v>
      </c>
      <c r="D63" s="8">
        <v>1005</v>
      </c>
      <c r="E63" s="8">
        <v>253</v>
      </c>
      <c r="F63" s="8">
        <v>1384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254</v>
      </c>
      <c r="K63" s="13">
        <f t="shared" si="11"/>
        <v>-1</v>
      </c>
      <c r="L63" s="13">
        <f>VLOOKUP(A:A,[1]TDSheet!$A:$M,13,0)</f>
        <v>400</v>
      </c>
      <c r="M63" s="13">
        <f>VLOOKUP(A:A,[1]TDSheet!$A:$N,14,0)</f>
        <v>0</v>
      </c>
      <c r="N63" s="13">
        <f>VLOOKUP(A:A,[1]TDSheet!$A:$O,15,0)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5"/>
      <c r="W63" s="13">
        <f t="shared" si="12"/>
        <v>50.6</v>
      </c>
      <c r="X63" s="15"/>
      <c r="Y63" s="16">
        <f t="shared" si="13"/>
        <v>35.25691699604743</v>
      </c>
      <c r="Z63" s="13">
        <f t="shared" si="14"/>
        <v>27.351778656126481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51.6</v>
      </c>
      <c r="AF63" s="13">
        <f>VLOOKUP(A:A,[1]TDSheet!$A:$AF,32,0)</f>
        <v>51.4</v>
      </c>
      <c r="AG63" s="13">
        <f>VLOOKUP(A:A,[1]TDSheet!$A:$AG,33,0)</f>
        <v>91.4</v>
      </c>
      <c r="AH63" s="13">
        <f>VLOOKUP(A:A,[3]TDSheet!$A:$D,4,0)</f>
        <v>56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245.99199999999999</v>
      </c>
      <c r="D64" s="8">
        <v>168.209</v>
      </c>
      <c r="E64" s="8">
        <v>221.19300000000001</v>
      </c>
      <c r="F64" s="8">
        <v>190.2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218.42099999999999</v>
      </c>
      <c r="K64" s="13">
        <f t="shared" si="11"/>
        <v>2.7720000000000198</v>
      </c>
      <c r="L64" s="13">
        <f>VLOOKUP(A:A,[1]TDSheet!$A:$M,13,0)</f>
        <v>80</v>
      </c>
      <c r="M64" s="13">
        <f>VLOOKUP(A:A,[1]TDSheet!$A:$N,14,0)</f>
        <v>30</v>
      </c>
      <c r="N64" s="13">
        <f>VLOOKUP(A:A,[1]TDSheet!$A:$O,15,0)</f>
        <v>100</v>
      </c>
      <c r="O64" s="13">
        <f>VLOOKUP(A:A,[1]TDSheet!$A:$X,24,0)</f>
        <v>0</v>
      </c>
      <c r="P64" s="13"/>
      <c r="Q64" s="13"/>
      <c r="R64" s="13"/>
      <c r="S64" s="13"/>
      <c r="T64" s="13"/>
      <c r="U64" s="13"/>
      <c r="V64" s="15"/>
      <c r="W64" s="13">
        <f t="shared" si="12"/>
        <v>44.238600000000005</v>
      </c>
      <c r="X64" s="15">
        <v>50</v>
      </c>
      <c r="Y64" s="16">
        <f t="shared" si="13"/>
        <v>10.176633076091917</v>
      </c>
      <c r="Z64" s="13">
        <f t="shared" si="14"/>
        <v>4.2994127300592684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40.077800000000003</v>
      </c>
      <c r="AF64" s="13">
        <f>VLOOKUP(A:A,[1]TDSheet!$A:$AF,32,0)</f>
        <v>50.119799999999998</v>
      </c>
      <c r="AG64" s="13">
        <f>VLOOKUP(A:A,[1]TDSheet!$A:$AG,33,0)</f>
        <v>54.456800000000001</v>
      </c>
      <c r="AH64" s="13">
        <f>VLOOKUP(A:A,[3]TDSheet!$A:$D,4,0)</f>
        <v>50.168999999999997</v>
      </c>
      <c r="AI64" s="13" t="e">
        <f>VLOOKUP(A:A,[1]TDSheet!$A:$AI,35,0)</f>
        <v>#N/A</v>
      </c>
      <c r="AJ64" s="13">
        <f t="shared" si="15"/>
        <v>0</v>
      </c>
      <c r="AK64" s="13">
        <f t="shared" si="16"/>
        <v>50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2190</v>
      </c>
      <c r="D65" s="8">
        <v>1614</v>
      </c>
      <c r="E65" s="8">
        <v>2579</v>
      </c>
      <c r="F65" s="8">
        <v>1167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2626</v>
      </c>
      <c r="K65" s="13">
        <f t="shared" si="11"/>
        <v>-47</v>
      </c>
      <c r="L65" s="13">
        <f>VLOOKUP(A:A,[1]TDSheet!$A:$M,13,0)</f>
        <v>500</v>
      </c>
      <c r="M65" s="13">
        <f>VLOOKUP(A:A,[1]TDSheet!$A:$N,14,0)</f>
        <v>700</v>
      </c>
      <c r="N65" s="13">
        <f>VLOOKUP(A:A,[1]TDSheet!$A:$O,15,0)</f>
        <v>900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5">
        <v>900</v>
      </c>
      <c r="W65" s="13">
        <f t="shared" si="12"/>
        <v>476.2</v>
      </c>
      <c r="X65" s="15">
        <v>600</v>
      </c>
      <c r="Y65" s="16">
        <f t="shared" si="13"/>
        <v>10.0104997900042</v>
      </c>
      <c r="Z65" s="13">
        <f t="shared" si="14"/>
        <v>2.4506509869802606</v>
      </c>
      <c r="AA65" s="13"/>
      <c r="AB65" s="13"/>
      <c r="AC65" s="13"/>
      <c r="AD65" s="13">
        <f>VLOOKUP(A:A,[1]TDSheet!$A:$AD,30,0)</f>
        <v>198</v>
      </c>
      <c r="AE65" s="13">
        <f>VLOOKUP(A:A,[1]TDSheet!$A:$AE,31,0)</f>
        <v>481.8</v>
      </c>
      <c r="AF65" s="13">
        <f>VLOOKUP(A:A,[1]TDSheet!$A:$AF,32,0)</f>
        <v>494.4</v>
      </c>
      <c r="AG65" s="13">
        <f>VLOOKUP(A:A,[1]TDSheet!$A:$AG,33,0)</f>
        <v>464.8</v>
      </c>
      <c r="AH65" s="13">
        <f>VLOOKUP(A:A,[3]TDSheet!$A:$D,4,0)</f>
        <v>482</v>
      </c>
      <c r="AI65" s="13">
        <f>VLOOKUP(A:A,[1]TDSheet!$A:$AI,35,0)</f>
        <v>0</v>
      </c>
      <c r="AJ65" s="13">
        <f t="shared" si="15"/>
        <v>360</v>
      </c>
      <c r="AK65" s="13">
        <f t="shared" si="16"/>
        <v>240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1627</v>
      </c>
      <c r="D66" s="8">
        <v>1598</v>
      </c>
      <c r="E66" s="8">
        <v>1972</v>
      </c>
      <c r="F66" s="8">
        <v>1192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2011</v>
      </c>
      <c r="K66" s="13">
        <f t="shared" si="11"/>
        <v>-39</v>
      </c>
      <c r="L66" s="13">
        <f>VLOOKUP(A:A,[1]TDSheet!$A:$M,13,0)</f>
        <v>500</v>
      </c>
      <c r="M66" s="13">
        <f>VLOOKUP(A:A,[1]TDSheet!$A:$N,14,0)</f>
        <v>500</v>
      </c>
      <c r="N66" s="13">
        <f>VLOOKUP(A:A,[1]TDSheet!$A:$O,15,0)</f>
        <v>900</v>
      </c>
      <c r="O66" s="13">
        <f>VLOOKUP(A:A,[1]TDSheet!$A:$X,24,0)</f>
        <v>0</v>
      </c>
      <c r="P66" s="13"/>
      <c r="Q66" s="13"/>
      <c r="R66" s="13"/>
      <c r="S66" s="13"/>
      <c r="T66" s="13"/>
      <c r="U66" s="13"/>
      <c r="V66" s="15">
        <v>400</v>
      </c>
      <c r="W66" s="13">
        <f t="shared" si="12"/>
        <v>394.4</v>
      </c>
      <c r="X66" s="15">
        <v>450</v>
      </c>
      <c r="Y66" s="16">
        <f t="shared" si="13"/>
        <v>9.9949290060851936</v>
      </c>
      <c r="Z66" s="13">
        <f t="shared" si="14"/>
        <v>3.0223123732251524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431.4</v>
      </c>
      <c r="AF66" s="13">
        <f>VLOOKUP(A:A,[1]TDSheet!$A:$AF,32,0)</f>
        <v>411.2</v>
      </c>
      <c r="AG66" s="13">
        <f>VLOOKUP(A:A,[1]TDSheet!$A:$AG,33,0)</f>
        <v>423.8</v>
      </c>
      <c r="AH66" s="13">
        <f>VLOOKUP(A:A,[3]TDSheet!$A:$D,4,0)</f>
        <v>416</v>
      </c>
      <c r="AI66" s="13">
        <f>VLOOKUP(A:A,[1]TDSheet!$A:$AI,35,0)</f>
        <v>0</v>
      </c>
      <c r="AJ66" s="13">
        <f t="shared" si="15"/>
        <v>160</v>
      </c>
      <c r="AK66" s="13">
        <f t="shared" si="16"/>
        <v>180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301.209</v>
      </c>
      <c r="D67" s="8">
        <v>473.87599999999998</v>
      </c>
      <c r="E67" s="8">
        <v>399.59800000000001</v>
      </c>
      <c r="F67" s="8">
        <v>355.15800000000002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411.29899999999998</v>
      </c>
      <c r="K67" s="13">
        <f t="shared" si="11"/>
        <v>-11.700999999999965</v>
      </c>
      <c r="L67" s="13">
        <f>VLOOKUP(A:A,[1]TDSheet!$A:$M,13,0)</f>
        <v>120</v>
      </c>
      <c r="M67" s="13">
        <f>VLOOKUP(A:A,[1]TDSheet!$A:$N,14,0)</f>
        <v>0</v>
      </c>
      <c r="N67" s="13">
        <f>VLOOKUP(A:A,[1]TDSheet!$A:$O,15,0)</f>
        <v>150</v>
      </c>
      <c r="O67" s="13">
        <f>VLOOKUP(A:A,[1]TDSheet!$A:$X,24,0)</f>
        <v>0</v>
      </c>
      <c r="P67" s="13"/>
      <c r="Q67" s="13"/>
      <c r="R67" s="13"/>
      <c r="S67" s="13"/>
      <c r="T67" s="13"/>
      <c r="U67" s="13"/>
      <c r="V67" s="15">
        <v>80</v>
      </c>
      <c r="W67" s="13">
        <f t="shared" si="12"/>
        <v>79.919600000000003</v>
      </c>
      <c r="X67" s="15">
        <v>90</v>
      </c>
      <c r="Y67" s="16">
        <f t="shared" si="13"/>
        <v>9.9494742215927001</v>
      </c>
      <c r="Z67" s="13">
        <f t="shared" si="14"/>
        <v>4.4439411608666708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82.88239999999999</v>
      </c>
      <c r="AF67" s="13">
        <f>VLOOKUP(A:A,[1]TDSheet!$A:$AF,32,0)</f>
        <v>82.756399999999999</v>
      </c>
      <c r="AG67" s="13">
        <f>VLOOKUP(A:A,[1]TDSheet!$A:$AG,33,0)</f>
        <v>98.272000000000006</v>
      </c>
      <c r="AH67" s="13">
        <f>VLOOKUP(A:A,[3]TDSheet!$A:$D,4,0)</f>
        <v>82.183999999999997</v>
      </c>
      <c r="AI67" s="13" t="e">
        <f>VLOOKUP(A:A,[1]TDSheet!$A:$AI,35,0)</f>
        <v>#N/A</v>
      </c>
      <c r="AJ67" s="13">
        <f t="shared" si="15"/>
        <v>80</v>
      </c>
      <c r="AK67" s="13">
        <f t="shared" si="16"/>
        <v>90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144.619</v>
      </c>
      <c r="D68" s="8">
        <v>479.899</v>
      </c>
      <c r="E68" s="8">
        <v>279.82900000000001</v>
      </c>
      <c r="F68" s="8">
        <v>329.185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293.92599999999999</v>
      </c>
      <c r="K68" s="13">
        <f t="shared" si="11"/>
        <v>-14.09699999999998</v>
      </c>
      <c r="L68" s="13">
        <f>VLOOKUP(A:A,[1]TDSheet!$A:$M,13,0)</f>
        <v>90</v>
      </c>
      <c r="M68" s="13">
        <f>VLOOKUP(A:A,[1]TDSheet!$A:$N,14,0)</f>
        <v>0</v>
      </c>
      <c r="N68" s="13">
        <f>VLOOKUP(A:A,[1]TDSheet!$A:$O,15,0)</f>
        <v>40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5">
        <v>40</v>
      </c>
      <c r="W68" s="13">
        <f t="shared" si="12"/>
        <v>55.965800000000002</v>
      </c>
      <c r="X68" s="15">
        <v>60</v>
      </c>
      <c r="Y68" s="16">
        <f t="shared" si="13"/>
        <v>9.9915484099217728</v>
      </c>
      <c r="Z68" s="13">
        <f t="shared" si="14"/>
        <v>5.8818957291774616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62.327800000000003</v>
      </c>
      <c r="AF68" s="13">
        <f>VLOOKUP(A:A,[1]TDSheet!$A:$AF,32,0)</f>
        <v>56.566200000000002</v>
      </c>
      <c r="AG68" s="13">
        <f>VLOOKUP(A:A,[1]TDSheet!$A:$AG,33,0)</f>
        <v>78.049400000000006</v>
      </c>
      <c r="AH68" s="13">
        <f>VLOOKUP(A:A,[3]TDSheet!$A:$D,4,0)</f>
        <v>56.003999999999998</v>
      </c>
      <c r="AI68" s="13" t="e">
        <f>VLOOKUP(A:A,[1]TDSheet!$A:$AI,35,0)</f>
        <v>#N/A</v>
      </c>
      <c r="AJ68" s="13">
        <f t="shared" si="15"/>
        <v>40</v>
      </c>
      <c r="AK68" s="13">
        <f t="shared" si="16"/>
        <v>60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141.04499999999999</v>
      </c>
      <c r="D69" s="8">
        <v>759.71299999999997</v>
      </c>
      <c r="E69" s="8">
        <v>682.37099999999998</v>
      </c>
      <c r="F69" s="8">
        <v>202.893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682.82100000000003</v>
      </c>
      <c r="K69" s="13">
        <f t="shared" si="11"/>
        <v>-0.45000000000004547</v>
      </c>
      <c r="L69" s="13">
        <f>VLOOKUP(A:A,[1]TDSheet!$A:$M,13,0)</f>
        <v>300</v>
      </c>
      <c r="M69" s="13">
        <f>VLOOKUP(A:A,[1]TDSheet!$A:$N,14,0)</f>
        <v>0</v>
      </c>
      <c r="N69" s="13">
        <f>VLOOKUP(A:A,[1]TDSheet!$A:$O,15,0)</f>
        <v>300</v>
      </c>
      <c r="O69" s="13">
        <f>VLOOKUP(A:A,[1]TDSheet!$A:$X,24,0)</f>
        <v>170</v>
      </c>
      <c r="P69" s="13"/>
      <c r="Q69" s="13"/>
      <c r="R69" s="13"/>
      <c r="S69" s="13"/>
      <c r="T69" s="13"/>
      <c r="U69" s="13"/>
      <c r="V69" s="15">
        <v>230</v>
      </c>
      <c r="W69" s="13">
        <f t="shared" si="12"/>
        <v>136.4742</v>
      </c>
      <c r="X69" s="15">
        <v>160</v>
      </c>
      <c r="Y69" s="16">
        <f t="shared" si="13"/>
        <v>9.9864516516674957</v>
      </c>
      <c r="Z69" s="13">
        <f t="shared" si="14"/>
        <v>1.4866766026106033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144.45760000000001</v>
      </c>
      <c r="AF69" s="13">
        <f>VLOOKUP(A:A,[1]TDSheet!$A:$AF,32,0)</f>
        <v>119.25579999999999</v>
      </c>
      <c r="AG69" s="13">
        <f>VLOOKUP(A:A,[1]TDSheet!$A:$AG,33,0)</f>
        <v>174.8826</v>
      </c>
      <c r="AH69" s="13">
        <f>VLOOKUP(A:A,[3]TDSheet!$A:$D,4,0)</f>
        <v>167.191</v>
      </c>
      <c r="AI69" s="13" t="e">
        <f>VLOOKUP(A:A,[1]TDSheet!$A:$AI,35,0)</f>
        <v>#N/A</v>
      </c>
      <c r="AJ69" s="13">
        <f t="shared" si="15"/>
        <v>230</v>
      </c>
      <c r="AK69" s="13">
        <f t="shared" si="16"/>
        <v>160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298.83800000000002</v>
      </c>
      <c r="D70" s="8">
        <v>420.702</v>
      </c>
      <c r="E70" s="8">
        <v>386.90899999999999</v>
      </c>
      <c r="F70" s="8">
        <v>319.65899999999999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389.00799999999998</v>
      </c>
      <c r="K70" s="13">
        <f t="shared" si="11"/>
        <v>-2.0989999999999895</v>
      </c>
      <c r="L70" s="13">
        <f>VLOOKUP(A:A,[1]TDSheet!$A:$M,13,0)</f>
        <v>130</v>
      </c>
      <c r="M70" s="13">
        <f>VLOOKUP(A:A,[1]TDSheet!$A:$N,14,0)</f>
        <v>0</v>
      </c>
      <c r="N70" s="13">
        <f>VLOOKUP(A:A,[1]TDSheet!$A:$O,15,0)</f>
        <v>150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5">
        <v>80</v>
      </c>
      <c r="W70" s="13">
        <f t="shared" si="12"/>
        <v>77.381799999999998</v>
      </c>
      <c r="X70" s="15">
        <v>90</v>
      </c>
      <c r="Y70" s="16">
        <f t="shared" si="13"/>
        <v>9.9462535118076865</v>
      </c>
      <c r="Z70" s="13">
        <f t="shared" si="14"/>
        <v>4.1309325965537118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88.506399999999999</v>
      </c>
      <c r="AF70" s="13">
        <f>VLOOKUP(A:A,[1]TDSheet!$A:$AF,32,0)</f>
        <v>79.881600000000006</v>
      </c>
      <c r="AG70" s="13">
        <f>VLOOKUP(A:A,[1]TDSheet!$A:$AG,33,0)</f>
        <v>93.2714</v>
      </c>
      <c r="AH70" s="13">
        <f>VLOOKUP(A:A,[3]TDSheet!$A:$D,4,0)</f>
        <v>75.346999999999994</v>
      </c>
      <c r="AI70" s="13" t="e">
        <f>VLOOKUP(A:A,[1]TDSheet!$A:$AI,35,0)</f>
        <v>#N/A</v>
      </c>
      <c r="AJ70" s="13">
        <f t="shared" si="15"/>
        <v>80</v>
      </c>
      <c r="AK70" s="13">
        <f t="shared" si="16"/>
        <v>90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35</v>
      </c>
      <c r="D71" s="8">
        <v>284</v>
      </c>
      <c r="E71" s="8">
        <v>97</v>
      </c>
      <c r="F71" s="8">
        <v>221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109</v>
      </c>
      <c r="K71" s="13">
        <f t="shared" si="11"/>
        <v>-12</v>
      </c>
      <c r="L71" s="13">
        <f>VLOOKUP(A:A,[1]TDSheet!$A:$M,13,0)</f>
        <v>40</v>
      </c>
      <c r="M71" s="13">
        <f>VLOOKUP(A:A,[1]TDSheet!$A:$N,14,0)</f>
        <v>0</v>
      </c>
      <c r="N71" s="13">
        <f>VLOOKUP(A:A,[1]TDSheet!$A:$O,15,0)</f>
        <v>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5"/>
      <c r="W71" s="13">
        <f t="shared" si="12"/>
        <v>19.399999999999999</v>
      </c>
      <c r="X71" s="15"/>
      <c r="Y71" s="16">
        <f t="shared" si="13"/>
        <v>13.453608247422681</v>
      </c>
      <c r="Z71" s="13">
        <f t="shared" si="14"/>
        <v>11.391752577319588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26.8</v>
      </c>
      <c r="AF71" s="13">
        <f>VLOOKUP(A:A,[1]TDSheet!$A:$AF,32,0)</f>
        <v>23.4</v>
      </c>
      <c r="AG71" s="13">
        <f>VLOOKUP(A:A,[1]TDSheet!$A:$AG,33,0)</f>
        <v>31.2</v>
      </c>
      <c r="AH71" s="13">
        <f>VLOOKUP(A:A,[3]TDSheet!$A:$D,4,0)</f>
        <v>9</v>
      </c>
      <c r="AI71" s="13">
        <f>VLOOKUP(A:A,[1]TDSheet!$A:$AI,35,0)</f>
        <v>0</v>
      </c>
      <c r="AJ71" s="13">
        <f t="shared" si="15"/>
        <v>0</v>
      </c>
      <c r="AK71" s="13">
        <f t="shared" si="16"/>
        <v>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381</v>
      </c>
      <c r="D72" s="8">
        <v>173</v>
      </c>
      <c r="E72" s="8">
        <v>340</v>
      </c>
      <c r="F72" s="8">
        <v>212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345</v>
      </c>
      <c r="K72" s="13">
        <f t="shared" ref="K72:K123" si="17">E72-J72</f>
        <v>-5</v>
      </c>
      <c r="L72" s="13">
        <f>VLOOKUP(A:A,[1]TDSheet!$A:$M,13,0)</f>
        <v>90</v>
      </c>
      <c r="M72" s="13">
        <f>VLOOKUP(A:A,[1]TDSheet!$A:$N,14,0)</f>
        <v>70</v>
      </c>
      <c r="N72" s="13">
        <f>VLOOKUP(A:A,[1]TDSheet!$A:$O,15,0)</f>
        <v>150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5">
        <v>80</v>
      </c>
      <c r="W72" s="13">
        <f t="shared" ref="W72:W123" si="18">(E72-AD72)/5</f>
        <v>68</v>
      </c>
      <c r="X72" s="15">
        <v>80</v>
      </c>
      <c r="Y72" s="16">
        <f t="shared" ref="Y72:Y123" si="19">(F72+L72+M72+N72+O72+V72+X72)/W72</f>
        <v>10.029411764705882</v>
      </c>
      <c r="Z72" s="13">
        <f t="shared" ref="Z72:Z123" si="20">F72/W72</f>
        <v>3.1176470588235294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73.400000000000006</v>
      </c>
      <c r="AF72" s="13">
        <f>VLOOKUP(A:A,[1]TDSheet!$A:$AF,32,0)</f>
        <v>89</v>
      </c>
      <c r="AG72" s="13">
        <f>VLOOKUP(A:A,[1]TDSheet!$A:$AG,33,0)</f>
        <v>74</v>
      </c>
      <c r="AH72" s="13">
        <f>VLOOKUP(A:A,[3]TDSheet!$A:$D,4,0)</f>
        <v>82</v>
      </c>
      <c r="AI72" s="13" t="str">
        <f>VLOOKUP(A:A,[1]TDSheet!$A:$AI,35,0)</f>
        <v>проддек</v>
      </c>
      <c r="AJ72" s="13">
        <f t="shared" ref="AJ72:AJ123" si="21">V72*H72</f>
        <v>48</v>
      </c>
      <c r="AK72" s="13">
        <f t="shared" ref="AK72:AK123" si="22">X72*H72</f>
        <v>48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563</v>
      </c>
      <c r="D73" s="8">
        <v>701</v>
      </c>
      <c r="E73" s="8">
        <v>577</v>
      </c>
      <c r="F73" s="8">
        <v>658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602</v>
      </c>
      <c r="K73" s="13">
        <f t="shared" si="17"/>
        <v>-25</v>
      </c>
      <c r="L73" s="13">
        <f>VLOOKUP(A:A,[1]TDSheet!$A:$M,13,0)</f>
        <v>220</v>
      </c>
      <c r="M73" s="13">
        <f>VLOOKUP(A:A,[1]TDSheet!$A:$N,14,0)</f>
        <v>0</v>
      </c>
      <c r="N73" s="13">
        <f>VLOOKUP(A:A,[1]TDSheet!$A:$O,15,0)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5">
        <v>140</v>
      </c>
      <c r="W73" s="13">
        <f t="shared" si="18"/>
        <v>115.4</v>
      </c>
      <c r="X73" s="15">
        <v>140</v>
      </c>
      <c r="Y73" s="16">
        <f t="shared" si="19"/>
        <v>10.034662045060658</v>
      </c>
      <c r="Z73" s="13">
        <f t="shared" si="20"/>
        <v>5.7019064124783361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170.2</v>
      </c>
      <c r="AF73" s="13">
        <f>VLOOKUP(A:A,[1]TDSheet!$A:$AF,32,0)</f>
        <v>159.19999999999999</v>
      </c>
      <c r="AG73" s="13">
        <f>VLOOKUP(A:A,[1]TDSheet!$A:$AG,33,0)</f>
        <v>176.2</v>
      </c>
      <c r="AH73" s="13">
        <f>VLOOKUP(A:A,[3]TDSheet!$A:$D,4,0)</f>
        <v>113</v>
      </c>
      <c r="AI73" s="13" t="str">
        <f>VLOOKUP(A:A,[1]TDSheet!$A:$AI,35,0)</f>
        <v>оконч</v>
      </c>
      <c r="AJ73" s="13">
        <f t="shared" si="21"/>
        <v>84</v>
      </c>
      <c r="AK73" s="13">
        <f t="shared" si="22"/>
        <v>84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105.239</v>
      </c>
      <c r="D74" s="8">
        <v>118.64400000000001</v>
      </c>
      <c r="E74" s="8">
        <v>134.524</v>
      </c>
      <c r="F74" s="8">
        <v>88.100999999999999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132.13999999999999</v>
      </c>
      <c r="K74" s="13">
        <f t="shared" si="17"/>
        <v>2.3840000000000146</v>
      </c>
      <c r="L74" s="13">
        <f>VLOOKUP(A:A,[1]TDSheet!$A:$M,13,0)</f>
        <v>20</v>
      </c>
      <c r="M74" s="13">
        <f>VLOOKUP(A:A,[1]TDSheet!$A:$N,14,0)</f>
        <v>0</v>
      </c>
      <c r="N74" s="13">
        <f>VLOOKUP(A:A,[1]TDSheet!$A:$O,15,0)</f>
        <v>30</v>
      </c>
      <c r="O74" s="13">
        <f>VLOOKUP(A:A,[1]TDSheet!$A:$X,24,0)</f>
        <v>30</v>
      </c>
      <c r="P74" s="13"/>
      <c r="Q74" s="13"/>
      <c r="R74" s="13"/>
      <c r="S74" s="13"/>
      <c r="T74" s="13"/>
      <c r="U74" s="13"/>
      <c r="V74" s="15">
        <v>30</v>
      </c>
      <c r="W74" s="13">
        <f t="shared" si="18"/>
        <v>26.904800000000002</v>
      </c>
      <c r="X74" s="15">
        <v>30</v>
      </c>
      <c r="Y74" s="16">
        <f t="shared" si="19"/>
        <v>8.4780782611281253</v>
      </c>
      <c r="Z74" s="13">
        <f t="shared" si="20"/>
        <v>3.2745458059528407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35.92</v>
      </c>
      <c r="AF74" s="13">
        <f>VLOOKUP(A:A,[1]TDSheet!$A:$AF,32,0)</f>
        <v>24.8582</v>
      </c>
      <c r="AG74" s="13">
        <f>VLOOKUP(A:A,[1]TDSheet!$A:$AG,33,0)</f>
        <v>27.556999999999999</v>
      </c>
      <c r="AH74" s="13">
        <f>VLOOKUP(A:A,[3]TDSheet!$A:$D,4,0)</f>
        <v>24.344000000000001</v>
      </c>
      <c r="AI74" s="13">
        <f>VLOOKUP(A:A,[1]TDSheet!$A:$AI,35,0)</f>
        <v>0</v>
      </c>
      <c r="AJ74" s="13">
        <f t="shared" si="21"/>
        <v>30</v>
      </c>
      <c r="AK74" s="13">
        <f t="shared" si="22"/>
        <v>30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413</v>
      </c>
      <c r="D75" s="8">
        <v>456</v>
      </c>
      <c r="E75" s="8">
        <v>502</v>
      </c>
      <c r="F75" s="8">
        <v>345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519</v>
      </c>
      <c r="K75" s="13">
        <f t="shared" si="17"/>
        <v>-17</v>
      </c>
      <c r="L75" s="13">
        <f>VLOOKUP(A:A,[1]TDSheet!$A:$M,13,0)</f>
        <v>140</v>
      </c>
      <c r="M75" s="13">
        <f>VLOOKUP(A:A,[1]TDSheet!$A:$N,14,0)</f>
        <v>0</v>
      </c>
      <c r="N75" s="13">
        <f>VLOOKUP(A:A,[1]TDSheet!$A:$O,15,0)</f>
        <v>120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5">
        <v>300</v>
      </c>
      <c r="W75" s="13">
        <f t="shared" si="18"/>
        <v>100.4</v>
      </c>
      <c r="X75" s="15">
        <v>100</v>
      </c>
      <c r="Y75" s="16">
        <f t="shared" si="19"/>
        <v>10.009960159362549</v>
      </c>
      <c r="Z75" s="13">
        <f t="shared" si="20"/>
        <v>3.4362549800796809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111.4</v>
      </c>
      <c r="AF75" s="13">
        <f>VLOOKUP(A:A,[1]TDSheet!$A:$AF,32,0)</f>
        <v>114.8</v>
      </c>
      <c r="AG75" s="13">
        <f>VLOOKUP(A:A,[1]TDSheet!$A:$AG,33,0)</f>
        <v>111.8</v>
      </c>
      <c r="AH75" s="13">
        <f>VLOOKUP(A:A,[3]TDSheet!$A:$D,4,0)</f>
        <v>130</v>
      </c>
      <c r="AI75" s="13">
        <f>VLOOKUP(A:A,[1]TDSheet!$A:$AI,35,0)</f>
        <v>0</v>
      </c>
      <c r="AJ75" s="13">
        <f t="shared" si="21"/>
        <v>180</v>
      </c>
      <c r="AK75" s="13">
        <f t="shared" si="22"/>
        <v>60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327</v>
      </c>
      <c r="D76" s="8">
        <v>1168</v>
      </c>
      <c r="E76" s="8">
        <v>731</v>
      </c>
      <c r="F76" s="8">
        <v>753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738</v>
      </c>
      <c r="K76" s="13">
        <f t="shared" si="17"/>
        <v>-7</v>
      </c>
      <c r="L76" s="13">
        <f>VLOOKUP(A:A,[1]TDSheet!$A:$M,13,0)</f>
        <v>240</v>
      </c>
      <c r="M76" s="13">
        <f>VLOOKUP(A:A,[1]TDSheet!$A:$N,14,0)</f>
        <v>0</v>
      </c>
      <c r="N76" s="13">
        <f>VLOOKUP(A:A,[1]TDSheet!$A:$O,15,0)</f>
        <v>100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5">
        <v>90</v>
      </c>
      <c r="W76" s="13">
        <f t="shared" si="18"/>
        <v>146.19999999999999</v>
      </c>
      <c r="X76" s="15">
        <v>180</v>
      </c>
      <c r="Y76" s="16">
        <f t="shared" si="19"/>
        <v>10.006839945280438</v>
      </c>
      <c r="Z76" s="13">
        <f t="shared" si="20"/>
        <v>5.1504787961696312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152.4</v>
      </c>
      <c r="AF76" s="13">
        <f>VLOOKUP(A:A,[1]TDSheet!$A:$AF,32,0)</f>
        <v>158.19999999999999</v>
      </c>
      <c r="AG76" s="13">
        <f>VLOOKUP(A:A,[1]TDSheet!$A:$AG,33,0)</f>
        <v>197.2</v>
      </c>
      <c r="AH76" s="13">
        <f>VLOOKUP(A:A,[3]TDSheet!$A:$D,4,0)</f>
        <v>176</v>
      </c>
      <c r="AI76" s="13" t="str">
        <f>VLOOKUP(A:A,[1]TDSheet!$A:$AI,35,0)</f>
        <v>декяб</v>
      </c>
      <c r="AJ76" s="13">
        <f t="shared" si="21"/>
        <v>54</v>
      </c>
      <c r="AK76" s="13">
        <f t="shared" si="22"/>
        <v>108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277</v>
      </c>
      <c r="D77" s="8">
        <v>301</v>
      </c>
      <c r="E77" s="8">
        <v>489</v>
      </c>
      <c r="F77" s="8">
        <v>72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523</v>
      </c>
      <c r="K77" s="13">
        <f t="shared" si="17"/>
        <v>-34</v>
      </c>
      <c r="L77" s="13">
        <f>VLOOKUP(A:A,[1]TDSheet!$A:$M,13,0)</f>
        <v>150</v>
      </c>
      <c r="M77" s="13">
        <f>VLOOKUP(A:A,[1]TDSheet!$A:$N,14,0)</f>
        <v>80</v>
      </c>
      <c r="N77" s="13">
        <f>VLOOKUP(A:A,[1]TDSheet!$A:$O,15,0)</f>
        <v>200</v>
      </c>
      <c r="O77" s="13">
        <f>VLOOKUP(A:A,[1]TDSheet!$A:$X,24,0)</f>
        <v>200</v>
      </c>
      <c r="P77" s="13"/>
      <c r="Q77" s="13"/>
      <c r="R77" s="13"/>
      <c r="S77" s="13"/>
      <c r="T77" s="13"/>
      <c r="U77" s="13"/>
      <c r="V77" s="15">
        <v>160</v>
      </c>
      <c r="W77" s="13">
        <f t="shared" si="18"/>
        <v>97.8</v>
      </c>
      <c r="X77" s="15">
        <v>120</v>
      </c>
      <c r="Y77" s="16">
        <f t="shared" si="19"/>
        <v>10.040899795501023</v>
      </c>
      <c r="Z77" s="13">
        <f t="shared" si="20"/>
        <v>0.73619631901840488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100.4</v>
      </c>
      <c r="AF77" s="13">
        <f>VLOOKUP(A:A,[1]TDSheet!$A:$AF,32,0)</f>
        <v>100.4</v>
      </c>
      <c r="AG77" s="13">
        <f>VLOOKUP(A:A,[1]TDSheet!$A:$AG,33,0)</f>
        <v>114</v>
      </c>
      <c r="AH77" s="13">
        <f>VLOOKUP(A:A,[3]TDSheet!$A:$D,4,0)</f>
        <v>91</v>
      </c>
      <c r="AI77" s="13">
        <f>VLOOKUP(A:A,[1]TDSheet!$A:$AI,35,0)</f>
        <v>0</v>
      </c>
      <c r="AJ77" s="13">
        <f t="shared" si="21"/>
        <v>64</v>
      </c>
      <c r="AK77" s="13">
        <f t="shared" si="22"/>
        <v>48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291</v>
      </c>
      <c r="D78" s="8">
        <v>686</v>
      </c>
      <c r="E78" s="8">
        <v>573</v>
      </c>
      <c r="F78" s="8">
        <v>385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609</v>
      </c>
      <c r="K78" s="13">
        <f t="shared" si="17"/>
        <v>-36</v>
      </c>
      <c r="L78" s="13">
        <f>VLOOKUP(A:A,[1]TDSheet!$A:$M,13,0)</f>
        <v>150</v>
      </c>
      <c r="M78" s="13">
        <f>VLOOKUP(A:A,[1]TDSheet!$A:$N,14,0)</f>
        <v>120</v>
      </c>
      <c r="N78" s="13">
        <f>VLOOKUP(A:A,[1]TDSheet!$A:$O,15,0)</f>
        <v>250</v>
      </c>
      <c r="O78" s="13">
        <f>VLOOKUP(A:A,[1]TDSheet!$A:$X,24,0)</f>
        <v>0</v>
      </c>
      <c r="P78" s="13"/>
      <c r="Q78" s="13"/>
      <c r="R78" s="13"/>
      <c r="S78" s="13"/>
      <c r="T78" s="13"/>
      <c r="U78" s="13"/>
      <c r="V78" s="15">
        <v>100</v>
      </c>
      <c r="W78" s="13">
        <f t="shared" si="18"/>
        <v>114.6</v>
      </c>
      <c r="X78" s="15">
        <v>130</v>
      </c>
      <c r="Y78" s="16">
        <f t="shared" si="19"/>
        <v>9.9040139616055853</v>
      </c>
      <c r="Z78" s="13">
        <f t="shared" si="20"/>
        <v>3.3595113438045376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103.8</v>
      </c>
      <c r="AF78" s="13">
        <f>VLOOKUP(A:A,[1]TDSheet!$A:$AF,32,0)</f>
        <v>111.2</v>
      </c>
      <c r="AG78" s="13">
        <f>VLOOKUP(A:A,[1]TDSheet!$A:$AG,33,0)</f>
        <v>125.6</v>
      </c>
      <c r="AH78" s="13">
        <f>VLOOKUP(A:A,[3]TDSheet!$A:$D,4,0)</f>
        <v>100</v>
      </c>
      <c r="AI78" s="13">
        <f>VLOOKUP(A:A,[1]TDSheet!$A:$AI,35,0)</f>
        <v>0</v>
      </c>
      <c r="AJ78" s="13">
        <f t="shared" si="21"/>
        <v>33</v>
      </c>
      <c r="AK78" s="13">
        <f t="shared" si="22"/>
        <v>42.9</v>
      </c>
      <c r="AL78" s="13"/>
      <c r="AM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259</v>
      </c>
      <c r="D79" s="8">
        <v>374</v>
      </c>
      <c r="E79" s="8">
        <v>424</v>
      </c>
      <c r="F79" s="8">
        <v>194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444</v>
      </c>
      <c r="K79" s="13">
        <f t="shared" si="17"/>
        <v>-20</v>
      </c>
      <c r="L79" s="13">
        <f>VLOOKUP(A:A,[1]TDSheet!$A:$M,13,0)</f>
        <v>80</v>
      </c>
      <c r="M79" s="13">
        <f>VLOOKUP(A:A,[1]TDSheet!$A:$N,14,0)</f>
        <v>120</v>
      </c>
      <c r="N79" s="13">
        <f>VLOOKUP(A:A,[1]TDSheet!$A:$O,15,0)</f>
        <v>160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5">
        <v>200</v>
      </c>
      <c r="W79" s="13">
        <f t="shared" si="18"/>
        <v>84.8</v>
      </c>
      <c r="X79" s="15">
        <v>90</v>
      </c>
      <c r="Y79" s="16">
        <f t="shared" si="19"/>
        <v>9.9528301886792452</v>
      </c>
      <c r="Z79" s="13">
        <f t="shared" si="20"/>
        <v>2.2877358490566038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</v>
      </c>
      <c r="AF79" s="13">
        <f>VLOOKUP(A:A,[1]TDSheet!$A:$AF,32,0)</f>
        <v>75</v>
      </c>
      <c r="AG79" s="13">
        <f>VLOOKUP(A:A,[1]TDSheet!$A:$AG,33,0)</f>
        <v>77.2</v>
      </c>
      <c r="AH79" s="13">
        <f>VLOOKUP(A:A,[3]TDSheet!$A:$D,4,0)</f>
        <v>78</v>
      </c>
      <c r="AI79" s="13">
        <f>VLOOKUP(A:A,[1]TDSheet!$A:$AI,35,0)</f>
        <v>0</v>
      </c>
      <c r="AJ79" s="13">
        <f t="shared" si="21"/>
        <v>70</v>
      </c>
      <c r="AK79" s="13">
        <f t="shared" si="22"/>
        <v>31.499999999999996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161</v>
      </c>
      <c r="D80" s="8">
        <v>186</v>
      </c>
      <c r="E80" s="8">
        <v>194</v>
      </c>
      <c r="F80" s="8">
        <v>151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207</v>
      </c>
      <c r="K80" s="13">
        <f t="shared" si="17"/>
        <v>-13</v>
      </c>
      <c r="L80" s="13">
        <f>VLOOKUP(A:A,[1]TDSheet!$A:$M,13,0)</f>
        <v>40</v>
      </c>
      <c r="M80" s="13">
        <f>VLOOKUP(A:A,[1]TDSheet!$A:$N,14,0)</f>
        <v>0</v>
      </c>
      <c r="N80" s="13">
        <f>VLOOKUP(A:A,[1]TDSheet!$A:$O,15,0)</f>
        <v>70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5">
        <v>80</v>
      </c>
      <c r="W80" s="13">
        <f t="shared" si="18"/>
        <v>38.799999999999997</v>
      </c>
      <c r="X80" s="15">
        <v>40</v>
      </c>
      <c r="Y80" s="16">
        <f t="shared" si="19"/>
        <v>9.81958762886598</v>
      </c>
      <c r="Z80" s="13">
        <f t="shared" si="20"/>
        <v>3.891752577319588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42.4</v>
      </c>
      <c r="AF80" s="13">
        <f>VLOOKUP(A:A,[1]TDSheet!$A:$AF,32,0)</f>
        <v>39.200000000000003</v>
      </c>
      <c r="AG80" s="13">
        <f>VLOOKUP(A:A,[1]TDSheet!$A:$AG,33,0)</f>
        <v>42.6</v>
      </c>
      <c r="AH80" s="13">
        <f>VLOOKUP(A:A,[3]TDSheet!$A:$D,4,0)</f>
        <v>70</v>
      </c>
      <c r="AI80" s="13">
        <f>VLOOKUP(A:A,[1]TDSheet!$A:$AI,35,0)</f>
        <v>0</v>
      </c>
      <c r="AJ80" s="13">
        <f t="shared" si="21"/>
        <v>26.400000000000002</v>
      </c>
      <c r="AK80" s="13">
        <f t="shared" si="22"/>
        <v>13.200000000000001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2614</v>
      </c>
      <c r="D81" s="8">
        <v>6125</v>
      </c>
      <c r="E81" s="8">
        <v>5409</v>
      </c>
      <c r="F81" s="8">
        <v>3237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5474</v>
      </c>
      <c r="K81" s="13">
        <f t="shared" si="17"/>
        <v>-65</v>
      </c>
      <c r="L81" s="13">
        <f>VLOOKUP(A:A,[1]TDSheet!$A:$M,13,0)</f>
        <v>1000</v>
      </c>
      <c r="M81" s="13">
        <f>VLOOKUP(A:A,[1]TDSheet!$A:$N,14,0)</f>
        <v>0</v>
      </c>
      <c r="N81" s="13">
        <f>VLOOKUP(A:A,[1]TDSheet!$A:$O,15,0)</f>
        <v>300</v>
      </c>
      <c r="O81" s="13">
        <f>VLOOKUP(A:A,[1]TDSheet!$A:$X,24,0)</f>
        <v>0</v>
      </c>
      <c r="P81" s="13"/>
      <c r="Q81" s="13"/>
      <c r="R81" s="13"/>
      <c r="S81" s="13"/>
      <c r="T81" s="13"/>
      <c r="U81" s="13"/>
      <c r="V81" s="15">
        <v>700</v>
      </c>
      <c r="W81" s="13">
        <f t="shared" si="18"/>
        <v>593.4</v>
      </c>
      <c r="X81" s="15">
        <v>600</v>
      </c>
      <c r="Y81" s="16">
        <f t="shared" si="19"/>
        <v>9.8365352207617125</v>
      </c>
      <c r="Z81" s="13">
        <f t="shared" si="20"/>
        <v>5.4550050556117293</v>
      </c>
      <c r="AA81" s="13"/>
      <c r="AB81" s="13"/>
      <c r="AC81" s="13"/>
      <c r="AD81" s="13">
        <f>VLOOKUP(A:A,[1]TDSheet!$A:$AD,30,0)</f>
        <v>2442</v>
      </c>
      <c r="AE81" s="13">
        <f>VLOOKUP(A:A,[1]TDSheet!$A:$AE,31,0)</f>
        <v>777.6</v>
      </c>
      <c r="AF81" s="13">
        <f>VLOOKUP(A:A,[1]TDSheet!$A:$AF,32,0)</f>
        <v>823</v>
      </c>
      <c r="AG81" s="13">
        <f>VLOOKUP(A:A,[1]TDSheet!$A:$AG,33,0)</f>
        <v>820.6</v>
      </c>
      <c r="AH81" s="13">
        <f>VLOOKUP(A:A,[3]TDSheet!$A:$D,4,0)</f>
        <v>594</v>
      </c>
      <c r="AI81" s="13" t="str">
        <f>VLOOKUP(A:A,[1]TDSheet!$A:$AI,35,0)</f>
        <v>оконч</v>
      </c>
      <c r="AJ81" s="13">
        <f t="shared" si="21"/>
        <v>244.99999999999997</v>
      </c>
      <c r="AK81" s="13">
        <f t="shared" si="22"/>
        <v>210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3992</v>
      </c>
      <c r="D82" s="8">
        <v>9107</v>
      </c>
      <c r="E82" s="8">
        <v>9607</v>
      </c>
      <c r="F82" s="8">
        <v>3389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9683</v>
      </c>
      <c r="K82" s="13">
        <f t="shared" si="17"/>
        <v>-76</v>
      </c>
      <c r="L82" s="13">
        <f>VLOOKUP(A:A,[1]TDSheet!$A:$M,13,0)</f>
        <v>1500</v>
      </c>
      <c r="M82" s="13">
        <f>VLOOKUP(A:A,[1]TDSheet!$A:$N,14,0)</f>
        <v>1700</v>
      </c>
      <c r="N82" s="13">
        <f>VLOOKUP(A:A,[1]TDSheet!$A:$O,15,0)</f>
        <v>2100</v>
      </c>
      <c r="O82" s="13">
        <f>VLOOKUP(A:A,[1]TDSheet!$A:$X,24,0)</f>
        <v>0</v>
      </c>
      <c r="P82" s="13"/>
      <c r="Q82" s="13"/>
      <c r="R82" s="13"/>
      <c r="S82" s="13"/>
      <c r="T82" s="13"/>
      <c r="U82" s="13"/>
      <c r="V82" s="15">
        <v>1900</v>
      </c>
      <c r="W82" s="13">
        <f t="shared" si="18"/>
        <v>1201.4000000000001</v>
      </c>
      <c r="X82" s="15">
        <v>1500</v>
      </c>
      <c r="Y82" s="16">
        <f t="shared" si="19"/>
        <v>10.062427168303644</v>
      </c>
      <c r="Z82" s="13">
        <f t="shared" si="20"/>
        <v>2.8208756450807391</v>
      </c>
      <c r="AA82" s="13"/>
      <c r="AB82" s="13"/>
      <c r="AC82" s="13"/>
      <c r="AD82" s="13">
        <f>VLOOKUP(A:A,[1]TDSheet!$A:$AD,30,0)</f>
        <v>3600</v>
      </c>
      <c r="AE82" s="13">
        <f>VLOOKUP(A:A,[1]TDSheet!$A:$AE,31,0)</f>
        <v>1116.4000000000001</v>
      </c>
      <c r="AF82" s="13">
        <f>VLOOKUP(A:A,[1]TDSheet!$A:$AF,32,0)</f>
        <v>1068.5999999999999</v>
      </c>
      <c r="AG82" s="13">
        <f>VLOOKUP(A:A,[1]TDSheet!$A:$AG,33,0)</f>
        <v>1241.8</v>
      </c>
      <c r="AH82" s="13">
        <f>VLOOKUP(A:A,[3]TDSheet!$A:$D,4,0)</f>
        <v>1278</v>
      </c>
      <c r="AI82" s="13" t="str">
        <f>VLOOKUP(A:A,[1]TDSheet!$A:$AI,35,0)</f>
        <v>декяб</v>
      </c>
      <c r="AJ82" s="13">
        <f t="shared" si="21"/>
        <v>665</v>
      </c>
      <c r="AK82" s="13">
        <f t="shared" si="22"/>
        <v>525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11</v>
      </c>
      <c r="D83" s="8">
        <v>73</v>
      </c>
      <c r="E83" s="8">
        <v>27</v>
      </c>
      <c r="F83" s="8">
        <v>56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38</v>
      </c>
      <c r="K83" s="13">
        <f t="shared" si="17"/>
        <v>-11</v>
      </c>
      <c r="L83" s="13">
        <f>VLOOKUP(A:A,[1]TDSheet!$A:$M,13,0)</f>
        <v>20</v>
      </c>
      <c r="M83" s="13">
        <f>VLOOKUP(A:A,[1]TDSheet!$A:$N,14,0)</f>
        <v>0</v>
      </c>
      <c r="N83" s="13">
        <f>VLOOKUP(A:A,[1]TDSheet!$A:$O,15,0)</f>
        <v>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5"/>
      <c r="W83" s="13">
        <f t="shared" si="18"/>
        <v>5.4</v>
      </c>
      <c r="X83" s="15"/>
      <c r="Y83" s="16">
        <f t="shared" si="19"/>
        <v>14.074074074074073</v>
      </c>
      <c r="Z83" s="13">
        <f t="shared" si="20"/>
        <v>10.37037037037037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8.6</v>
      </c>
      <c r="AF83" s="13">
        <f>VLOOKUP(A:A,[1]TDSheet!$A:$AF,32,0)</f>
        <v>2</v>
      </c>
      <c r="AG83" s="13">
        <f>VLOOKUP(A:A,[1]TDSheet!$A:$AG,33,0)</f>
        <v>3.2</v>
      </c>
      <c r="AH83" s="13">
        <f>VLOOKUP(A:A,[3]TDSheet!$A:$D,4,0)</f>
        <v>6</v>
      </c>
      <c r="AI83" s="13" t="str">
        <f>VLOOKUP(A:A,[1]TDSheet!$A:$AI,35,0)</f>
        <v>увел</v>
      </c>
      <c r="AJ83" s="13">
        <f t="shared" si="21"/>
        <v>0</v>
      </c>
      <c r="AK83" s="13">
        <f t="shared" si="22"/>
        <v>0</v>
      </c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39</v>
      </c>
      <c r="D84" s="8">
        <v>147</v>
      </c>
      <c r="E84" s="8">
        <v>56</v>
      </c>
      <c r="F84" s="8">
        <v>125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222</v>
      </c>
      <c r="K84" s="13">
        <f t="shared" si="17"/>
        <v>-166</v>
      </c>
      <c r="L84" s="13">
        <f>VLOOKUP(A:A,[1]TDSheet!$A:$M,13,0)</f>
        <v>30</v>
      </c>
      <c r="M84" s="13">
        <f>VLOOKUP(A:A,[1]TDSheet!$A:$N,14,0)</f>
        <v>0</v>
      </c>
      <c r="N84" s="13">
        <f>VLOOKUP(A:A,[1]TDSheet!$A:$O,15,0)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5"/>
      <c r="W84" s="13">
        <f t="shared" si="18"/>
        <v>11.2</v>
      </c>
      <c r="X84" s="15"/>
      <c r="Y84" s="16">
        <f t="shared" si="19"/>
        <v>13.839285714285715</v>
      </c>
      <c r="Z84" s="13">
        <f t="shared" si="20"/>
        <v>11.160714285714286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12.6</v>
      </c>
      <c r="AF84" s="13">
        <f>VLOOKUP(A:A,[1]TDSheet!$A:$AF,32,0)</f>
        <v>1.2</v>
      </c>
      <c r="AG84" s="13">
        <f>VLOOKUP(A:A,[1]TDSheet!$A:$AG,33,0)</f>
        <v>0</v>
      </c>
      <c r="AH84" s="13">
        <f>VLOOKUP(A:A,[3]TDSheet!$A:$D,4,0)</f>
        <v>38</v>
      </c>
      <c r="AI84" s="18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5</v>
      </c>
      <c r="D85" s="8">
        <v>60</v>
      </c>
      <c r="E85" s="8">
        <v>55</v>
      </c>
      <c r="F85" s="8">
        <v>4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211</v>
      </c>
      <c r="K85" s="13">
        <f t="shared" si="17"/>
        <v>-156</v>
      </c>
      <c r="L85" s="13">
        <f>VLOOKUP(A:A,[1]TDSheet!$A:$M,13,0)</f>
        <v>30</v>
      </c>
      <c r="M85" s="13">
        <f>VLOOKUP(A:A,[1]TDSheet!$A:$N,14,0)</f>
        <v>30</v>
      </c>
      <c r="N85" s="13">
        <f>VLOOKUP(A:A,[1]TDSheet!$A:$O,15,0)</f>
        <v>0</v>
      </c>
      <c r="O85" s="13">
        <f>VLOOKUP(A:A,[1]TDSheet!$A:$X,24,0)</f>
        <v>30</v>
      </c>
      <c r="P85" s="13"/>
      <c r="Q85" s="13"/>
      <c r="R85" s="13"/>
      <c r="S85" s="13"/>
      <c r="T85" s="13"/>
      <c r="U85" s="13"/>
      <c r="V85" s="15"/>
      <c r="W85" s="13">
        <f t="shared" si="18"/>
        <v>11</v>
      </c>
      <c r="X85" s="15">
        <v>30</v>
      </c>
      <c r="Y85" s="16">
        <f t="shared" si="19"/>
        <v>11.272727272727273</v>
      </c>
      <c r="Z85" s="13">
        <f t="shared" si="20"/>
        <v>0.36363636363636365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22.6</v>
      </c>
      <c r="AF85" s="13">
        <f>VLOOKUP(A:A,[1]TDSheet!$A:$AF,32,0)</f>
        <v>32.4</v>
      </c>
      <c r="AG85" s="13">
        <f>VLOOKUP(A:A,[1]TDSheet!$A:$AG,33,0)</f>
        <v>4</v>
      </c>
      <c r="AH85" s="13">
        <f>VLOOKUP(A:A,[3]TDSheet!$A:$D,4,0)</f>
        <v>3</v>
      </c>
      <c r="AI85" s="13" t="str">
        <f>VLOOKUP(A:A,[1]TDSheet!$A:$AI,35,0)</f>
        <v>увел</v>
      </c>
      <c r="AJ85" s="13">
        <f t="shared" si="21"/>
        <v>0</v>
      </c>
      <c r="AK85" s="13">
        <f t="shared" si="22"/>
        <v>1.7999999999999998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12</v>
      </c>
      <c r="C86" s="8"/>
      <c r="D86" s="8">
        <v>62</v>
      </c>
      <c r="E86" s="8">
        <v>35</v>
      </c>
      <c r="F86" s="8">
        <v>25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82</v>
      </c>
      <c r="K86" s="13">
        <f t="shared" si="17"/>
        <v>-47</v>
      </c>
      <c r="L86" s="13">
        <f>VLOOKUP(A:A,[1]TDSheet!$A:$M,13,0)</f>
        <v>20</v>
      </c>
      <c r="M86" s="13">
        <f>VLOOKUP(A:A,[1]TDSheet!$A:$N,14,0)</f>
        <v>20</v>
      </c>
      <c r="N86" s="13">
        <f>VLOOKUP(A:A,[1]TDSheet!$A:$O,15,0)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5"/>
      <c r="W86" s="13">
        <f t="shared" si="18"/>
        <v>7</v>
      </c>
      <c r="X86" s="15">
        <v>20</v>
      </c>
      <c r="Y86" s="16">
        <f t="shared" si="19"/>
        <v>12.142857142857142</v>
      </c>
      <c r="Z86" s="13">
        <f t="shared" si="20"/>
        <v>3.5714285714285716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15.2</v>
      </c>
      <c r="AF86" s="13">
        <f>VLOOKUP(A:A,[1]TDSheet!$A:$AF,32,0)</f>
        <v>4.5999999999999996</v>
      </c>
      <c r="AG86" s="13">
        <f>VLOOKUP(A:A,[1]TDSheet!$A:$AG,33,0)</f>
        <v>0</v>
      </c>
      <c r="AH86" s="13">
        <f>VLOOKUP(A:A,[3]TDSheet!$A:$D,4,0)</f>
        <v>8</v>
      </c>
      <c r="AI86" s="13" t="str">
        <f>VLOOKUP(A:A,[1]TDSheet!$A:$AI,35,0)</f>
        <v>склад</v>
      </c>
      <c r="AJ86" s="13">
        <f t="shared" si="21"/>
        <v>0</v>
      </c>
      <c r="AK86" s="13">
        <f t="shared" si="22"/>
        <v>3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67</v>
      </c>
      <c r="D87" s="8">
        <v>679</v>
      </c>
      <c r="E87" s="8">
        <v>688</v>
      </c>
      <c r="F87" s="8">
        <v>36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1030</v>
      </c>
      <c r="K87" s="13">
        <f t="shared" si="17"/>
        <v>-342</v>
      </c>
      <c r="L87" s="13">
        <f>VLOOKUP(A:A,[1]TDSheet!$A:$M,13,0)</f>
        <v>100</v>
      </c>
      <c r="M87" s="13">
        <f>VLOOKUP(A:A,[1]TDSheet!$A:$N,14,0)</f>
        <v>250</v>
      </c>
      <c r="N87" s="13">
        <f>VLOOKUP(A:A,[1]TDSheet!$A:$O,15,0)</f>
        <v>400</v>
      </c>
      <c r="O87" s="13">
        <f>VLOOKUP(A:A,[1]TDSheet!$A:$X,24,0)</f>
        <v>220</v>
      </c>
      <c r="P87" s="13"/>
      <c r="Q87" s="13"/>
      <c r="R87" s="13"/>
      <c r="S87" s="13"/>
      <c r="T87" s="13"/>
      <c r="U87" s="13"/>
      <c r="V87" s="15">
        <v>190</v>
      </c>
      <c r="W87" s="13">
        <f t="shared" si="18"/>
        <v>137.6</v>
      </c>
      <c r="X87" s="15">
        <v>170</v>
      </c>
      <c r="Y87" s="16">
        <f t="shared" si="19"/>
        <v>9.9273255813953494</v>
      </c>
      <c r="Z87" s="13">
        <f t="shared" si="20"/>
        <v>0.26162790697674421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73.599999999999994</v>
      </c>
      <c r="AF87" s="13">
        <f>VLOOKUP(A:A,[1]TDSheet!$A:$AF,32,0)</f>
        <v>80.2</v>
      </c>
      <c r="AG87" s="13">
        <f>VLOOKUP(A:A,[1]TDSheet!$A:$AG,33,0)</f>
        <v>92.2</v>
      </c>
      <c r="AH87" s="13">
        <f>VLOOKUP(A:A,[3]TDSheet!$A:$D,4,0)</f>
        <v>50</v>
      </c>
      <c r="AI87" s="13" t="str">
        <f>VLOOKUP(A:A,[1]TDSheet!$A:$AI,35,0)</f>
        <v>Паша</v>
      </c>
      <c r="AJ87" s="13">
        <f t="shared" si="21"/>
        <v>76</v>
      </c>
      <c r="AK87" s="13">
        <f t="shared" si="22"/>
        <v>68</v>
      </c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143.00800000000001</v>
      </c>
      <c r="D88" s="8">
        <v>242.26900000000001</v>
      </c>
      <c r="E88" s="8">
        <v>237.32499999999999</v>
      </c>
      <c r="F88" s="8">
        <v>136.35499999999999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240.553</v>
      </c>
      <c r="K88" s="13">
        <f t="shared" si="17"/>
        <v>-3.2280000000000086</v>
      </c>
      <c r="L88" s="13">
        <f>VLOOKUP(A:A,[1]TDSheet!$A:$M,13,0)</f>
        <v>50</v>
      </c>
      <c r="M88" s="13">
        <f>VLOOKUP(A:A,[1]TDSheet!$A:$N,14,0)</f>
        <v>80</v>
      </c>
      <c r="N88" s="13">
        <f>VLOOKUP(A:A,[1]TDSheet!$A:$O,15,0)</f>
        <v>90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5">
        <v>60</v>
      </c>
      <c r="W88" s="13">
        <f t="shared" si="18"/>
        <v>47.464999999999996</v>
      </c>
      <c r="X88" s="15">
        <v>50</v>
      </c>
      <c r="Y88" s="16">
        <f t="shared" si="19"/>
        <v>9.825239650268621</v>
      </c>
      <c r="Z88" s="13">
        <f t="shared" si="20"/>
        <v>2.8727483408827559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36.416000000000004</v>
      </c>
      <c r="AF88" s="13">
        <f>VLOOKUP(A:A,[1]TDSheet!$A:$AF,32,0)</f>
        <v>40.255399999999995</v>
      </c>
      <c r="AG88" s="13">
        <f>VLOOKUP(A:A,[1]TDSheet!$A:$AG,33,0)</f>
        <v>41.977999999999994</v>
      </c>
      <c r="AH88" s="13">
        <f>VLOOKUP(A:A,[3]TDSheet!$A:$D,4,0)</f>
        <v>43.287999999999997</v>
      </c>
      <c r="AI88" s="13" t="str">
        <f>VLOOKUP(A:A,[1]TDSheet!$A:$AI,35,0)</f>
        <v>увел</v>
      </c>
      <c r="AJ88" s="13">
        <f t="shared" si="21"/>
        <v>60</v>
      </c>
      <c r="AK88" s="13">
        <f t="shared" si="22"/>
        <v>50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37.125</v>
      </c>
      <c r="D89" s="8">
        <v>1.45</v>
      </c>
      <c r="E89" s="8">
        <v>21.725999999999999</v>
      </c>
      <c r="F89" s="8">
        <v>15.398999999999999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23.45</v>
      </c>
      <c r="K89" s="13">
        <f t="shared" si="17"/>
        <v>-1.7240000000000002</v>
      </c>
      <c r="L89" s="13">
        <f>VLOOKUP(A:A,[1]TDSheet!$A:$M,13,0)</f>
        <v>10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VLOOKUP(A:A,[1]TDSheet!$A:$X,24,0)</f>
        <v>10</v>
      </c>
      <c r="P89" s="13"/>
      <c r="Q89" s="13"/>
      <c r="R89" s="13"/>
      <c r="S89" s="13"/>
      <c r="T89" s="13"/>
      <c r="U89" s="13"/>
      <c r="V89" s="15"/>
      <c r="W89" s="13">
        <f t="shared" si="18"/>
        <v>4.3452000000000002</v>
      </c>
      <c r="X89" s="15">
        <v>10</v>
      </c>
      <c r="Y89" s="16">
        <f t="shared" si="19"/>
        <v>10.448080640706987</v>
      </c>
      <c r="Z89" s="13">
        <f t="shared" si="20"/>
        <v>3.5439105219552607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5.2279999999999998</v>
      </c>
      <c r="AF89" s="13">
        <f>VLOOKUP(A:A,[1]TDSheet!$A:$AF,32,0)</f>
        <v>4.8996000000000004</v>
      </c>
      <c r="AG89" s="13">
        <f>VLOOKUP(A:A,[1]TDSheet!$A:$AG,33,0)</f>
        <v>5.2124000000000006</v>
      </c>
      <c r="AH89" s="13">
        <f>VLOOKUP(A:A,[3]TDSheet!$A:$D,4,0)</f>
        <v>5.766</v>
      </c>
      <c r="AI89" s="13" t="str">
        <f>VLOOKUP(A:A,[1]TDSheet!$A:$AI,35,0)</f>
        <v>увел</v>
      </c>
      <c r="AJ89" s="13">
        <f t="shared" si="21"/>
        <v>0</v>
      </c>
      <c r="AK89" s="13">
        <f t="shared" si="22"/>
        <v>10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7</v>
      </c>
      <c r="D90" s="8">
        <v>478</v>
      </c>
      <c r="E90" s="8">
        <v>314</v>
      </c>
      <c r="F90" s="8">
        <v>38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373</v>
      </c>
      <c r="K90" s="13">
        <f t="shared" si="17"/>
        <v>-59</v>
      </c>
      <c r="L90" s="13">
        <f>VLOOKUP(A:A,[1]TDSheet!$A:$M,13,0)</f>
        <v>60</v>
      </c>
      <c r="M90" s="13">
        <f>VLOOKUP(A:A,[1]TDSheet!$A:$N,14,0)</f>
        <v>100</v>
      </c>
      <c r="N90" s="13">
        <f>VLOOKUP(A:A,[1]TDSheet!$A:$O,15,0)</f>
        <v>100</v>
      </c>
      <c r="O90" s="13">
        <f>VLOOKUP(A:A,[1]TDSheet!$A:$X,24,0)</f>
        <v>50</v>
      </c>
      <c r="P90" s="13"/>
      <c r="Q90" s="13"/>
      <c r="R90" s="13"/>
      <c r="S90" s="13"/>
      <c r="T90" s="13"/>
      <c r="U90" s="13"/>
      <c r="V90" s="15">
        <v>200</v>
      </c>
      <c r="W90" s="13">
        <f t="shared" si="18"/>
        <v>62.8</v>
      </c>
      <c r="X90" s="15">
        <v>70</v>
      </c>
      <c r="Y90" s="16">
        <f t="shared" si="19"/>
        <v>9.8407643312101918</v>
      </c>
      <c r="Z90" s="13">
        <f t="shared" si="20"/>
        <v>0.60509554140127386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40.6</v>
      </c>
      <c r="AF90" s="13">
        <f>VLOOKUP(A:A,[1]TDSheet!$A:$AF,32,0)</f>
        <v>44</v>
      </c>
      <c r="AG90" s="13">
        <f>VLOOKUP(A:A,[1]TDSheet!$A:$AG,33,0)</f>
        <v>57.6</v>
      </c>
      <c r="AH90" s="13">
        <f>VLOOKUP(A:A,[3]TDSheet!$A:$D,4,0)</f>
        <v>71</v>
      </c>
      <c r="AI90" s="13" t="str">
        <f>VLOOKUP(A:A,[1]TDSheet!$A:$AI,35,0)</f>
        <v>увел</v>
      </c>
      <c r="AJ90" s="13">
        <f t="shared" si="21"/>
        <v>80</v>
      </c>
      <c r="AK90" s="13">
        <f t="shared" si="22"/>
        <v>28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245.458</v>
      </c>
      <c r="D91" s="8">
        <v>127.099</v>
      </c>
      <c r="E91" s="8">
        <v>121.60299999999999</v>
      </c>
      <c r="F91" s="8">
        <v>250.95400000000001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114.952</v>
      </c>
      <c r="K91" s="13">
        <f t="shared" si="17"/>
        <v>6.6509999999999962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5"/>
      <c r="W91" s="13">
        <f t="shared" si="18"/>
        <v>24.320599999999999</v>
      </c>
      <c r="X91" s="15"/>
      <c r="Y91" s="16">
        <f t="shared" si="19"/>
        <v>10.318577666669409</v>
      </c>
      <c r="Z91" s="13">
        <f t="shared" si="20"/>
        <v>10.318577666669409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25.495799999999999</v>
      </c>
      <c r="AF91" s="13">
        <f>VLOOKUP(A:A,[1]TDSheet!$A:$AF,32,0)</f>
        <v>24.027200000000001</v>
      </c>
      <c r="AG91" s="13">
        <f>VLOOKUP(A:A,[1]TDSheet!$A:$AG,33,0)</f>
        <v>32.333199999999998</v>
      </c>
      <c r="AH91" s="13">
        <f>VLOOKUP(A:A,[3]TDSheet!$A:$D,4,0)</f>
        <v>21.666</v>
      </c>
      <c r="AI91" s="13" t="str">
        <f>VLOOKUP(A:A,[1]TDSheet!$A:$AI,35,0)</f>
        <v>увел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4</v>
      </c>
      <c r="D92" s="8">
        <v>13</v>
      </c>
      <c r="E92" s="8">
        <v>5</v>
      </c>
      <c r="F92" s="8">
        <v>8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9</v>
      </c>
      <c r="K92" s="13">
        <f t="shared" si="17"/>
        <v>-4</v>
      </c>
      <c r="L92" s="13">
        <f>VLOOKUP(A:A,[1]TDSheet!$A:$M,13,0)</f>
        <v>0</v>
      </c>
      <c r="M92" s="13">
        <f>VLOOKUP(A:A,[1]TDSheet!$A:$N,14,0)</f>
        <v>10</v>
      </c>
      <c r="N92" s="13">
        <f>VLOOKUP(A:A,[1]TDSheet!$A:$O,15,0)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5"/>
      <c r="W92" s="13">
        <f t="shared" si="18"/>
        <v>1</v>
      </c>
      <c r="X92" s="15"/>
      <c r="Y92" s="16">
        <f t="shared" si="19"/>
        <v>18</v>
      </c>
      <c r="Z92" s="13">
        <f t="shared" si="20"/>
        <v>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3.4</v>
      </c>
      <c r="AF92" s="13">
        <f>VLOOKUP(A:A,[1]TDSheet!$A:$AF,32,0)</f>
        <v>0.8</v>
      </c>
      <c r="AG92" s="13">
        <f>VLOOKUP(A:A,[1]TDSheet!$A:$AG,33,0)</f>
        <v>2.4</v>
      </c>
      <c r="AH92" s="13">
        <f>VLOOKUP(A:A,[3]TDSheet!$A:$D,4,0)</f>
        <v>2</v>
      </c>
      <c r="AI92" s="13" t="str">
        <f>VLOOKUP(A:A,[1]TDSheet!$A:$AI,35,0)</f>
        <v>увел</v>
      </c>
      <c r="AJ92" s="13">
        <f t="shared" si="21"/>
        <v>0</v>
      </c>
      <c r="AK92" s="13">
        <f t="shared" si="22"/>
        <v>0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62</v>
      </c>
      <c r="D93" s="8">
        <v>134</v>
      </c>
      <c r="E93" s="8">
        <v>96</v>
      </c>
      <c r="F93" s="8">
        <v>81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134</v>
      </c>
      <c r="K93" s="13">
        <f t="shared" si="17"/>
        <v>-38</v>
      </c>
      <c r="L93" s="13">
        <f>VLOOKUP(A:A,[1]TDSheet!$A:$M,13,0)</f>
        <v>40</v>
      </c>
      <c r="M93" s="13">
        <f>VLOOKUP(A:A,[1]TDSheet!$A:$N,14,0)</f>
        <v>0</v>
      </c>
      <c r="N93" s="13">
        <f>VLOOKUP(A:A,[1]TDSheet!$A:$O,15,0)</f>
        <v>30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5">
        <v>20</v>
      </c>
      <c r="W93" s="13">
        <f t="shared" si="18"/>
        <v>19.2</v>
      </c>
      <c r="X93" s="15">
        <v>20</v>
      </c>
      <c r="Y93" s="16">
        <f t="shared" si="19"/>
        <v>9.9479166666666679</v>
      </c>
      <c r="Z93" s="13">
        <f t="shared" si="20"/>
        <v>4.21875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18.399999999999999</v>
      </c>
      <c r="AF93" s="13">
        <f>VLOOKUP(A:A,[1]TDSheet!$A:$AF,32,0)</f>
        <v>18.2</v>
      </c>
      <c r="AG93" s="13">
        <f>VLOOKUP(A:A,[1]TDSheet!$A:$AG,33,0)</f>
        <v>23.8</v>
      </c>
      <c r="AH93" s="13">
        <f>VLOOKUP(A:A,[3]TDSheet!$A:$D,4,0)</f>
        <v>27</v>
      </c>
      <c r="AI93" s="13">
        <f>VLOOKUP(A:A,[1]TDSheet!$A:$AI,35,0)</f>
        <v>0</v>
      </c>
      <c r="AJ93" s="13">
        <f t="shared" si="21"/>
        <v>4</v>
      </c>
      <c r="AK93" s="13">
        <f t="shared" si="22"/>
        <v>4</v>
      </c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34</v>
      </c>
      <c r="D94" s="8">
        <v>134</v>
      </c>
      <c r="E94" s="8">
        <v>91</v>
      </c>
      <c r="F94" s="8">
        <v>72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99</v>
      </c>
      <c r="K94" s="13">
        <f t="shared" si="17"/>
        <v>-8</v>
      </c>
      <c r="L94" s="13">
        <f>VLOOKUP(A:A,[1]TDSheet!$A:$M,13,0)</f>
        <v>40</v>
      </c>
      <c r="M94" s="13">
        <f>VLOOKUP(A:A,[1]TDSheet!$A:$N,14,0)</f>
        <v>0</v>
      </c>
      <c r="N94" s="13">
        <f>VLOOKUP(A:A,[1]TDSheet!$A:$O,15,0)</f>
        <v>40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5">
        <v>10</v>
      </c>
      <c r="W94" s="13">
        <f t="shared" si="18"/>
        <v>18.2</v>
      </c>
      <c r="X94" s="15">
        <v>20</v>
      </c>
      <c r="Y94" s="16">
        <f t="shared" si="19"/>
        <v>10</v>
      </c>
      <c r="Z94" s="13">
        <f t="shared" si="20"/>
        <v>3.9560439560439562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11.4</v>
      </c>
      <c r="AF94" s="13">
        <f>VLOOKUP(A:A,[1]TDSheet!$A:$AF,32,0)</f>
        <v>13.8</v>
      </c>
      <c r="AG94" s="13">
        <f>VLOOKUP(A:A,[1]TDSheet!$A:$AG,33,0)</f>
        <v>21.6</v>
      </c>
      <c r="AH94" s="13">
        <f>VLOOKUP(A:A,[3]TDSheet!$A:$D,4,0)</f>
        <v>20</v>
      </c>
      <c r="AI94" s="13" t="str">
        <f>VLOOKUP(A:A,[1]TDSheet!$A:$AI,35,0)</f>
        <v>увел</v>
      </c>
      <c r="AJ94" s="13">
        <f t="shared" si="21"/>
        <v>2</v>
      </c>
      <c r="AK94" s="13">
        <f t="shared" si="22"/>
        <v>4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166</v>
      </c>
      <c r="D95" s="8">
        <v>254</v>
      </c>
      <c r="E95" s="8">
        <v>165</v>
      </c>
      <c r="F95" s="8">
        <v>240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221</v>
      </c>
      <c r="K95" s="13">
        <f t="shared" si="17"/>
        <v>-56</v>
      </c>
      <c r="L95" s="13">
        <f>VLOOKUP(A:A,[1]TDSheet!$A:$M,13,0)</f>
        <v>80</v>
      </c>
      <c r="M95" s="13">
        <f>VLOOKUP(A:A,[1]TDSheet!$A:$N,14,0)</f>
        <v>0</v>
      </c>
      <c r="N95" s="13">
        <f>VLOOKUP(A:A,[1]TDSheet!$A:$O,15,0)</f>
        <v>0</v>
      </c>
      <c r="O95" s="13">
        <f>VLOOKUP(A:A,[1]TDSheet!$A:$X,24,0)</f>
        <v>0</v>
      </c>
      <c r="P95" s="13"/>
      <c r="Q95" s="13"/>
      <c r="R95" s="13"/>
      <c r="S95" s="13"/>
      <c r="T95" s="13"/>
      <c r="U95" s="13"/>
      <c r="V95" s="15"/>
      <c r="W95" s="13">
        <f t="shared" si="18"/>
        <v>33</v>
      </c>
      <c r="X95" s="15"/>
      <c r="Y95" s="16">
        <f t="shared" si="19"/>
        <v>9.6969696969696972</v>
      </c>
      <c r="Z95" s="13">
        <f t="shared" si="20"/>
        <v>7.2727272727272725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40.799999999999997</v>
      </c>
      <c r="AF95" s="13">
        <f>VLOOKUP(A:A,[1]TDSheet!$A:$AF,32,0)</f>
        <v>47.8</v>
      </c>
      <c r="AG95" s="13">
        <f>VLOOKUP(A:A,[1]TDSheet!$A:$AG,33,0)</f>
        <v>52.2</v>
      </c>
      <c r="AH95" s="13">
        <f>VLOOKUP(A:A,[3]TDSheet!$A:$D,4,0)</f>
        <v>28</v>
      </c>
      <c r="AI95" s="13" t="str">
        <f>VLOOKUP(A:A,[1]TDSheet!$A:$AI,35,0)</f>
        <v>увел</v>
      </c>
      <c r="AJ95" s="13">
        <f t="shared" si="21"/>
        <v>0</v>
      </c>
      <c r="AK95" s="13">
        <f t="shared" si="22"/>
        <v>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272</v>
      </c>
      <c r="D96" s="8">
        <v>132</v>
      </c>
      <c r="E96" s="8">
        <v>314</v>
      </c>
      <c r="F96" s="8">
        <v>73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400</v>
      </c>
      <c r="K96" s="13">
        <f t="shared" si="17"/>
        <v>-86</v>
      </c>
      <c r="L96" s="13">
        <f>VLOOKUP(A:A,[1]TDSheet!$A:$M,13,0)</f>
        <v>60</v>
      </c>
      <c r="M96" s="13">
        <f>VLOOKUP(A:A,[1]TDSheet!$A:$N,14,0)</f>
        <v>200</v>
      </c>
      <c r="N96" s="13">
        <f>VLOOKUP(A:A,[1]TDSheet!$A:$O,15,0)</f>
        <v>120</v>
      </c>
      <c r="O96" s="13">
        <f>VLOOKUP(A:A,[1]TDSheet!$A:$X,24,0)</f>
        <v>60</v>
      </c>
      <c r="P96" s="13"/>
      <c r="Q96" s="13"/>
      <c r="R96" s="13"/>
      <c r="S96" s="13"/>
      <c r="T96" s="13"/>
      <c r="U96" s="13"/>
      <c r="V96" s="15">
        <v>40</v>
      </c>
      <c r="W96" s="13">
        <f t="shared" si="18"/>
        <v>62.8</v>
      </c>
      <c r="X96" s="15">
        <v>70</v>
      </c>
      <c r="Y96" s="16">
        <f t="shared" si="19"/>
        <v>9.9203821656050959</v>
      </c>
      <c r="Z96" s="13">
        <f t="shared" si="20"/>
        <v>1.1624203821656052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40.4</v>
      </c>
      <c r="AF96" s="13">
        <f>VLOOKUP(A:A,[1]TDSheet!$A:$AF,32,0)</f>
        <v>55</v>
      </c>
      <c r="AG96" s="13">
        <f>VLOOKUP(A:A,[1]TDSheet!$A:$AG,33,0)</f>
        <v>50.2</v>
      </c>
      <c r="AH96" s="13">
        <f>VLOOKUP(A:A,[3]TDSheet!$A:$D,4,0)</f>
        <v>54</v>
      </c>
      <c r="AI96" s="13" t="str">
        <f>VLOOKUP(A:A,[1]TDSheet!$A:$AI,35,0)</f>
        <v>декяб</v>
      </c>
      <c r="AJ96" s="13">
        <f t="shared" si="21"/>
        <v>12</v>
      </c>
      <c r="AK96" s="13">
        <f t="shared" si="22"/>
        <v>21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283.12</v>
      </c>
      <c r="D97" s="8">
        <v>304.28800000000001</v>
      </c>
      <c r="E97" s="8">
        <v>344.798</v>
      </c>
      <c r="F97" s="8">
        <v>234.98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345.90600000000001</v>
      </c>
      <c r="K97" s="13">
        <f t="shared" si="17"/>
        <v>-1.1080000000000041</v>
      </c>
      <c r="L97" s="13">
        <f>VLOOKUP(A:A,[1]TDSheet!$A:$M,13,0)</f>
        <v>80</v>
      </c>
      <c r="M97" s="13">
        <f>VLOOKUP(A:A,[1]TDSheet!$A:$N,14,0)</f>
        <v>80</v>
      </c>
      <c r="N97" s="13">
        <f>VLOOKUP(A:A,[1]TDSheet!$A:$O,15,0)</f>
        <v>150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5">
        <v>60</v>
      </c>
      <c r="W97" s="13">
        <f t="shared" si="18"/>
        <v>68.959599999999995</v>
      </c>
      <c r="X97" s="15">
        <v>90</v>
      </c>
      <c r="Y97" s="16">
        <f t="shared" si="19"/>
        <v>10.078074698809159</v>
      </c>
      <c r="Z97" s="13">
        <f t="shared" si="20"/>
        <v>3.4075023637028057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68.461600000000004</v>
      </c>
      <c r="AF97" s="13">
        <f>VLOOKUP(A:A,[1]TDSheet!$A:$AF,32,0)</f>
        <v>67.25800000000001</v>
      </c>
      <c r="AG97" s="13">
        <f>VLOOKUP(A:A,[1]TDSheet!$A:$AG,33,0)</f>
        <v>72.641999999999996</v>
      </c>
      <c r="AH97" s="13">
        <f>VLOOKUP(A:A,[3]TDSheet!$A:$D,4,0)</f>
        <v>69.858999999999995</v>
      </c>
      <c r="AI97" s="13" t="e">
        <f>VLOOKUP(A:A,[1]TDSheet!$A:$AI,35,0)</f>
        <v>#N/A</v>
      </c>
      <c r="AJ97" s="13">
        <f t="shared" si="21"/>
        <v>60</v>
      </c>
      <c r="AK97" s="13">
        <f t="shared" si="22"/>
        <v>90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2191.422</v>
      </c>
      <c r="D98" s="8">
        <v>3379.8539999999998</v>
      </c>
      <c r="E98" s="8">
        <v>3032.6030000000001</v>
      </c>
      <c r="F98" s="8">
        <v>2460.652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3138.8159999999998</v>
      </c>
      <c r="K98" s="13">
        <f t="shared" si="17"/>
        <v>-106.21299999999974</v>
      </c>
      <c r="L98" s="13">
        <f>VLOOKUP(A:A,[1]TDSheet!$A:$M,13,0)</f>
        <v>500</v>
      </c>
      <c r="M98" s="13">
        <f>VLOOKUP(A:A,[1]TDSheet!$A:$N,14,0)</f>
        <v>1000</v>
      </c>
      <c r="N98" s="13">
        <f>VLOOKUP(A:A,[1]TDSheet!$A:$O,15,0)</f>
        <v>500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5">
        <v>1500</v>
      </c>
      <c r="W98" s="13">
        <f t="shared" si="18"/>
        <v>606.52060000000006</v>
      </c>
      <c r="X98" s="15">
        <v>1000</v>
      </c>
      <c r="Y98" s="16">
        <f t="shared" si="19"/>
        <v>11.476365353460377</v>
      </c>
      <c r="Z98" s="13">
        <f t="shared" si="20"/>
        <v>4.0569965801656194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599.38339999999994</v>
      </c>
      <c r="AF98" s="13">
        <f>VLOOKUP(A:A,[1]TDSheet!$A:$AF,32,0)</f>
        <v>668.75739999999996</v>
      </c>
      <c r="AG98" s="13">
        <f>VLOOKUP(A:A,[1]TDSheet!$A:$AG,33,0)</f>
        <v>656.98019999999997</v>
      </c>
      <c r="AH98" s="13">
        <f>VLOOKUP(A:A,[3]TDSheet!$A:$D,4,0)</f>
        <v>673.85400000000004</v>
      </c>
      <c r="AI98" s="13">
        <f>VLOOKUP(A:A,[1]TDSheet!$A:$AI,35,0)</f>
        <v>0</v>
      </c>
      <c r="AJ98" s="13">
        <f t="shared" si="21"/>
        <v>1500</v>
      </c>
      <c r="AK98" s="13">
        <f t="shared" si="22"/>
        <v>1000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5464.2169999999996</v>
      </c>
      <c r="D99" s="8">
        <v>4900.0659999999998</v>
      </c>
      <c r="E99" s="8">
        <v>7167.2250000000004</v>
      </c>
      <c r="F99" s="8">
        <v>3092.8850000000002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7368.5379999999996</v>
      </c>
      <c r="K99" s="13">
        <f t="shared" si="17"/>
        <v>-201.31299999999919</v>
      </c>
      <c r="L99" s="13">
        <f>VLOOKUP(A:A,[1]TDSheet!$A:$M,13,0)</f>
        <v>2100</v>
      </c>
      <c r="M99" s="13">
        <f>VLOOKUP(A:A,[1]TDSheet!$A:$N,14,0)</f>
        <v>2600</v>
      </c>
      <c r="N99" s="13">
        <f>VLOOKUP(A:A,[1]TDSheet!$A:$O,15,0)</f>
        <v>2600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5">
        <v>2900</v>
      </c>
      <c r="W99" s="13">
        <f t="shared" si="18"/>
        <v>1433.4450000000002</v>
      </c>
      <c r="X99" s="15">
        <v>3400</v>
      </c>
      <c r="Y99" s="16">
        <f t="shared" si="19"/>
        <v>11.645291587748396</v>
      </c>
      <c r="Z99" s="13">
        <f t="shared" si="20"/>
        <v>2.1576586475239719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1341.7801999999999</v>
      </c>
      <c r="AF99" s="13">
        <f>VLOOKUP(A:A,[1]TDSheet!$A:$AF,32,0)</f>
        <v>1489.5907999999999</v>
      </c>
      <c r="AG99" s="13">
        <f>VLOOKUP(A:A,[1]TDSheet!$A:$AG,33,0)</f>
        <v>1561.9904000000001</v>
      </c>
      <c r="AH99" s="13">
        <f>VLOOKUP(A:A,[3]TDSheet!$A:$D,4,0)</f>
        <v>1619.8130000000001</v>
      </c>
      <c r="AI99" s="13" t="str">
        <f>VLOOKUP(A:A,[1]TDSheet!$A:$AI,35,0)</f>
        <v>проддек</v>
      </c>
      <c r="AJ99" s="13">
        <f t="shared" si="21"/>
        <v>2900</v>
      </c>
      <c r="AK99" s="13">
        <f t="shared" si="22"/>
        <v>3400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2983.5230000000001</v>
      </c>
      <c r="D100" s="8">
        <v>3998.8670000000002</v>
      </c>
      <c r="E100" s="17">
        <v>3530</v>
      </c>
      <c r="F100" s="17">
        <v>2705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2783.5419999999999</v>
      </c>
      <c r="K100" s="13">
        <f t="shared" si="17"/>
        <v>746.45800000000008</v>
      </c>
      <c r="L100" s="13">
        <f>VLOOKUP(A:A,[1]TDSheet!$A:$M,13,0)</f>
        <v>900</v>
      </c>
      <c r="M100" s="13">
        <f>VLOOKUP(A:A,[1]TDSheet!$A:$N,14,0)</f>
        <v>1200</v>
      </c>
      <c r="N100" s="13">
        <f>VLOOKUP(A:A,[1]TDSheet!$A:$O,15,0)</f>
        <v>500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5">
        <v>1600</v>
      </c>
      <c r="W100" s="13">
        <f t="shared" si="18"/>
        <v>706</v>
      </c>
      <c r="X100" s="15">
        <v>1500</v>
      </c>
      <c r="Y100" s="16">
        <f t="shared" si="19"/>
        <v>11.905099150141643</v>
      </c>
      <c r="Z100" s="13">
        <f t="shared" si="20"/>
        <v>3.8314447592067991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698</v>
      </c>
      <c r="AF100" s="13">
        <f>VLOOKUP(A:A,[1]TDSheet!$A:$AF,32,0)</f>
        <v>690.4</v>
      </c>
      <c r="AG100" s="13">
        <f>VLOOKUP(A:A,[1]TDSheet!$A:$AG,33,0)</f>
        <v>730.6</v>
      </c>
      <c r="AH100" s="13">
        <f>VLOOKUP(A:A,[3]TDSheet!$A:$D,4,0)</f>
        <v>725.99599999999998</v>
      </c>
      <c r="AI100" s="13" t="str">
        <f>VLOOKUP(A:A,[1]TDSheet!$A:$AI,35,0)</f>
        <v>декяб</v>
      </c>
      <c r="AJ100" s="13">
        <f t="shared" si="21"/>
        <v>1600</v>
      </c>
      <c r="AK100" s="13">
        <f t="shared" si="22"/>
        <v>1500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20.138000000000002</v>
      </c>
      <c r="D101" s="8"/>
      <c r="E101" s="8">
        <v>13.378</v>
      </c>
      <c r="F101" s="8">
        <v>6.76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13.4</v>
      </c>
      <c r="K101" s="13">
        <f t="shared" si="17"/>
        <v>-2.2000000000000242E-2</v>
      </c>
      <c r="L101" s="13">
        <f>VLOOKUP(A:A,[1]TDSheet!$A:$M,13,0)</f>
        <v>0</v>
      </c>
      <c r="M101" s="13">
        <f>VLOOKUP(A:A,[1]TDSheet!$A:$N,14,0)</f>
        <v>10</v>
      </c>
      <c r="N101" s="13">
        <f>VLOOKUP(A:A,[1]TDSheet!$A:$O,15,0)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5">
        <v>10</v>
      </c>
      <c r="W101" s="13">
        <f t="shared" si="18"/>
        <v>2.6756000000000002</v>
      </c>
      <c r="X101" s="15"/>
      <c r="Y101" s="16">
        <f t="shared" si="19"/>
        <v>10.001494991777543</v>
      </c>
      <c r="Z101" s="13">
        <f t="shared" si="20"/>
        <v>2.5265361040514276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1.5958000000000001</v>
      </c>
      <c r="AF101" s="13">
        <f>VLOOKUP(A:A,[1]TDSheet!$A:$AF,32,0)</f>
        <v>0.53680000000000005</v>
      </c>
      <c r="AG101" s="13">
        <f>VLOOKUP(A:A,[1]TDSheet!$A:$AG,33,0)</f>
        <v>2.1472000000000002</v>
      </c>
      <c r="AH101" s="13">
        <f>VLOOKUP(A:A,[3]TDSheet!$A:$D,4,0)</f>
        <v>2.6840000000000002</v>
      </c>
      <c r="AI101" s="13" t="str">
        <f>VLOOKUP(A:A,[1]TDSheet!$A:$AI,35,0)</f>
        <v>увел</v>
      </c>
      <c r="AJ101" s="13">
        <f t="shared" si="21"/>
        <v>10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22.780999999999999</v>
      </c>
      <c r="D102" s="8"/>
      <c r="E102" s="8">
        <v>13.398999999999999</v>
      </c>
      <c r="F102" s="8">
        <v>9.3819999999999997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13.4</v>
      </c>
      <c r="K102" s="13">
        <f t="shared" si="17"/>
        <v>-1.0000000000012221E-3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VLOOKUP(A:A,[1]TDSheet!$A:$O,15,0)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5">
        <v>10</v>
      </c>
      <c r="W102" s="13">
        <f t="shared" si="18"/>
        <v>2.6797999999999997</v>
      </c>
      <c r="X102" s="15"/>
      <c r="Y102" s="16">
        <f t="shared" si="19"/>
        <v>7.2326293006940814</v>
      </c>
      <c r="Z102" s="13">
        <f t="shared" si="20"/>
        <v>3.5010075378759611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0.26840000000000003</v>
      </c>
      <c r="AG102" s="13">
        <f>VLOOKUP(A:A,[1]TDSheet!$A:$AG,33,0)</f>
        <v>1.611</v>
      </c>
      <c r="AH102" s="13">
        <f>VLOOKUP(A:A,[3]TDSheet!$A:$D,4,0)</f>
        <v>8.0229999999999997</v>
      </c>
      <c r="AI102" s="13" t="str">
        <f>VLOOKUP(A:A,[1]TDSheet!$A:$AI,35,0)</f>
        <v>увел</v>
      </c>
      <c r="AJ102" s="13">
        <f t="shared" si="21"/>
        <v>10</v>
      </c>
      <c r="AK102" s="13">
        <f t="shared" si="22"/>
        <v>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80.709000000000003</v>
      </c>
      <c r="D103" s="8">
        <v>257.12900000000002</v>
      </c>
      <c r="E103" s="8">
        <v>164.37700000000001</v>
      </c>
      <c r="F103" s="8">
        <v>169.39400000000001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169.31299999999999</v>
      </c>
      <c r="K103" s="13">
        <f t="shared" si="17"/>
        <v>-4.9359999999999786</v>
      </c>
      <c r="L103" s="13">
        <f>VLOOKUP(A:A,[1]TDSheet!$A:$M,13,0)</f>
        <v>40</v>
      </c>
      <c r="M103" s="13">
        <f>VLOOKUP(A:A,[1]TDSheet!$A:$N,14,0)</f>
        <v>0</v>
      </c>
      <c r="N103" s="13">
        <f>VLOOKUP(A:A,[1]TDSheet!$A:$O,15,0)</f>
        <v>50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32.875399999999999</v>
      </c>
      <c r="X103" s="15">
        <v>50</v>
      </c>
      <c r="Y103" s="16">
        <f t="shared" si="19"/>
        <v>10.323646252212901</v>
      </c>
      <c r="Z103" s="13">
        <f t="shared" si="20"/>
        <v>5.1526065082097867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32.820399999999999</v>
      </c>
      <c r="AF103" s="13">
        <f>VLOOKUP(A:A,[1]TDSheet!$A:$AF,32,0)</f>
        <v>33.452999999999996</v>
      </c>
      <c r="AG103" s="13">
        <f>VLOOKUP(A:A,[1]TDSheet!$A:$AG,33,0)</f>
        <v>38.247599999999998</v>
      </c>
      <c r="AH103" s="13">
        <f>VLOOKUP(A:A,[3]TDSheet!$A:$D,4,0)</f>
        <v>26.913</v>
      </c>
      <c r="AI103" s="13">
        <f>VLOOKUP(A:A,[1]TDSheet!$A:$AI,35,0)</f>
        <v>0</v>
      </c>
      <c r="AJ103" s="13">
        <f t="shared" si="21"/>
        <v>30</v>
      </c>
      <c r="AK103" s="13">
        <f t="shared" si="22"/>
        <v>50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75</v>
      </c>
      <c r="D104" s="8">
        <v>227</v>
      </c>
      <c r="E104" s="8">
        <v>147</v>
      </c>
      <c r="F104" s="8">
        <v>153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158</v>
      </c>
      <c r="K104" s="13">
        <f t="shared" si="17"/>
        <v>-11</v>
      </c>
      <c r="L104" s="13">
        <f>VLOOKUP(A:A,[1]TDSheet!$A:$M,13,0)</f>
        <v>40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5">
        <v>70</v>
      </c>
      <c r="W104" s="13">
        <f t="shared" si="18"/>
        <v>29.4</v>
      </c>
      <c r="X104" s="15">
        <v>50</v>
      </c>
      <c r="Y104" s="16">
        <f t="shared" si="19"/>
        <v>10.646258503401361</v>
      </c>
      <c r="Z104" s="13">
        <f t="shared" si="20"/>
        <v>5.2040816326530619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35.799999999999997</v>
      </c>
      <c r="AF104" s="13">
        <f>VLOOKUP(A:A,[1]TDSheet!$A:$AF,32,0)</f>
        <v>30.6</v>
      </c>
      <c r="AG104" s="13">
        <f>VLOOKUP(A:A,[1]TDSheet!$A:$AG,33,0)</f>
        <v>38.6</v>
      </c>
      <c r="AH104" s="13">
        <f>VLOOKUP(A:A,[3]TDSheet!$A:$D,4,0)</f>
        <v>27</v>
      </c>
      <c r="AI104" s="13" t="e">
        <f>VLOOKUP(A:A,[1]TDSheet!$A:$AI,35,0)</f>
        <v>#N/A</v>
      </c>
      <c r="AJ104" s="13">
        <f t="shared" si="21"/>
        <v>35</v>
      </c>
      <c r="AK104" s="13">
        <f t="shared" si="22"/>
        <v>25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51</v>
      </c>
      <c r="D105" s="8">
        <v>1</v>
      </c>
      <c r="E105" s="8">
        <v>22</v>
      </c>
      <c r="F105" s="8">
        <v>29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29</v>
      </c>
      <c r="K105" s="13">
        <f t="shared" si="17"/>
        <v>-7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>
        <v>10</v>
      </c>
      <c r="W105" s="13">
        <f t="shared" si="18"/>
        <v>4.4000000000000004</v>
      </c>
      <c r="X105" s="15"/>
      <c r="Y105" s="16">
        <f t="shared" si="19"/>
        <v>8.8636363636363633</v>
      </c>
      <c r="Z105" s="13">
        <f t="shared" si="20"/>
        <v>6.5909090909090899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11.6</v>
      </c>
      <c r="AF105" s="13">
        <f>VLOOKUP(A:A,[1]TDSheet!$A:$AF,32,0)</f>
        <v>7.8</v>
      </c>
      <c r="AG105" s="13">
        <f>VLOOKUP(A:A,[1]TDSheet!$A:$AG,33,0)</f>
        <v>2.8</v>
      </c>
      <c r="AH105" s="13">
        <f>VLOOKUP(A:A,[3]TDSheet!$A:$D,4,0)</f>
        <v>9</v>
      </c>
      <c r="AI105" s="13" t="str">
        <f>VLOOKUP(A:A,[1]TDSheet!$A:$AI,35,0)</f>
        <v>увел</v>
      </c>
      <c r="AJ105" s="13">
        <f t="shared" si="21"/>
        <v>4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7</v>
      </c>
      <c r="D106" s="8">
        <v>10</v>
      </c>
      <c r="E106" s="8">
        <v>9</v>
      </c>
      <c r="F106" s="8">
        <v>8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18</v>
      </c>
      <c r="K106" s="13">
        <f t="shared" si="17"/>
        <v>-9</v>
      </c>
      <c r="L106" s="13">
        <f>VLOOKUP(A:A,[1]TDSheet!$A:$M,13,0)</f>
        <v>10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5"/>
      <c r="W106" s="13">
        <f t="shared" si="18"/>
        <v>1.8</v>
      </c>
      <c r="X106" s="15"/>
      <c r="Y106" s="16">
        <f t="shared" si="19"/>
        <v>10</v>
      </c>
      <c r="Z106" s="13">
        <f t="shared" si="20"/>
        <v>4.4444444444444446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6.4</v>
      </c>
      <c r="AF106" s="13">
        <f>VLOOKUP(A:A,[1]TDSheet!$A:$AF,32,0)</f>
        <v>2.4</v>
      </c>
      <c r="AG106" s="13">
        <f>VLOOKUP(A:A,[1]TDSheet!$A:$AG,33,0)</f>
        <v>2.8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37</v>
      </c>
      <c r="D107" s="8">
        <v>2</v>
      </c>
      <c r="E107" s="8">
        <v>16</v>
      </c>
      <c r="F107" s="8">
        <v>21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31</v>
      </c>
      <c r="K107" s="13">
        <f t="shared" si="17"/>
        <v>-15</v>
      </c>
      <c r="L107" s="13">
        <f>VLOOKUP(A:A,[1]TDSheet!$A:$M,13,0)</f>
        <v>10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5"/>
      <c r="W107" s="13">
        <f t="shared" si="18"/>
        <v>3.2</v>
      </c>
      <c r="X107" s="15"/>
      <c r="Y107" s="16">
        <f t="shared" si="19"/>
        <v>9.6875</v>
      </c>
      <c r="Z107" s="13">
        <f t="shared" si="20"/>
        <v>6.5625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8.6</v>
      </c>
      <c r="AF107" s="13">
        <f>VLOOKUP(A:A,[1]TDSheet!$A:$AF,32,0)</f>
        <v>8.8000000000000007</v>
      </c>
      <c r="AG107" s="13">
        <f>VLOOKUP(A:A,[1]TDSheet!$A:$AG,33,0)</f>
        <v>5</v>
      </c>
      <c r="AH107" s="13">
        <f>VLOOKUP(A:A,[3]TDSheet!$A:$D,4,0)</f>
        <v>2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97</v>
      </c>
      <c r="D108" s="8">
        <v>2</v>
      </c>
      <c r="E108" s="8">
        <v>45</v>
      </c>
      <c r="F108" s="8">
        <v>52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55</v>
      </c>
      <c r="K108" s="13">
        <f t="shared" si="17"/>
        <v>-10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VLOOKUP(A:A,[1]TDSheet!$A:$X,24,0)</f>
        <v>20</v>
      </c>
      <c r="P108" s="13"/>
      <c r="Q108" s="13"/>
      <c r="R108" s="13"/>
      <c r="S108" s="13"/>
      <c r="T108" s="13"/>
      <c r="U108" s="13"/>
      <c r="V108" s="15">
        <v>10</v>
      </c>
      <c r="W108" s="13">
        <f t="shared" si="18"/>
        <v>9</v>
      </c>
      <c r="X108" s="15">
        <v>10</v>
      </c>
      <c r="Y108" s="16">
        <f t="shared" si="19"/>
        <v>10.222222222222221</v>
      </c>
      <c r="Z108" s="13">
        <f t="shared" si="20"/>
        <v>5.7777777777777777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20</v>
      </c>
      <c r="AF108" s="13">
        <f>VLOOKUP(A:A,[1]TDSheet!$A:$AF,32,0)</f>
        <v>17.8</v>
      </c>
      <c r="AG108" s="13">
        <f>VLOOKUP(A:A,[1]TDSheet!$A:$AG,33,0)</f>
        <v>9.4</v>
      </c>
      <c r="AH108" s="13">
        <f>VLOOKUP(A:A,[3]TDSheet!$A:$D,4,0)</f>
        <v>8</v>
      </c>
      <c r="AI108" s="13" t="e">
        <f>VLOOKUP(A:A,[1]TDSheet!$A:$AI,35,0)</f>
        <v>#N/A</v>
      </c>
      <c r="AJ108" s="13">
        <f t="shared" si="21"/>
        <v>3</v>
      </c>
      <c r="AK108" s="13">
        <f t="shared" si="22"/>
        <v>3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119</v>
      </c>
      <c r="D109" s="8">
        <v>30</v>
      </c>
      <c r="E109" s="8">
        <v>51</v>
      </c>
      <c r="F109" s="8">
        <v>95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57</v>
      </c>
      <c r="K109" s="13">
        <f t="shared" si="17"/>
        <v>-6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5"/>
      <c r="W109" s="13">
        <f t="shared" si="18"/>
        <v>10.199999999999999</v>
      </c>
      <c r="X109" s="15">
        <v>10</v>
      </c>
      <c r="Y109" s="16">
        <f t="shared" si="19"/>
        <v>10.294117647058824</v>
      </c>
      <c r="Z109" s="13">
        <f t="shared" si="20"/>
        <v>9.3137254901960791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19.399999999999999</v>
      </c>
      <c r="AF109" s="13">
        <f>VLOOKUP(A:A,[1]TDSheet!$A:$AF,32,0)</f>
        <v>20.8</v>
      </c>
      <c r="AG109" s="13">
        <f>VLOOKUP(A:A,[1]TDSheet!$A:$AG,33,0)</f>
        <v>10.4</v>
      </c>
      <c r="AH109" s="13">
        <f>VLOOKUP(A:A,[3]TDSheet!$A:$D,4,0)</f>
        <v>4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3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19.123000000000001</v>
      </c>
      <c r="D110" s="8">
        <v>1.4</v>
      </c>
      <c r="E110" s="8">
        <v>4.4000000000000004</v>
      </c>
      <c r="F110" s="8">
        <v>16.123000000000001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4.4000000000000004</v>
      </c>
      <c r="K110" s="13">
        <f t="shared" si="17"/>
        <v>0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18"/>
        <v>0.88000000000000012</v>
      </c>
      <c r="X110" s="15"/>
      <c r="Y110" s="16">
        <f t="shared" si="19"/>
        <v>18.321590909090908</v>
      </c>
      <c r="Z110" s="13">
        <f t="shared" si="20"/>
        <v>18.321590909090908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0.8640000000000001</v>
      </c>
      <c r="AG110" s="13">
        <f>VLOOKUP(A:A,[1]TDSheet!$A:$AG,33,0)</f>
        <v>0.28620000000000001</v>
      </c>
      <c r="AH110" s="13">
        <f>VLOOKUP(A:A,[3]TDSheet!$A:$D,4,0)</f>
        <v>3</v>
      </c>
      <c r="AI110" s="18" t="str">
        <f>VLOOKUP(A:A,[1]TDSheet!$A:$AI,35,0)</f>
        <v>увел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8.7550000000000008</v>
      </c>
      <c r="D111" s="8"/>
      <c r="E111" s="8">
        <v>3</v>
      </c>
      <c r="F111" s="8">
        <v>5.7549999999999999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5.6</v>
      </c>
      <c r="K111" s="13">
        <f t="shared" si="17"/>
        <v>-2.5999999999999996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18"/>
        <v>0.6</v>
      </c>
      <c r="X111" s="15"/>
      <c r="Y111" s="16">
        <f t="shared" si="19"/>
        <v>9.5916666666666668</v>
      </c>
      <c r="Z111" s="13">
        <f t="shared" si="20"/>
        <v>9.5916666666666668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0.72039999999999993</v>
      </c>
      <c r="AG111" s="13">
        <f>VLOOKUP(A:A,[1]TDSheet!$A:$AG,33,0)</f>
        <v>0.1454</v>
      </c>
      <c r="AH111" s="13">
        <f>VLOOKUP(A:A,[3]TDSheet!$A:$D,4,0)</f>
        <v>3</v>
      </c>
      <c r="AI111" s="13" t="str">
        <f>VLOOKUP(A:A,[1]TDSheet!$A:$AI,35,0)</f>
        <v>увел</v>
      </c>
      <c r="AJ111" s="13">
        <f t="shared" si="21"/>
        <v>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187</v>
      </c>
      <c r="D112" s="8">
        <v>985</v>
      </c>
      <c r="E112" s="8">
        <v>665</v>
      </c>
      <c r="F112" s="8">
        <v>493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729</v>
      </c>
      <c r="K112" s="13">
        <f t="shared" si="17"/>
        <v>-64</v>
      </c>
      <c r="L112" s="13">
        <f>VLOOKUP(A:A,[1]TDSheet!$A:$M,13,0)</f>
        <v>300</v>
      </c>
      <c r="M112" s="13">
        <f>VLOOKUP(A:A,[1]TDSheet!$A:$N,14,0)</f>
        <v>0</v>
      </c>
      <c r="N112" s="13">
        <f>VLOOKUP(A:A,[1]TDSheet!$A:$O,15,0)</f>
        <v>200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5">
        <v>200</v>
      </c>
      <c r="W112" s="13">
        <f t="shared" si="18"/>
        <v>133</v>
      </c>
      <c r="X112" s="15">
        <v>150</v>
      </c>
      <c r="Y112" s="16">
        <f t="shared" si="19"/>
        <v>10.097744360902256</v>
      </c>
      <c r="Z112" s="13">
        <f t="shared" si="20"/>
        <v>3.7067669172932329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113.6</v>
      </c>
      <c r="AF112" s="13">
        <f>VLOOKUP(A:A,[1]TDSheet!$A:$AF,32,0)</f>
        <v>107.6</v>
      </c>
      <c r="AG112" s="13">
        <f>VLOOKUP(A:A,[1]TDSheet!$A:$AG,33,0)</f>
        <v>159.6</v>
      </c>
      <c r="AH112" s="13">
        <f>VLOOKUP(A:A,[3]TDSheet!$A:$D,4,0)</f>
        <v>96</v>
      </c>
      <c r="AI112" s="13" t="e">
        <f>VLOOKUP(A:A,[1]TDSheet!$A:$AI,35,0)</f>
        <v>#N/A</v>
      </c>
      <c r="AJ112" s="13">
        <f t="shared" si="21"/>
        <v>60</v>
      </c>
      <c r="AK112" s="13">
        <f t="shared" si="22"/>
        <v>45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138</v>
      </c>
      <c r="D113" s="8">
        <v>775</v>
      </c>
      <c r="E113" s="8">
        <v>520</v>
      </c>
      <c r="F113" s="8">
        <v>382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591</v>
      </c>
      <c r="K113" s="13">
        <f t="shared" si="17"/>
        <v>-71</v>
      </c>
      <c r="L113" s="13">
        <f>VLOOKUP(A:A,[1]TDSheet!$A:$M,13,0)</f>
        <v>200</v>
      </c>
      <c r="M113" s="13">
        <f>VLOOKUP(A:A,[1]TDSheet!$A:$N,14,0)</f>
        <v>0</v>
      </c>
      <c r="N113" s="13">
        <f>VLOOKUP(A:A,[1]TDSheet!$A:$O,15,0)</f>
        <v>110</v>
      </c>
      <c r="O113" s="13">
        <f>VLOOKUP(A:A,[1]TDSheet!$A:$X,24,0)</f>
        <v>50</v>
      </c>
      <c r="P113" s="13"/>
      <c r="Q113" s="13"/>
      <c r="R113" s="13"/>
      <c r="S113" s="13"/>
      <c r="T113" s="13"/>
      <c r="U113" s="13"/>
      <c r="V113" s="15">
        <v>200</v>
      </c>
      <c r="W113" s="13">
        <f t="shared" si="18"/>
        <v>104</v>
      </c>
      <c r="X113" s="15">
        <v>100</v>
      </c>
      <c r="Y113" s="16">
        <f t="shared" si="19"/>
        <v>10.01923076923077</v>
      </c>
      <c r="Z113" s="13">
        <f t="shared" si="20"/>
        <v>3.6730769230769229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86.4</v>
      </c>
      <c r="AF113" s="13">
        <f>VLOOKUP(A:A,[1]TDSheet!$A:$AF,32,0)</f>
        <v>81</v>
      </c>
      <c r="AG113" s="13">
        <f>VLOOKUP(A:A,[1]TDSheet!$A:$AG,33,0)</f>
        <v>121.4</v>
      </c>
      <c r="AH113" s="13">
        <f>VLOOKUP(A:A,[3]TDSheet!$A:$D,4,0)</f>
        <v>79</v>
      </c>
      <c r="AI113" s="13" t="e">
        <f>VLOOKUP(A:A,[1]TDSheet!$A:$AI,35,0)</f>
        <v>#N/A</v>
      </c>
      <c r="AJ113" s="13">
        <f t="shared" si="21"/>
        <v>60</v>
      </c>
      <c r="AK113" s="13">
        <f t="shared" si="22"/>
        <v>30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140</v>
      </c>
      <c r="D114" s="8">
        <v>1113</v>
      </c>
      <c r="E114" s="8">
        <v>658</v>
      </c>
      <c r="F114" s="8">
        <v>562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762</v>
      </c>
      <c r="K114" s="13">
        <f t="shared" si="17"/>
        <v>-104</v>
      </c>
      <c r="L114" s="13">
        <f>VLOOKUP(A:A,[1]TDSheet!$A:$M,13,0)</f>
        <v>300</v>
      </c>
      <c r="M114" s="13">
        <f>VLOOKUP(A:A,[1]TDSheet!$A:$N,14,0)</f>
        <v>0</v>
      </c>
      <c r="N114" s="13">
        <f>VLOOKUP(A:A,[1]TDSheet!$A:$O,15,0)</f>
        <v>150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5">
        <v>160</v>
      </c>
      <c r="W114" s="13">
        <f t="shared" si="18"/>
        <v>131.6</v>
      </c>
      <c r="X114" s="15">
        <v>150</v>
      </c>
      <c r="Y114" s="16">
        <f t="shared" si="19"/>
        <v>10.045592705167174</v>
      </c>
      <c r="Z114" s="13">
        <f t="shared" si="20"/>
        <v>4.2705167173252283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122.4</v>
      </c>
      <c r="AF114" s="13">
        <f>VLOOKUP(A:A,[1]TDSheet!$A:$AF,32,0)</f>
        <v>107.8</v>
      </c>
      <c r="AG114" s="13">
        <f>VLOOKUP(A:A,[1]TDSheet!$A:$AG,33,0)</f>
        <v>173</v>
      </c>
      <c r="AH114" s="13">
        <f>VLOOKUP(A:A,[3]TDSheet!$A:$D,4,0)</f>
        <v>109</v>
      </c>
      <c r="AI114" s="13" t="e">
        <f>VLOOKUP(A:A,[1]TDSheet!$A:$AI,35,0)</f>
        <v>#N/A</v>
      </c>
      <c r="AJ114" s="13">
        <f t="shared" si="21"/>
        <v>48</v>
      </c>
      <c r="AK114" s="13">
        <f t="shared" si="22"/>
        <v>45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211</v>
      </c>
      <c r="D115" s="8">
        <v>660</v>
      </c>
      <c r="E115" s="8">
        <v>425</v>
      </c>
      <c r="F115" s="8">
        <v>433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454</v>
      </c>
      <c r="K115" s="13">
        <f t="shared" si="17"/>
        <v>-29</v>
      </c>
      <c r="L115" s="13">
        <f>VLOOKUP(A:A,[1]TDSheet!$A:$M,13,0)</f>
        <v>200</v>
      </c>
      <c r="M115" s="13">
        <f>VLOOKUP(A:A,[1]TDSheet!$A:$N,14,0)</f>
        <v>0</v>
      </c>
      <c r="N115" s="13">
        <f>VLOOKUP(A:A,[1]TDSheet!$A:$O,15,0)</f>
        <v>100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5">
        <v>50</v>
      </c>
      <c r="W115" s="13">
        <f t="shared" si="18"/>
        <v>85</v>
      </c>
      <c r="X115" s="15">
        <v>80</v>
      </c>
      <c r="Y115" s="16">
        <f t="shared" si="19"/>
        <v>10.152941176470588</v>
      </c>
      <c r="Z115" s="13">
        <f t="shared" si="20"/>
        <v>5.0941176470588232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101.8</v>
      </c>
      <c r="AF115" s="13">
        <f>VLOOKUP(A:A,[1]TDSheet!$A:$AF,32,0)</f>
        <v>85.6</v>
      </c>
      <c r="AG115" s="13">
        <f>VLOOKUP(A:A,[1]TDSheet!$A:$AG,33,0)</f>
        <v>116.6</v>
      </c>
      <c r="AH115" s="13">
        <f>VLOOKUP(A:A,[3]TDSheet!$A:$D,4,0)</f>
        <v>63</v>
      </c>
      <c r="AI115" s="13" t="e">
        <f>VLOOKUP(A:A,[1]TDSheet!$A:$AI,35,0)</f>
        <v>#N/A</v>
      </c>
      <c r="AJ115" s="13">
        <f t="shared" si="21"/>
        <v>15</v>
      </c>
      <c r="AK115" s="13">
        <f t="shared" si="22"/>
        <v>24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94.597999999999999</v>
      </c>
      <c r="D116" s="8">
        <v>1.38</v>
      </c>
      <c r="E116" s="8">
        <v>54.786000000000001</v>
      </c>
      <c r="F116" s="8">
        <v>39.811999999999998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53.581000000000003</v>
      </c>
      <c r="K116" s="13">
        <f t="shared" si="17"/>
        <v>1.2049999999999983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20</v>
      </c>
      <c r="O116" s="13">
        <f>VLOOKUP(A:A,[1]TDSheet!$A:$X,24,0)</f>
        <v>20</v>
      </c>
      <c r="P116" s="13"/>
      <c r="Q116" s="13"/>
      <c r="R116" s="13"/>
      <c r="S116" s="13"/>
      <c r="T116" s="13"/>
      <c r="U116" s="13"/>
      <c r="V116" s="15">
        <v>20</v>
      </c>
      <c r="W116" s="13">
        <f t="shared" si="18"/>
        <v>10.9572</v>
      </c>
      <c r="X116" s="15">
        <v>10</v>
      </c>
      <c r="Y116" s="16">
        <f t="shared" si="19"/>
        <v>10.021903405979629</v>
      </c>
      <c r="Z116" s="13">
        <f t="shared" si="20"/>
        <v>3.6334099952542616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18.286200000000001</v>
      </c>
      <c r="AF116" s="13">
        <f>VLOOKUP(A:A,[1]TDSheet!$A:$AF,32,0)</f>
        <v>14.913399999999999</v>
      </c>
      <c r="AG116" s="13">
        <f>VLOOKUP(A:A,[1]TDSheet!$A:$AG,33,0)</f>
        <v>10.4338</v>
      </c>
      <c r="AH116" s="13">
        <f>VLOOKUP(A:A,[3]TDSheet!$A:$D,4,0)</f>
        <v>9.5090000000000003</v>
      </c>
      <c r="AI116" s="13" t="e">
        <f>VLOOKUP(A:A,[1]TDSheet!$A:$AI,35,0)</f>
        <v>#N/A</v>
      </c>
      <c r="AJ116" s="13">
        <f t="shared" si="21"/>
        <v>20</v>
      </c>
      <c r="AK116" s="13">
        <f t="shared" si="22"/>
        <v>10</v>
      </c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27.834</v>
      </c>
      <c r="D117" s="8">
        <v>8</v>
      </c>
      <c r="E117" s="8">
        <v>5.7350000000000003</v>
      </c>
      <c r="F117" s="8">
        <v>22.099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13.7</v>
      </c>
      <c r="K117" s="13">
        <f t="shared" si="17"/>
        <v>-7.964999999999999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1.147</v>
      </c>
      <c r="X117" s="15"/>
      <c r="Y117" s="16">
        <f t="shared" si="19"/>
        <v>19.266782911944201</v>
      </c>
      <c r="Z117" s="13">
        <f t="shared" si="20"/>
        <v>19.266782911944201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1.0788</v>
      </c>
      <c r="AF117" s="13">
        <f>VLOOKUP(A:A,[1]TDSheet!$A:$AF,32,0)</f>
        <v>0</v>
      </c>
      <c r="AG117" s="13">
        <f>VLOOKUP(A:A,[1]TDSheet!$A:$AG,33,0)</f>
        <v>0.26</v>
      </c>
      <c r="AH117" s="13">
        <f>VLOOKUP(A:A,[3]TDSheet!$A:$D,4,0)</f>
        <v>3</v>
      </c>
      <c r="AI117" s="18" t="str">
        <f>VLOOKUP(A:A,[1]TDSheet!$A:$AI,35,0)</f>
        <v>увел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21.95" customHeight="1" outlineLevel="1" x14ac:dyDescent="0.2">
      <c r="A118" s="7" t="s">
        <v>121</v>
      </c>
      <c r="B118" s="7" t="s">
        <v>12</v>
      </c>
      <c r="C118" s="8">
        <v>555</v>
      </c>
      <c r="D118" s="8">
        <v>1131</v>
      </c>
      <c r="E118" s="8">
        <v>652</v>
      </c>
      <c r="F118" s="8">
        <v>462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721</v>
      </c>
      <c r="K118" s="13">
        <f t="shared" si="17"/>
        <v>-69</v>
      </c>
      <c r="L118" s="13">
        <f>VLOOKUP(A:A,[1]TDSheet!$A:$M,13,0)</f>
        <v>200</v>
      </c>
      <c r="M118" s="13">
        <f>VLOOKUP(A:A,[1]TDSheet!$A:$N,14,0)</f>
        <v>0</v>
      </c>
      <c r="N118" s="13">
        <f>VLOOKUP(A:A,[1]TDSheet!$A:$O,15,0)</f>
        <v>200</v>
      </c>
      <c r="O118" s="13">
        <f>VLOOKUP(A:A,[1]TDSheet!$A:$X,24,0)</f>
        <v>100</v>
      </c>
      <c r="P118" s="13"/>
      <c r="Q118" s="13"/>
      <c r="R118" s="13"/>
      <c r="S118" s="13"/>
      <c r="T118" s="13"/>
      <c r="U118" s="13"/>
      <c r="V118" s="15">
        <v>200</v>
      </c>
      <c r="W118" s="13">
        <f t="shared" si="18"/>
        <v>130.4</v>
      </c>
      <c r="X118" s="15">
        <v>150</v>
      </c>
      <c r="Y118" s="16">
        <f t="shared" si="19"/>
        <v>10.061349693251532</v>
      </c>
      <c r="Z118" s="13">
        <f t="shared" si="20"/>
        <v>3.5429447852760734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132</v>
      </c>
      <c r="AF118" s="13">
        <f>VLOOKUP(A:A,[1]TDSheet!$A:$AF,32,0)</f>
        <v>135</v>
      </c>
      <c r="AG118" s="13">
        <f>VLOOKUP(A:A,[1]TDSheet!$A:$AG,33,0)</f>
        <v>139.6</v>
      </c>
      <c r="AH118" s="13">
        <f>VLOOKUP(A:A,[3]TDSheet!$A:$D,4,0)</f>
        <v>137</v>
      </c>
      <c r="AI118" s="13" t="str">
        <f>VLOOKUP(A:A,[1]TDSheet!$A:$AI,35,0)</f>
        <v>увел</v>
      </c>
      <c r="AJ118" s="13">
        <f t="shared" si="21"/>
        <v>56.000000000000007</v>
      </c>
      <c r="AK118" s="13">
        <f t="shared" si="22"/>
        <v>42.000000000000007</v>
      </c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76</v>
      </c>
      <c r="D119" s="8"/>
      <c r="E119" s="8">
        <v>31</v>
      </c>
      <c r="F119" s="8">
        <v>27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36</v>
      </c>
      <c r="K119" s="13">
        <f t="shared" si="17"/>
        <v>-5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20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5">
        <v>10</v>
      </c>
      <c r="W119" s="13">
        <f t="shared" si="18"/>
        <v>6.2</v>
      </c>
      <c r="X119" s="15"/>
      <c r="Y119" s="16">
        <f t="shared" si="19"/>
        <v>9.193548387096774</v>
      </c>
      <c r="Z119" s="13">
        <f t="shared" si="20"/>
        <v>4.354838709677419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30.6</v>
      </c>
      <c r="AF119" s="13">
        <f>VLOOKUP(A:A,[1]TDSheet!$A:$AF,32,0)</f>
        <v>8</v>
      </c>
      <c r="AG119" s="13">
        <f>VLOOKUP(A:A,[1]TDSheet!$A:$AG,33,0)</f>
        <v>7.8</v>
      </c>
      <c r="AH119" s="13">
        <f>VLOOKUP(A:A,[3]TDSheet!$A:$D,4,0)</f>
        <v>9</v>
      </c>
      <c r="AI119" s="13" t="str">
        <f>VLOOKUP(A:A,[1]TDSheet!$A:$AI,35,0)</f>
        <v>увел</v>
      </c>
      <c r="AJ119" s="13">
        <f t="shared" si="21"/>
        <v>3.3000000000000003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146.02000000000001</v>
      </c>
      <c r="D120" s="8">
        <v>1413.6880000000001</v>
      </c>
      <c r="E120" s="17">
        <v>844.85500000000002</v>
      </c>
      <c r="F120" s="17">
        <v>702.23299999999995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872.64300000000003</v>
      </c>
      <c r="K120" s="13">
        <f t="shared" si="17"/>
        <v>-27.788000000000011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5"/>
      <c r="W120" s="13">
        <f t="shared" si="18"/>
        <v>168.971</v>
      </c>
      <c r="X120" s="15"/>
      <c r="Y120" s="16">
        <f t="shared" si="19"/>
        <v>4.1559380011954712</v>
      </c>
      <c r="Z120" s="13">
        <f t="shared" si="20"/>
        <v>4.1559380011954712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169.124</v>
      </c>
      <c r="AF120" s="13">
        <f>VLOOKUP(A:A,[1]TDSheet!$A:$AF,32,0)</f>
        <v>162.14400000000001</v>
      </c>
      <c r="AG120" s="13">
        <f>VLOOKUP(A:A,[1]TDSheet!$A:$AG,33,0)</f>
        <v>178.822</v>
      </c>
      <c r="AH120" s="13">
        <f>VLOOKUP(A:A,[3]TDSheet!$A:$D,4,0)</f>
        <v>130.001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124</v>
      </c>
      <c r="B121" s="7" t="s">
        <v>12</v>
      </c>
      <c r="C121" s="8">
        <v>261</v>
      </c>
      <c r="D121" s="8">
        <v>1342</v>
      </c>
      <c r="E121" s="17">
        <v>1344</v>
      </c>
      <c r="F121" s="17">
        <v>233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1385</v>
      </c>
      <c r="K121" s="13">
        <f t="shared" si="17"/>
        <v>-41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5"/>
      <c r="W121" s="13">
        <f t="shared" si="18"/>
        <v>268.8</v>
      </c>
      <c r="X121" s="15"/>
      <c r="Y121" s="16">
        <f t="shared" si="19"/>
        <v>0.86681547619047616</v>
      </c>
      <c r="Z121" s="13">
        <f t="shared" si="20"/>
        <v>0.86681547619047616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71</v>
      </c>
      <c r="AF121" s="13">
        <f>VLOOKUP(A:A,[1]TDSheet!$A:$AF,32,0)</f>
        <v>191.8</v>
      </c>
      <c r="AG121" s="13">
        <f>VLOOKUP(A:A,[1]TDSheet!$A:$AG,33,0)</f>
        <v>269.39999999999998</v>
      </c>
      <c r="AH121" s="13">
        <f>VLOOKUP(A:A,[3]TDSheet!$A:$D,4,0)</f>
        <v>210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125</v>
      </c>
      <c r="B122" s="7" t="s">
        <v>8</v>
      </c>
      <c r="C122" s="8">
        <v>186.28100000000001</v>
      </c>
      <c r="D122" s="8">
        <v>305.36500000000001</v>
      </c>
      <c r="E122" s="17">
        <v>323.83</v>
      </c>
      <c r="F122" s="17">
        <v>165.10599999999999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339.37700000000001</v>
      </c>
      <c r="K122" s="13">
        <f t="shared" si="17"/>
        <v>-15.547000000000025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5"/>
      <c r="W122" s="13">
        <f t="shared" si="18"/>
        <v>64.765999999999991</v>
      </c>
      <c r="X122" s="15"/>
      <c r="Y122" s="16">
        <f t="shared" si="19"/>
        <v>2.5492696785350342</v>
      </c>
      <c r="Z122" s="13">
        <f t="shared" si="20"/>
        <v>2.5492696785350342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66.5732</v>
      </c>
      <c r="AF122" s="13">
        <f>VLOOKUP(A:A,[1]TDSheet!$A:$AF,32,0)</f>
        <v>60.61</v>
      </c>
      <c r="AG122" s="13">
        <f>VLOOKUP(A:A,[1]TDSheet!$A:$AG,33,0)</f>
        <v>67.509199999999993</v>
      </c>
      <c r="AH122" s="13">
        <f>VLOOKUP(A:A,[3]TDSheet!$A:$D,4,0)</f>
        <v>45.738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126</v>
      </c>
      <c r="B123" s="7" t="s">
        <v>12</v>
      </c>
      <c r="C123" s="8">
        <v>391</v>
      </c>
      <c r="D123" s="8">
        <v>519</v>
      </c>
      <c r="E123" s="17">
        <v>390</v>
      </c>
      <c r="F123" s="17">
        <v>404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408</v>
      </c>
      <c r="K123" s="13">
        <f t="shared" si="17"/>
        <v>-18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5"/>
      <c r="W123" s="13">
        <f t="shared" si="18"/>
        <v>78</v>
      </c>
      <c r="X123" s="15"/>
      <c r="Y123" s="16">
        <f t="shared" si="19"/>
        <v>5.1794871794871797</v>
      </c>
      <c r="Z123" s="13">
        <f t="shared" si="20"/>
        <v>5.1794871794871797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60.2</v>
      </c>
      <c r="AF123" s="13">
        <f>VLOOKUP(A:A,[1]TDSheet!$A:$AF,32,0)</f>
        <v>46.2</v>
      </c>
      <c r="AG123" s="13">
        <f>VLOOKUP(A:A,[1]TDSheet!$A:$AG,33,0)</f>
        <v>86.4</v>
      </c>
      <c r="AH123" s="13">
        <f>VLOOKUP(A:A,[3]TDSheet!$A:$D,4,0)</f>
        <v>58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2024-12-13T10:10:36Z</dcterms:modified>
</cp:coreProperties>
</file>