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448A16-9029-4003-B981-261035A390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4" i="1" s="1"/>
  <c r="Y22" i="1"/>
  <c r="Y23" i="1" s="1"/>
  <c r="P22" i="1"/>
  <c r="H10" i="1"/>
  <c r="A9" i="1"/>
  <c r="A10" i="1" s="1"/>
  <c r="D7" i="1"/>
  <c r="Q6" i="1"/>
  <c r="P2" i="1"/>
  <c r="BP378" i="1" l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Y39" i="1"/>
  <c r="Z37" i="1"/>
  <c r="BN37" i="1"/>
  <c r="Z61" i="1"/>
  <c r="BN61" i="1"/>
  <c r="Z72" i="1"/>
  <c r="BN72" i="1"/>
  <c r="Z86" i="1"/>
  <c r="BN86" i="1"/>
  <c r="Z96" i="1"/>
  <c r="BN96" i="1"/>
  <c r="Z119" i="1"/>
  <c r="BN119" i="1"/>
  <c r="Z120" i="1"/>
  <c r="BN120" i="1"/>
  <c r="Z137" i="1"/>
  <c r="BN137" i="1"/>
  <c r="Z147" i="1"/>
  <c r="BN147" i="1"/>
  <c r="Z168" i="1"/>
  <c r="BN168" i="1"/>
  <c r="Z185" i="1"/>
  <c r="BN185" i="1"/>
  <c r="Z201" i="1"/>
  <c r="BN201" i="1"/>
  <c r="Z220" i="1"/>
  <c r="BN220" i="1"/>
  <c r="Z230" i="1"/>
  <c r="BN230" i="1"/>
  <c r="Z238" i="1"/>
  <c r="BN238" i="1"/>
  <c r="Z248" i="1"/>
  <c r="BN248" i="1"/>
  <c r="Z259" i="1"/>
  <c r="BN259" i="1"/>
  <c r="Z272" i="1"/>
  <c r="BN272" i="1"/>
  <c r="Z289" i="1"/>
  <c r="BN289" i="1"/>
  <c r="Z310" i="1"/>
  <c r="BN310" i="1"/>
  <c r="Z360" i="1"/>
  <c r="BN360" i="1"/>
  <c r="BP364" i="1"/>
  <c r="BN364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J9" i="1"/>
  <c r="BP117" i="1"/>
  <c r="BN117" i="1"/>
  <c r="Z11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F9" i="1"/>
  <c r="F10" i="1"/>
  <c r="Z22" i="1"/>
  <c r="Z23" i="1" s="1"/>
  <c r="BN22" i="1"/>
  <c r="BP22" i="1"/>
  <c r="Z26" i="1"/>
  <c r="BN26" i="1"/>
  <c r="BP26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6" i="1"/>
  <c r="BN66" i="1"/>
  <c r="Z70" i="1"/>
  <c r="BN70" i="1"/>
  <c r="Z74" i="1"/>
  <c r="BN74" i="1"/>
  <c r="Y82" i="1"/>
  <c r="Z80" i="1"/>
  <c r="BN80" i="1"/>
  <c r="Y92" i="1"/>
  <c r="Z88" i="1"/>
  <c r="BN88" i="1"/>
  <c r="Z94" i="1"/>
  <c r="BN94" i="1"/>
  <c r="BP94" i="1"/>
  <c r="Z98" i="1"/>
  <c r="BN98" i="1"/>
  <c r="BP104" i="1"/>
  <c r="BN104" i="1"/>
  <c r="Z104" i="1"/>
  <c r="F673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Y304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E673" i="1"/>
  <c r="G673" i="1"/>
  <c r="Y189" i="1"/>
  <c r="Y205" i="1"/>
  <c r="J673" i="1"/>
  <c r="Y228" i="1"/>
  <c r="Y242" i="1"/>
  <c r="Y384" i="1"/>
  <c r="V673" i="1"/>
  <c r="Y415" i="1"/>
  <c r="Y414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Y58" i="1"/>
  <c r="Y62" i="1"/>
  <c r="Y83" i="1"/>
  <c r="Y101" i="1"/>
  <c r="Y107" i="1"/>
  <c r="Y154" i="1"/>
  <c r="Y159" i="1"/>
  <c r="Y188" i="1"/>
  <c r="Y217" i="1"/>
  <c r="Y249" i="1"/>
  <c r="BP260" i="1"/>
  <c r="BN260" i="1"/>
  <c r="Z260" i="1"/>
  <c r="L673" i="1"/>
  <c r="Y274" i="1"/>
  <c r="BP265" i="1"/>
  <c r="BN265" i="1"/>
  <c r="Z265" i="1"/>
  <c r="BP273" i="1"/>
  <c r="BN273" i="1"/>
  <c r="Z273" i="1"/>
  <c r="Y278" i="1"/>
  <c r="BP277" i="1"/>
  <c r="BN277" i="1"/>
  <c r="Z277" i="1"/>
  <c r="Z278" i="1" s="1"/>
  <c r="M673" i="1"/>
  <c r="Y293" i="1"/>
  <c r="BP282" i="1"/>
  <c r="BN282" i="1"/>
  <c r="Z282" i="1"/>
  <c r="BP290" i="1"/>
  <c r="BN290" i="1"/>
  <c r="Z290" i="1"/>
  <c r="BP309" i="1"/>
  <c r="BN309" i="1"/>
  <c r="Z309" i="1"/>
  <c r="Y323" i="1"/>
  <c r="BP322" i="1"/>
  <c r="BN322" i="1"/>
  <c r="Z322" i="1"/>
  <c r="Z323" i="1" s="1"/>
  <c r="Y324" i="1"/>
  <c r="Y336" i="1"/>
  <c r="BP335" i="1"/>
  <c r="BN335" i="1"/>
  <c r="Z335" i="1"/>
  <c r="Z336" i="1" s="1"/>
  <c r="Y337" i="1"/>
  <c r="BP365" i="1"/>
  <c r="BN365" i="1"/>
  <c r="Z365" i="1"/>
  <c r="BP373" i="1"/>
  <c r="BN373" i="1"/>
  <c r="Z373" i="1"/>
  <c r="BP389" i="1"/>
  <c r="BN389" i="1"/>
  <c r="Z389" i="1"/>
  <c r="BP420" i="1"/>
  <c r="BN420" i="1"/>
  <c r="Z420" i="1"/>
  <c r="Y430" i="1"/>
  <c r="Y38" i="1"/>
  <c r="Y75" i="1"/>
  <c r="Y91" i="1"/>
  <c r="Y114" i="1"/>
  <c r="Y123" i="1"/>
  <c r="Y132" i="1"/>
  <c r="Y138" i="1"/>
  <c r="Y148" i="1"/>
  <c r="Y165" i="1"/>
  <c r="Y169" i="1"/>
  <c r="Y182" i="1"/>
  <c r="Y206" i="1"/>
  <c r="Y211" i="1"/>
  <c r="Y227" i="1"/>
  <c r="Y241" i="1"/>
  <c r="BP256" i="1"/>
  <c r="BN256" i="1"/>
  <c r="Z256" i="1"/>
  <c r="Y262" i="1"/>
  <c r="BP269" i="1"/>
  <c r="BN269" i="1"/>
  <c r="Z269" i="1"/>
  <c r="Y275" i="1"/>
  <c r="Y279" i="1"/>
  <c r="BP286" i="1"/>
  <c r="BN286" i="1"/>
  <c r="Z286" i="1"/>
  <c r="BP313" i="1"/>
  <c r="BN313" i="1"/>
  <c r="Z313" i="1"/>
  <c r="Y315" i="1"/>
  <c r="R673" i="1"/>
  <c r="Y319" i="1"/>
  <c r="BP318" i="1"/>
  <c r="BN318" i="1"/>
  <c r="Z318" i="1"/>
  <c r="Z319" i="1" s="1"/>
  <c r="Y320" i="1"/>
  <c r="Y327" i="1"/>
  <c r="BP326" i="1"/>
  <c r="BN326" i="1"/>
  <c r="Z326" i="1"/>
  <c r="Z327" i="1" s="1"/>
  <c r="S673" i="1"/>
  <c r="Y332" i="1"/>
  <c r="BP331" i="1"/>
  <c r="BN331" i="1"/>
  <c r="Z331" i="1"/>
  <c r="Z332" i="1" s="1"/>
  <c r="Y333" i="1"/>
  <c r="Y342" i="1"/>
  <c r="BP339" i="1"/>
  <c r="BN339" i="1"/>
  <c r="Z339" i="1"/>
  <c r="Z341" i="1" s="1"/>
  <c r="BP361" i="1"/>
  <c r="BN361" i="1"/>
  <c r="Z361" i="1"/>
  <c r="BP381" i="1"/>
  <c r="BN381" i="1"/>
  <c r="Z381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6" i="1" s="1"/>
  <c r="X667" i="1"/>
  <c r="Y24" i="1"/>
  <c r="Z27" i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Z82" i="1" s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BP311" i="1"/>
  <c r="BN311" i="1"/>
  <c r="Z311" i="1"/>
  <c r="Y34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BP412" i="1"/>
  <c r="BN412" i="1"/>
  <c r="Z412" i="1"/>
  <c r="Z414" i="1" s="1"/>
  <c r="BP422" i="1"/>
  <c r="BN422" i="1"/>
  <c r="Z422" i="1"/>
  <c r="BP426" i="1"/>
  <c r="BN426" i="1"/>
  <c r="Z426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7" i="1" l="1"/>
  <c r="Z546" i="1"/>
  <c r="Z480" i="1"/>
  <c r="Z403" i="1"/>
  <c r="Z384" i="1"/>
  <c r="Z375" i="1"/>
  <c r="Z351" i="1"/>
  <c r="Z261" i="1"/>
  <c r="Z227" i="1"/>
  <c r="Z216" i="1"/>
  <c r="Z188" i="1"/>
  <c r="Z138" i="1"/>
  <c r="Z131" i="1"/>
  <c r="Z106" i="1"/>
  <c r="Z643" i="1"/>
  <c r="Z153" i="1"/>
  <c r="Z625" i="1"/>
  <c r="Z249" i="1"/>
  <c r="Z205" i="1"/>
  <c r="Z182" i="1"/>
  <c r="Z100" i="1"/>
  <c r="Z75" i="1"/>
  <c r="Y665" i="1"/>
  <c r="Y664" i="1"/>
  <c r="Y666" i="1" s="1"/>
  <c r="Z38" i="1"/>
  <c r="Z314" i="1"/>
  <c r="Y667" i="1"/>
  <c r="Z608" i="1"/>
  <c r="Z517" i="1"/>
  <c r="Z435" i="1"/>
  <c r="Z530" i="1"/>
  <c r="Z390" i="1"/>
  <c r="Z304" i="1"/>
  <c r="Z241" i="1"/>
  <c r="Z148" i="1"/>
  <c r="Z430" i="1"/>
  <c r="Z636" i="1"/>
  <c r="Z649" i="1"/>
  <c r="Z615" i="1"/>
  <c r="Z585" i="1"/>
  <c r="Z573" i="1"/>
  <c r="Z368" i="1"/>
  <c r="Z591" i="1"/>
  <c r="Z567" i="1"/>
  <c r="Z442" i="1"/>
  <c r="Z596" i="1"/>
  <c r="Z122" i="1"/>
  <c r="Z113" i="1"/>
  <c r="Z91" i="1"/>
  <c r="Y663" i="1"/>
  <c r="Z507" i="1"/>
  <c r="Z475" i="1"/>
  <c r="Z460" i="1"/>
  <c r="Z292" i="1"/>
  <c r="Z274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<sst xmlns="http://schemas.openxmlformats.org/spreadsheetml/2006/main" count="3126" uniqueCount="1078">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</sst>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20" sqref="AA420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0.54166666666666663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1000</v>
      </c>
      <c r="Y420" s="778">
        <f t="shared" si="82"/>
        <v>1005</v>
      </c>
      <c r="Z420" s="36">
        <f>IFERROR(IF(Y420=0,"",ROUNDUP(Y420/H420,0)*0.02175),"")</f>
        <v>1.4572499999999999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1032</v>
      </c>
      <c r="BN420" s="64">
        <f t="shared" si="84"/>
        <v>1037.1600000000001</v>
      </c>
      <c r="BO420" s="64">
        <f t="shared" si="85"/>
        <v>1.3888888888888888</v>
      </c>
      <c r="BP420" s="64">
        <f t="shared" si="86"/>
        <v>1.3958333333333333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1000</v>
      </c>
      <c r="Y425" s="778">
        <f t="shared" si="82"/>
        <v>1005</v>
      </c>
      <c r="Z425" s="36">
        <f>IFERROR(IF(Y425=0,"",ROUNDUP(Y425/H425,0)*0.02175),"")</f>
        <v>1.4572499999999999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1032</v>
      </c>
      <c r="BN425" s="64">
        <f t="shared" si="84"/>
        <v>1037.1600000000001</v>
      </c>
      <c r="BO425" s="64">
        <f t="shared" si="85"/>
        <v>1.3888888888888888</v>
      </c>
      <c r="BP425" s="64">
        <f t="shared" si="86"/>
        <v>1.3958333333333333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133.33333333333334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2.9144999999999999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2000</v>
      </c>
      <c r="Y431" s="779">
        <f>IFERROR(SUM(Y419:Y429),"0")</f>
        <v>2010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1000</v>
      </c>
      <c r="Y468" s="778">
        <f t="shared" ref="Y468:Y474" si="93">IFERROR(IF(X468="",0,CEILING((X468/$H468),1)*$H468),"")</f>
        <v>1006.1999999999999</v>
      </c>
      <c r="Z468" s="36">
        <f>IFERROR(IF(Y468=0,"",ROUNDUP(Y468/H468,0)*0.02175),"")</f>
        <v>2.8057499999999997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1072.3076923076924</v>
      </c>
      <c r="BN468" s="64">
        <f t="shared" ref="BN468:BN474" si="95">IFERROR(Y468*I468/H468,"0")</f>
        <v>1078.9559999999999</v>
      </c>
      <c r="BO468" s="64">
        <f t="shared" ref="BO468:BO474" si="96">IFERROR(1/J468*(X468/H468),"0")</f>
        <v>2.2893772893772892</v>
      </c>
      <c r="BP468" s="64">
        <f t="shared" ref="BP468:BP474" si="97">IFERROR(1/J468*(Y468/H468),"0")</f>
        <v>2.3035714285714284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128.2051282051282</v>
      </c>
      <c r="Y475" s="779">
        <f>IFERROR(Y468/H468,"0")+IFERROR(Y469/H469,"0")+IFERROR(Y470/H470,"0")+IFERROR(Y471/H471,"0")+IFERROR(Y472/H472,"0")+IFERROR(Y473/H473,"0")+IFERROR(Y474/H474,"0")</f>
        <v>129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2.8057499999999997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1000</v>
      </c>
      <c r="Y476" s="779">
        <f>IFERROR(SUM(Y468:Y474),"0")</f>
        <v>1006.1999999999999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1000</v>
      </c>
      <c r="Y559" s="778">
        <f t="shared" si="104"/>
        <v>1003.2</v>
      </c>
      <c r="Z559" s="36">
        <f t="shared" si="105"/>
        <v>2.2724000000000002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1068.1818181818182</v>
      </c>
      <c r="BN559" s="64">
        <f t="shared" si="107"/>
        <v>1071.5999999999999</v>
      </c>
      <c r="BO559" s="64">
        <f t="shared" si="108"/>
        <v>1.821095571095571</v>
      </c>
      <c r="BP559" s="64">
        <f t="shared" si="109"/>
        <v>1.8269230769230771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189.39393939393938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190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2.2724000000000002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1000</v>
      </c>
      <c r="Y568" s="779">
        <f>IFERROR(SUM(Y556:Y566),"0")</f>
        <v>1003.2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1300</v>
      </c>
      <c r="Y570" s="778">
        <f>IFERROR(IF(X570="",0,CEILING((X570/$H570),1)*$H570),"")</f>
        <v>1304.1600000000001</v>
      </c>
      <c r="Z570" s="36">
        <f>IFERROR(IF(Y570=0,"",ROUNDUP(Y570/H570,0)*0.01196),"")</f>
        <v>2.9541200000000001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1388.6363636363635</v>
      </c>
      <c r="BN570" s="64">
        <f>IFERROR(Y570*I570/H570,"0")</f>
        <v>1393.08</v>
      </c>
      <c r="BO570" s="64">
        <f>IFERROR(1/J570*(X570/H570),"0")</f>
        <v>2.3674242424242422</v>
      </c>
      <c r="BP570" s="64">
        <f>IFERROR(1/J570*(Y570/H570),"0")</f>
        <v>2.375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246.21212121212119</v>
      </c>
      <c r="Y573" s="779">
        <f>IFERROR(Y570/H570,"0")+IFERROR(Y571/H571,"0")+IFERROR(Y572/H572,"0")</f>
        <v>247</v>
      </c>
      <c r="Z573" s="779">
        <f>IFERROR(IF(Z570="",0,Z570),"0")+IFERROR(IF(Z571="",0,Z571),"0")+IFERROR(IF(Z572="",0,Z572),"0")</f>
        <v>2.9541200000000001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1300</v>
      </c>
      <c r="Y574" s="779">
        <f>IFERROR(SUM(Y570:Y572),"0")</f>
        <v>1304.1600000000001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300</v>
      </c>
      <c r="Y577" s="778">
        <f t="shared" si="110"/>
        <v>300.96000000000004</v>
      </c>
      <c r="Z577" s="36">
        <f>IFERROR(IF(Y577=0,"",ROUNDUP(Y577/H577,0)*0.01196),"")</f>
        <v>0.68171999999999999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320.45454545454544</v>
      </c>
      <c r="BN577" s="64">
        <f t="shared" si="112"/>
        <v>321.48</v>
      </c>
      <c r="BO577" s="64">
        <f t="shared" si="113"/>
        <v>0.54632867132867136</v>
      </c>
      <c r="BP577" s="64">
        <f t="shared" si="114"/>
        <v>0.54807692307692313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1000</v>
      </c>
      <c r="Y578" s="778">
        <f t="shared" si="110"/>
        <v>1003.2</v>
      </c>
      <c r="Z578" s="36">
        <f>IFERROR(IF(Y578=0,"",ROUNDUP(Y578/H578,0)*0.01196),"")</f>
        <v>2.2724000000000002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1068.1818181818182</v>
      </c>
      <c r="BN578" s="64">
        <f t="shared" si="112"/>
        <v>1071.5999999999999</v>
      </c>
      <c r="BO578" s="64">
        <f t="shared" si="113"/>
        <v>1.821095571095571</v>
      </c>
      <c r="BP578" s="64">
        <f t="shared" si="114"/>
        <v>1.8269230769230771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246.21212121212119</v>
      </c>
      <c r="Y585" s="779">
        <f>IFERROR(Y576/H576,"0")+IFERROR(Y577/H577,"0")+IFERROR(Y578/H578,"0")+IFERROR(Y579/H579,"0")+IFERROR(Y580/H580,"0")+IFERROR(Y581/H581,"0")+IFERROR(Y582/H582,"0")+IFERROR(Y583/H583,"0")+IFERROR(Y584/H584,"0")</f>
        <v>247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2.9541200000000001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1300</v>
      </c>
      <c r="Y586" s="779">
        <f>IFERROR(SUM(Y576:Y584),"0")</f>
        <v>1304.1600000000001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6600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6627.7199999999993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6981.7622377622365</v>
      </c>
      <c r="Y664" s="779">
        <f>IFERROR(SUM(BN22:BN660),"0")</f>
        <v>7011.0360000000001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12</v>
      </c>
      <c r="Y665" s="38">
        <f>ROUNDUP(SUM(BP22:BP660),0)</f>
        <v>12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7281.7622377622365</v>
      </c>
      <c r="Y666" s="779">
        <f>GrossWeightTotalR+PalletQtyTotalR*25</f>
        <v>7311.0360000000001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943.35664335664342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947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13.90089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2010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1006.1999999999999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3611.5200000000004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2"/>
        <filter val="128,21"/>
        <filter val="133,33"/>
        <filter val="189,39"/>
        <filter val="2 000,00"/>
        <filter val="246,21"/>
        <filter val="300,00"/>
        <filter val="6 600,00"/>
        <filter val="6 981,76"/>
        <filter val="7 281,76"/>
        <filter val="943,36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