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10E907-B311-44DA-AC33-02E2DBD9D9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Z465" i="1" s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37" i="1"/>
  <c r="BN37" i="1"/>
  <c r="Z61" i="1"/>
  <c r="BN61" i="1"/>
  <c r="Z66" i="1"/>
  <c r="BN66" i="1"/>
  <c r="Z74" i="1"/>
  <c r="BN74" i="1"/>
  <c r="Z88" i="1"/>
  <c r="BN88" i="1"/>
  <c r="Z98" i="1"/>
  <c r="BN98" i="1"/>
  <c r="Z119" i="1"/>
  <c r="BN119" i="1"/>
  <c r="Z120" i="1"/>
  <c r="BN120" i="1"/>
  <c r="F673" i="1"/>
  <c r="Z137" i="1"/>
  <c r="BN137" i="1"/>
  <c r="Z147" i="1"/>
  <c r="BN147" i="1"/>
  <c r="Z168" i="1"/>
  <c r="BN168" i="1"/>
  <c r="Z185" i="1"/>
  <c r="BN185" i="1"/>
  <c r="Z201" i="1"/>
  <c r="BN201" i="1"/>
  <c r="Z220" i="1"/>
  <c r="BN220" i="1"/>
  <c r="Z230" i="1"/>
  <c r="BN230" i="1"/>
  <c r="Z238" i="1"/>
  <c r="BN238" i="1"/>
  <c r="Z248" i="1"/>
  <c r="BN248" i="1"/>
  <c r="Z259" i="1"/>
  <c r="BN259" i="1"/>
  <c r="Z272" i="1"/>
  <c r="BN272" i="1"/>
  <c r="Z289" i="1"/>
  <c r="BN289" i="1"/>
  <c r="Y304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J9" i="1"/>
  <c r="BP104" i="1"/>
  <c r="BN104" i="1"/>
  <c r="Z104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F9" i="1"/>
  <c r="F10" i="1"/>
  <c r="Z22" i="1"/>
  <c r="Z23" i="1" s="1"/>
  <c r="BN22" i="1"/>
  <c r="BP22" i="1"/>
  <c r="Z26" i="1"/>
  <c r="BN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8" i="1"/>
  <c r="BN68" i="1"/>
  <c r="Z72" i="1"/>
  <c r="BN72" i="1"/>
  <c r="Z78" i="1"/>
  <c r="BN78" i="1"/>
  <c r="Z86" i="1"/>
  <c r="BN86" i="1"/>
  <c r="Z90" i="1"/>
  <c r="BN90" i="1"/>
  <c r="Y100" i="1"/>
  <c r="Z96" i="1"/>
  <c r="BN96" i="1"/>
  <c r="Y122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E673" i="1"/>
  <c r="G673" i="1"/>
  <c r="Y189" i="1"/>
  <c r="Y205" i="1"/>
  <c r="J673" i="1"/>
  <c r="Y228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512" i="1"/>
  <c r="BP27" i="1"/>
  <c r="BN27" i="1"/>
  <c r="Z27" i="1"/>
  <c r="BP31" i="1"/>
  <c r="BN31" i="1"/>
  <c r="Z31" i="1"/>
  <c r="BP36" i="1"/>
  <c r="BN36" i="1"/>
  <c r="Z36" i="1"/>
  <c r="BP54" i="1"/>
  <c r="BN54" i="1"/>
  <c r="Z54" i="1"/>
  <c r="BP67" i="1"/>
  <c r="BN67" i="1"/>
  <c r="Z67" i="1"/>
  <c r="BP71" i="1"/>
  <c r="BN71" i="1"/>
  <c r="Z71" i="1"/>
  <c r="Y75" i="1"/>
  <c r="BP79" i="1"/>
  <c r="BN79" i="1"/>
  <c r="Z79" i="1"/>
  <c r="BP87" i="1"/>
  <c r="BN87" i="1"/>
  <c r="Z87" i="1"/>
  <c r="X664" i="1"/>
  <c r="X663" i="1"/>
  <c r="Y39" i="1"/>
  <c r="BP30" i="1"/>
  <c r="BN30" i="1"/>
  <c r="Z30" i="1"/>
  <c r="BP34" i="1"/>
  <c r="BN34" i="1"/>
  <c r="Z34" i="1"/>
  <c r="Y38" i="1"/>
  <c r="BP52" i="1"/>
  <c r="BN52" i="1"/>
  <c r="Z52" i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Y91" i="1"/>
  <c r="BP89" i="1"/>
  <c r="BN89" i="1"/>
  <c r="Z89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7" i="1"/>
  <c r="Y24" i="1"/>
  <c r="C673" i="1"/>
  <c r="Y57" i="1"/>
  <c r="D673" i="1"/>
  <c r="Y76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BN152" i="1"/>
  <c r="Z157" i="1"/>
  <c r="Z159" i="1" s="1"/>
  <c r="BN157" i="1"/>
  <c r="BP157" i="1"/>
  <c r="Y160" i="1"/>
  <c r="Z163" i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Y391" i="1"/>
  <c r="BP387" i="1"/>
  <c r="BN387" i="1"/>
  <c r="Z387" i="1"/>
  <c r="Z390" i="1" s="1"/>
  <c r="BP401" i="1"/>
  <c r="BN401" i="1"/>
  <c r="Z401" i="1"/>
  <c r="Z403" i="1" s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14" i="1" l="1"/>
  <c r="Z249" i="1"/>
  <c r="Z205" i="1"/>
  <c r="Z188" i="1"/>
  <c r="Z182" i="1"/>
  <c r="Z100" i="1"/>
  <c r="Z82" i="1"/>
  <c r="Z643" i="1"/>
  <c r="Z530" i="1"/>
  <c r="Z625" i="1"/>
  <c r="Z596" i="1"/>
  <c r="Z546" i="1"/>
  <c r="Y667" i="1"/>
  <c r="Z38" i="1"/>
  <c r="Y665" i="1"/>
  <c r="Y664" i="1"/>
  <c r="Y666" i="1" s="1"/>
  <c r="Z608" i="1"/>
  <c r="Z448" i="1"/>
  <c r="Z442" i="1"/>
  <c r="Z430" i="1"/>
  <c r="Z384" i="1"/>
  <c r="Z375" i="1"/>
  <c r="Z351" i="1"/>
  <c r="Z314" i="1"/>
  <c r="Z241" i="1"/>
  <c r="Z164" i="1"/>
  <c r="Z153" i="1"/>
  <c r="Z148" i="1"/>
  <c r="Z122" i="1"/>
  <c r="Z113" i="1"/>
  <c r="Z57" i="1"/>
  <c r="Z75" i="1"/>
  <c r="Z567" i="1"/>
  <c r="Z292" i="1"/>
  <c r="X666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91" i="1"/>
  <c r="Y663" i="1"/>
  <c r="Z507" i="1"/>
  <c r="Z475" i="1"/>
  <c r="Z460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<sst xmlns="http://schemas.openxmlformats.org/spreadsheetml/2006/main" count="3126" uniqueCount="1078">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</sst>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1500</v>
      </c>
      <c r="Y420" s="778">
        <f t="shared" si="82"/>
        <v>1500</v>
      </c>
      <c r="Z420" s="36">
        <f>IFERROR(IF(Y420=0,"",ROUNDUP(Y420/H420,0)*0.02175),"")</f>
        <v>2.1749999999999998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1548</v>
      </c>
      <c r="BN420" s="64">
        <f t="shared" si="84"/>
        <v>1548</v>
      </c>
      <c r="BO420" s="64">
        <f t="shared" si="85"/>
        <v>2.083333333333333</v>
      </c>
      <c r="BP420" s="64">
        <f t="shared" si="86"/>
        <v>2.083333333333333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240</v>
      </c>
      <c r="Y422" s="778">
        <f t="shared" si="82"/>
        <v>240</v>
      </c>
      <c r="Z422" s="36">
        <f>IFERROR(IF(Y422=0,"",ROUNDUP(Y422/H422,0)*0.02175),"")</f>
        <v>0.34799999999999998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247.68</v>
      </c>
      <c r="BN422" s="64">
        <f t="shared" si="84"/>
        <v>247.68</v>
      </c>
      <c r="BO422" s="64">
        <f t="shared" si="85"/>
        <v>0.33333333333333331</v>
      </c>
      <c r="BP422" s="64">
        <f t="shared" si="86"/>
        <v>0.33333333333333331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500</v>
      </c>
      <c r="Y423" s="778">
        <f t="shared" si="82"/>
        <v>510</v>
      </c>
      <c r="Z423" s="36">
        <f>IFERROR(IF(Y423=0,"",ROUNDUP(Y423/H423,0)*0.02175),"")</f>
        <v>0.73949999999999994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516</v>
      </c>
      <c r="BN423" s="64">
        <f t="shared" si="84"/>
        <v>526.32000000000005</v>
      </c>
      <c r="BO423" s="64">
        <f t="shared" si="85"/>
        <v>0.69444444444444442</v>
      </c>
      <c r="BP423" s="64">
        <f t="shared" si="86"/>
        <v>0.70833333333333326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149.33333333333334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150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3.2624999999999997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2240</v>
      </c>
      <c r="Y431" s="779">
        <f>IFERROR(SUM(Y419:Y429),"0")</f>
        <v>2250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1500</v>
      </c>
      <c r="Y433" s="778">
        <f>IFERROR(IF(X433="",0,CEILING((X433/$H433),1)*$H433),"")</f>
        <v>1500</v>
      </c>
      <c r="Z433" s="36">
        <f>IFERROR(IF(Y433=0,"",ROUNDUP(Y433/H433,0)*0.02175),"")</f>
        <v>2.1749999999999998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1548</v>
      </c>
      <c r="BN433" s="64">
        <f>IFERROR(Y433*I433/H433,"0")</f>
        <v>1548</v>
      </c>
      <c r="BO433" s="64">
        <f>IFERROR(1/J433*(X433/H433),"0")</f>
        <v>2.083333333333333</v>
      </c>
      <c r="BP433" s="64">
        <f>IFERROR(1/J433*(Y433/H433),"0")</f>
        <v>2.083333333333333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100</v>
      </c>
      <c r="Y435" s="779">
        <f>IFERROR(Y433/H433,"0")+IFERROR(Y434/H434,"0")</f>
        <v>100</v>
      </c>
      <c r="Z435" s="779">
        <f>IFERROR(IF(Z433="",0,Z433),"0")+IFERROR(IF(Z434="",0,Z434),"0")</f>
        <v>2.1749999999999998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1500</v>
      </c>
      <c r="Y436" s="779">
        <f>IFERROR(SUM(Y433:Y434),"0")</f>
        <v>1500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idden="1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0</v>
      </c>
      <c r="Y568" s="779">
        <f>IFERROR(SUM(Y556:Y566),"0")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idden="1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3740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3750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3859.6800000000003</v>
      </c>
      <c r="Y664" s="779">
        <f>IFERROR(SUM(BN22:BN660),"0")</f>
        <v>3870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4009.6800000000003</v>
      </c>
      <c r="Y666" s="779">
        <f>GrossWeightTotalR+PalletQtyTotalR*25</f>
        <v>4020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249.33333333333334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250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5.4375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3750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49,33"/>
        <filter val="2 240,00"/>
        <filter val="240,00"/>
        <filter val="249,33"/>
        <filter val="3 740,00"/>
        <filter val="3 859,68"/>
        <filter val="4 009,68"/>
        <filter val="500,00"/>
        <filter val="6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