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55DC68-EC6D-4F9B-B186-A86DE666FD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X192" i="1"/>
  <c r="X191" i="1"/>
  <c r="BO190" i="1"/>
  <c r="BM190" i="1"/>
  <c r="Y190" i="1"/>
  <c r="Y192" i="1" s="1"/>
  <c r="P190" i="1"/>
  <c r="X186" i="1"/>
  <c r="X185" i="1"/>
  <c r="BO184" i="1"/>
  <c r="BM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P26" i="1"/>
  <c r="X24" i="1"/>
  <c r="X661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35" i="1" l="1"/>
  <c r="BN235" i="1"/>
  <c r="Z235" i="1"/>
  <c r="BP262" i="1"/>
  <c r="BN262" i="1"/>
  <c r="Z262" i="1"/>
  <c r="BP285" i="1"/>
  <c r="BN285" i="1"/>
  <c r="Z285" i="1"/>
  <c r="BP358" i="1"/>
  <c r="BN358" i="1"/>
  <c r="Z358" i="1"/>
  <c r="BP380" i="1"/>
  <c r="BN380" i="1"/>
  <c r="Z380" i="1"/>
  <c r="BP421" i="1"/>
  <c r="BN421" i="1"/>
  <c r="Z421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2" i="1"/>
  <c r="Z28" i="1"/>
  <c r="BN28" i="1"/>
  <c r="Z29" i="1"/>
  <c r="BN29" i="1"/>
  <c r="Z30" i="1"/>
  <c r="BN30" i="1"/>
  <c r="Z33" i="1"/>
  <c r="BN33" i="1"/>
  <c r="Z53" i="1"/>
  <c r="BN53" i="1"/>
  <c r="Z68" i="1"/>
  <c r="BN68" i="1"/>
  <c r="Z69" i="1"/>
  <c r="BN69" i="1"/>
  <c r="Z83" i="1"/>
  <c r="BN83" i="1"/>
  <c r="Z95" i="1"/>
  <c r="BN95" i="1"/>
  <c r="Z108" i="1"/>
  <c r="BN108" i="1"/>
  <c r="Z118" i="1"/>
  <c r="BN118" i="1"/>
  <c r="Z119" i="1"/>
  <c r="BN119" i="1"/>
  <c r="Z132" i="1"/>
  <c r="BN132" i="1"/>
  <c r="Z144" i="1"/>
  <c r="BN144" i="1"/>
  <c r="Z165" i="1"/>
  <c r="BN165" i="1"/>
  <c r="H671" i="1"/>
  <c r="Y180" i="1"/>
  <c r="Z190" i="1"/>
  <c r="Z191" i="1" s="1"/>
  <c r="BN190" i="1"/>
  <c r="BP190" i="1"/>
  <c r="Y191" i="1"/>
  <c r="Z194" i="1"/>
  <c r="BN194" i="1"/>
  <c r="Z207" i="1"/>
  <c r="BN207" i="1"/>
  <c r="BP217" i="1"/>
  <c r="BN217" i="1"/>
  <c r="BP227" i="1"/>
  <c r="BN227" i="1"/>
  <c r="Z227" i="1"/>
  <c r="BP245" i="1"/>
  <c r="BN245" i="1"/>
  <c r="Z245" i="1"/>
  <c r="BP251" i="1"/>
  <c r="BN251" i="1"/>
  <c r="Z251" i="1"/>
  <c r="BP270" i="1"/>
  <c r="BN270" i="1"/>
  <c r="Z270" i="1"/>
  <c r="BP308" i="1"/>
  <c r="BN308" i="1"/>
  <c r="Z308" i="1"/>
  <c r="BP368" i="1"/>
  <c r="BN368" i="1"/>
  <c r="Z368" i="1"/>
  <c r="BP398" i="1"/>
  <c r="BN398" i="1"/>
  <c r="Z398" i="1"/>
  <c r="BP451" i="1"/>
  <c r="BN451" i="1"/>
  <c r="Z451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J9" i="1"/>
  <c r="BP97" i="1"/>
  <c r="BN97" i="1"/>
  <c r="Z97" i="1"/>
  <c r="BP110" i="1"/>
  <c r="BN110" i="1"/>
  <c r="Z110" i="1"/>
  <c r="BP124" i="1"/>
  <c r="BN124" i="1"/>
  <c r="Z124" i="1"/>
  <c r="BP134" i="1"/>
  <c r="BN134" i="1"/>
  <c r="Z134" i="1"/>
  <c r="BP150" i="1"/>
  <c r="BN150" i="1"/>
  <c r="Z150" i="1"/>
  <c r="BP176" i="1"/>
  <c r="BN176" i="1"/>
  <c r="Z176" i="1"/>
  <c r="BP196" i="1"/>
  <c r="BN196" i="1"/>
  <c r="Z196" i="1"/>
  <c r="Y213" i="1"/>
  <c r="BP211" i="1"/>
  <c r="BN211" i="1"/>
  <c r="Z211" i="1"/>
  <c r="BP223" i="1"/>
  <c r="BN223" i="1"/>
  <c r="Z223" i="1"/>
  <c r="BP233" i="1"/>
  <c r="BN233" i="1"/>
  <c r="Z233" i="1"/>
  <c r="BP243" i="1"/>
  <c r="BN243" i="1"/>
  <c r="Z243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2" i="1"/>
  <c r="BN392" i="1"/>
  <c r="Z392" i="1"/>
  <c r="BP419" i="1"/>
  <c r="BN419" i="1"/>
  <c r="Z419" i="1"/>
  <c r="BP431" i="1"/>
  <c r="BN431" i="1"/>
  <c r="Z431" i="1"/>
  <c r="BP449" i="1"/>
  <c r="BN449" i="1"/>
  <c r="Z449" i="1"/>
  <c r="BP486" i="1"/>
  <c r="BN486" i="1"/>
  <c r="Z486" i="1"/>
  <c r="BP491" i="1"/>
  <c r="BN491" i="1"/>
  <c r="Z491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F9" i="1"/>
  <c r="F10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1" i="1"/>
  <c r="Z79" i="1"/>
  <c r="BN79" i="1"/>
  <c r="Y89" i="1"/>
  <c r="Z85" i="1"/>
  <c r="BN85" i="1"/>
  <c r="Z93" i="1"/>
  <c r="BN93" i="1"/>
  <c r="BP103" i="1"/>
  <c r="BN103" i="1"/>
  <c r="Z103" i="1"/>
  <c r="BP116" i="1"/>
  <c r="BN116" i="1"/>
  <c r="Z116" i="1"/>
  <c r="BP128" i="1"/>
  <c r="BN128" i="1"/>
  <c r="Z128" i="1"/>
  <c r="BP142" i="1"/>
  <c r="BN142" i="1"/>
  <c r="Z142" i="1"/>
  <c r="BP161" i="1"/>
  <c r="BN161" i="1"/>
  <c r="Z161" i="1"/>
  <c r="BP184" i="1"/>
  <c r="BN184" i="1"/>
  <c r="Z184" i="1"/>
  <c r="BP200" i="1"/>
  <c r="BN200" i="1"/>
  <c r="Z200" i="1"/>
  <c r="BP219" i="1"/>
  <c r="BN219" i="1"/>
  <c r="Z219" i="1"/>
  <c r="BP229" i="1"/>
  <c r="BN229" i="1"/>
  <c r="Z229" i="1"/>
  <c r="BP237" i="1"/>
  <c r="BN237" i="1"/>
  <c r="Z237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409" i="1"/>
  <c r="BN409" i="1"/>
  <c r="Z409" i="1"/>
  <c r="BP423" i="1"/>
  <c r="BN423" i="1"/>
  <c r="Z423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7" i="1"/>
  <c r="BN487" i="1"/>
  <c r="Z487" i="1"/>
  <c r="Y105" i="1"/>
  <c r="Y121" i="1"/>
  <c r="Y136" i="1"/>
  <c r="Y146" i="1"/>
  <c r="Y167" i="1"/>
  <c r="Y202" i="1"/>
  <c r="J671" i="1"/>
  <c r="Y225" i="1"/>
  <c r="Y239" i="1"/>
  <c r="Y338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Z641" i="1" s="1"/>
  <c r="BP639" i="1"/>
  <c r="BN639" i="1"/>
  <c r="Z639" i="1"/>
  <c r="Y508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Y395" i="1"/>
  <c r="BP390" i="1"/>
  <c r="BN390" i="1"/>
  <c r="Z390" i="1"/>
  <c r="Z394" i="1" s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Y529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246" i="1" l="1"/>
  <c r="Z202" i="1"/>
  <c r="Z73" i="1"/>
  <c r="Z36" i="1"/>
  <c r="Z528" i="1"/>
  <c r="Z453" i="1"/>
  <c r="Z623" i="1"/>
  <c r="Z544" i="1"/>
  <c r="Z129" i="1"/>
  <c r="Z89" i="1"/>
  <c r="Y663" i="1"/>
  <c r="Z606" i="1"/>
  <c r="Z513" i="1"/>
  <c r="Z348" i="1"/>
  <c r="Z289" i="1"/>
  <c r="Z258" i="1"/>
  <c r="Z238" i="1"/>
  <c r="Z162" i="1"/>
  <c r="Z146" i="1"/>
  <c r="Z136" i="1"/>
  <c r="Z120" i="1"/>
  <c r="Z104" i="1"/>
  <c r="Z80" i="1"/>
  <c r="Y665" i="1"/>
  <c r="Z55" i="1"/>
  <c r="Y662" i="1"/>
  <c r="Z372" i="1"/>
  <c r="Z634" i="1"/>
  <c r="Z647" i="1"/>
  <c r="Z594" i="1"/>
  <c r="Z311" i="1"/>
  <c r="Z565" i="1"/>
  <c r="Z503" i="1"/>
  <c r="Z437" i="1"/>
  <c r="Z427" i="1"/>
  <c r="Z400" i="1"/>
  <c r="Z571" i="1"/>
  <c r="Z466" i="1"/>
  <c r="Z301" i="1"/>
  <c r="Z224" i="1"/>
  <c r="Z180" i="1"/>
  <c r="Z98" i="1"/>
  <c r="Z411" i="1"/>
  <c r="Z613" i="1"/>
  <c r="Z583" i="1"/>
  <c r="Y661" i="1"/>
  <c r="Y664" i="1" l="1"/>
  <c r="Z666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<sst xmlns="http://schemas.openxmlformats.org/spreadsheetml/2006/main" count="3121" uniqueCount="1075">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</sst>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45634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0.54166666666666663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950</v>
      </c>
      <c r="Y49" s="774">
        <f t="shared" ref="Y49:Y54" si="6">IFERROR(IF(X49="",0,CEILING((X49/$H49),1)*$H49),"")</f>
        <v>950.40000000000009</v>
      </c>
      <c r="Z49" s="36">
        <f>IFERROR(IF(Y49=0,"",ROUNDUP(Y49/H49,0)*0.02175),"")</f>
        <v>1.9139999999999999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992.22222222222217</v>
      </c>
      <c r="BN49" s="64">
        <f t="shared" ref="BN49:BN54" si="8">IFERROR(Y49*I49/H49,"0")</f>
        <v>992.64</v>
      </c>
      <c r="BO49" s="64">
        <f t="shared" ref="BO49:BO54" si="9">IFERROR(1/J49*(X49/H49),"0")</f>
        <v>1.5707671957671956</v>
      </c>
      <c r="BP49" s="64">
        <f t="shared" ref="BP49:BP54" si="10">IFERROR(1/J49*(Y49/H49),"0")</f>
        <v>1.5714285714285714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259</v>
      </c>
      <c r="Y51" s="774">
        <f t="shared" si="6"/>
        <v>268.79999999999995</v>
      </c>
      <c r="Z51" s="36">
        <f>IFERROR(IF(Y51=0,"",ROUNDUP(Y51/H51,0)*0.02175),"")</f>
        <v>0.52200000000000002</v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270.10000000000002</v>
      </c>
      <c r="BN51" s="64">
        <f t="shared" si="8"/>
        <v>280.31999999999994</v>
      </c>
      <c r="BO51" s="64">
        <f t="shared" si="9"/>
        <v>0.41294642857142855</v>
      </c>
      <c r="BP51" s="64">
        <f t="shared" si="10"/>
        <v>0.42857142857142849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111.08796296296296</v>
      </c>
      <c r="Y55" s="775">
        <f>IFERROR(Y49/H49,"0")+IFERROR(Y50/H50,"0")+IFERROR(Y51/H51,"0")+IFERROR(Y52/H52,"0")+IFERROR(Y53/H53,"0")+IFERROR(Y54/H54,"0")</f>
        <v>112</v>
      </c>
      <c r="Z55" s="775">
        <f>IFERROR(IF(Z49="",0,Z49),"0")+IFERROR(IF(Z50="",0,Z50),"0")+IFERROR(IF(Z51="",0,Z51),"0")+IFERROR(IF(Z52="",0,Z52),"0")+IFERROR(IF(Z53="",0,Z53),"0")+IFERROR(IF(Z54="",0,Z54),"0")</f>
        <v>2.4359999999999999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1209</v>
      </c>
      <c r="Y56" s="775">
        <f>IFERROR(SUM(Y49:Y54),"0")</f>
        <v>1219.2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327</v>
      </c>
      <c r="Y65" s="774">
        <f t="shared" si="11"/>
        <v>334.8</v>
      </c>
      <c r="Z65" s="36">
        <f>IFERROR(IF(Y65=0,"",ROUNDUP(Y65/H65,0)*0.02175),"")</f>
        <v>0.6742499999999999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341.5333333333333</v>
      </c>
      <c r="BN65" s="64">
        <f t="shared" si="13"/>
        <v>349.67999999999995</v>
      </c>
      <c r="BO65" s="64">
        <f t="shared" si="14"/>
        <v>0.54067460317460314</v>
      </c>
      <c r="BP65" s="64">
        <f t="shared" si="15"/>
        <v>0.55357142857142849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52</v>
      </c>
      <c r="Y69" s="774">
        <f t="shared" si="11"/>
        <v>52</v>
      </c>
      <c r="Z69" s="36">
        <f>IFERROR(IF(Y69=0,"",ROUNDUP(Y69/H69,0)*0.00902),"")</f>
        <v>0.11726</v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54.73</v>
      </c>
      <c r="BN69" s="64">
        <f t="shared" si="13"/>
        <v>54.73</v>
      </c>
      <c r="BO69" s="64">
        <f t="shared" si="14"/>
        <v>9.8484848484848481E-2</v>
      </c>
      <c r="BP69" s="64">
        <f t="shared" si="15"/>
        <v>9.8484848484848481E-2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43.277777777777771</v>
      </c>
      <c r="Y73" s="775">
        <f>IFERROR(Y64/H64,"0")+IFERROR(Y65/H65,"0")+IFERROR(Y66/H66,"0")+IFERROR(Y67/H67,"0")+IFERROR(Y68/H68,"0")+IFERROR(Y69/H69,"0")+IFERROR(Y70/H70,"0")+IFERROR(Y71/H71,"0")+IFERROR(Y72/H72,"0")</f>
        <v>44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0.79150999999999994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379</v>
      </c>
      <c r="Y74" s="775">
        <f>IFERROR(SUM(Y64:Y72),"0")</f>
        <v>386.8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360</v>
      </c>
      <c r="Y76" s="774">
        <f>IFERROR(IF(X76="",0,CEILING((X76/$H76),1)*$H76),"")</f>
        <v>367.20000000000005</v>
      </c>
      <c r="Z76" s="36">
        <f>IFERROR(IF(Y76=0,"",ROUNDUP(Y76/H76,0)*0.02175),"")</f>
        <v>0.73949999999999994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375.99999999999994</v>
      </c>
      <c r="BN76" s="64">
        <f>IFERROR(Y76*I76/H76,"0")</f>
        <v>383.52000000000004</v>
      </c>
      <c r="BO76" s="64">
        <f>IFERROR(1/J76*(X76/H76),"0")</f>
        <v>0.59523809523809512</v>
      </c>
      <c r="BP76" s="64">
        <f>IFERROR(1/J76*(Y76/H76),"0")</f>
        <v>0.6071428571428571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33.333333333333329</v>
      </c>
      <c r="Y80" s="775">
        <f>IFERROR(Y76/H76,"0")+IFERROR(Y77/H77,"0")+IFERROR(Y78/H78,"0")+IFERROR(Y79/H79,"0")</f>
        <v>34</v>
      </c>
      <c r="Z80" s="775">
        <f>IFERROR(IF(Z76="",0,Z76),"0")+IFERROR(IF(Z77="",0,Z77),"0")+IFERROR(IF(Z78="",0,Z78),"0")+IFERROR(IF(Z79="",0,Z79),"0")</f>
        <v>0.73949999999999994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360</v>
      </c>
      <c r="Y81" s="775">
        <f>IFERROR(SUM(Y76:Y79),"0")</f>
        <v>367.20000000000005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144</v>
      </c>
      <c r="Y102" s="774">
        <f>IFERROR(IF(X102="",0,CEILING((X102/$H102),1)*$H102),"")</f>
        <v>151.20000000000002</v>
      </c>
      <c r="Z102" s="36">
        <f>IFERROR(IF(Y102=0,"",ROUNDUP(Y102/H102,0)*0.02175),"")</f>
        <v>0.39149999999999996</v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153.66857142857143</v>
      </c>
      <c r="BN102" s="64">
        <f>IFERROR(Y102*I102/H102,"0")</f>
        <v>161.35200000000003</v>
      </c>
      <c r="BO102" s="64">
        <f>IFERROR(1/J102*(X102/H102),"0")</f>
        <v>0.30612244897959179</v>
      </c>
      <c r="BP102" s="64">
        <f>IFERROR(1/J102*(Y102/H102),"0")</f>
        <v>0.3214285714285714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22</v>
      </c>
      <c r="Y103" s="774">
        <f>IFERROR(IF(X103="",0,CEILING((X103/$H103),1)*$H103),"")</f>
        <v>24</v>
      </c>
      <c r="Z103" s="36">
        <f>IFERROR(IF(Y103=0,"",ROUNDUP(Y103/H103,0)*0.00902),"")</f>
        <v>9.0200000000000002E-2</v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23.924999999999997</v>
      </c>
      <c r="BN103" s="64">
        <f>IFERROR(Y103*I103/H103,"0")</f>
        <v>26.1</v>
      </c>
      <c r="BO103" s="64">
        <f>IFERROR(1/J103*(X103/H103),"0")</f>
        <v>6.9444444444444461E-2</v>
      </c>
      <c r="BP103" s="64">
        <f>IFERROR(1/J103*(Y103/H103),"0")</f>
        <v>7.575757575757576E-2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26.30952380952381</v>
      </c>
      <c r="Y104" s="775">
        <f>IFERROR(Y101/H101,"0")+IFERROR(Y102/H102,"0")+IFERROR(Y103/H103,"0")</f>
        <v>28</v>
      </c>
      <c r="Z104" s="775">
        <f>IFERROR(IF(Z101="",0,Z101),"0")+IFERROR(IF(Z102="",0,Z102),"0")+IFERROR(IF(Z103="",0,Z103),"0")</f>
        <v>0.48169999999999996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166</v>
      </c>
      <c r="Y105" s="775">
        <f>IFERROR(SUM(Y101:Y103),"0")</f>
        <v>175.20000000000002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553</v>
      </c>
      <c r="Y108" s="774">
        <f>IFERROR(IF(X108="",0,CEILING((X108/$H108),1)*$H108),"")</f>
        <v>561.6</v>
      </c>
      <c r="Z108" s="36">
        <f>IFERROR(IF(Y108=0,"",ROUNDUP(Y108/H108,0)*0.02175),"")</f>
        <v>1.131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577.57777777777767</v>
      </c>
      <c r="BN108" s="64">
        <f>IFERROR(Y108*I108/H108,"0")</f>
        <v>586.55999999999995</v>
      </c>
      <c r="BO108" s="64">
        <f>IFERROR(1/J108*(X108/H108),"0")</f>
        <v>0.91435185185185175</v>
      </c>
      <c r="BP108" s="64">
        <f>IFERROR(1/J108*(Y108/H108),"0")</f>
        <v>0.92857142857142849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195</v>
      </c>
      <c r="Y110" s="774">
        <f>IFERROR(IF(X110="",0,CEILING((X110/$H110),1)*$H110),"")</f>
        <v>198</v>
      </c>
      <c r="Z110" s="36">
        <f>IFERROR(IF(Y110=0,"",ROUNDUP(Y110/H110,0)*0.00902),"")</f>
        <v>0.39688000000000001</v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204.10000000000002</v>
      </c>
      <c r="BN110" s="64">
        <f>IFERROR(Y110*I110/H110,"0")</f>
        <v>207.24</v>
      </c>
      <c r="BO110" s="64">
        <f>IFERROR(1/J110*(X110/H110),"0")</f>
        <v>0.32828282828282829</v>
      </c>
      <c r="BP110" s="64">
        <f>IFERROR(1/J110*(Y110/H110),"0")</f>
        <v>0.33333333333333337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94.537037037037038</v>
      </c>
      <c r="Y111" s="775">
        <f>IFERROR(Y108/H108,"0")+IFERROR(Y109/H109,"0")+IFERROR(Y110/H110,"0")</f>
        <v>96</v>
      </c>
      <c r="Z111" s="775">
        <f>IFERROR(IF(Z108="",0,Z108),"0")+IFERROR(IF(Z109="",0,Z109),"0")+IFERROR(IF(Z110="",0,Z110),"0")</f>
        <v>1.5278800000000001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748</v>
      </c>
      <c r="Y112" s="775">
        <f>IFERROR(SUM(Y108:Y110),"0")</f>
        <v>759.6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282</v>
      </c>
      <c r="Y115" s="774">
        <f t="shared" si="26"/>
        <v>285.60000000000002</v>
      </c>
      <c r="Z115" s="36">
        <f>IFERROR(IF(Y115=0,"",ROUNDUP(Y115/H115,0)*0.02175),"")</f>
        <v>0.73949999999999994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300.93428571428569</v>
      </c>
      <c r="BN115" s="64">
        <f t="shared" si="28"/>
        <v>304.77600000000001</v>
      </c>
      <c r="BO115" s="64">
        <f t="shared" si="29"/>
        <v>0.59948979591836726</v>
      </c>
      <c r="BP115" s="64">
        <f t="shared" si="30"/>
        <v>0.6071428571428571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53</v>
      </c>
      <c r="Y116" s="774">
        <f t="shared" si="26"/>
        <v>54</v>
      </c>
      <c r="Z116" s="36">
        <f>IFERROR(IF(Y116=0,"",ROUNDUP(Y116/H116,0)*0.00651),"")</f>
        <v>0.13020000000000001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57.946666666666658</v>
      </c>
      <c r="BN116" s="64">
        <f t="shared" si="28"/>
        <v>59.039999999999992</v>
      </c>
      <c r="BO116" s="64">
        <f t="shared" si="29"/>
        <v>0.10785510785510787</v>
      </c>
      <c r="BP116" s="64">
        <f t="shared" si="30"/>
        <v>0.1098901098901099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53.201058201058203</v>
      </c>
      <c r="Y120" s="775">
        <f>IFERROR(Y114/H114,"0")+IFERROR(Y115/H115,"0")+IFERROR(Y116/H116,"0")+IFERROR(Y117/H117,"0")+IFERROR(Y118/H118,"0")+IFERROR(Y119/H119,"0")</f>
        <v>54</v>
      </c>
      <c r="Z120" s="775">
        <f>IFERROR(IF(Z114="",0,Z114),"0")+IFERROR(IF(Z115="",0,Z115),"0")+IFERROR(IF(Z116="",0,Z116),"0")+IFERROR(IF(Z117="",0,Z117),"0")+IFERROR(IF(Z118="",0,Z118),"0")+IFERROR(IF(Z119="",0,Z119),"0")</f>
        <v>0.86969999999999992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335</v>
      </c>
      <c r="Y121" s="775">
        <f>IFERROR(SUM(Y114:Y119),"0")</f>
        <v>339.6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130</v>
      </c>
      <c r="Y125" s="774">
        <f>IFERROR(IF(X125="",0,CEILING((X125/$H125),1)*$H125),"")</f>
        <v>134.39999999999998</v>
      </c>
      <c r="Z125" s="36">
        <f>IFERROR(IF(Y125=0,"",ROUNDUP(Y125/H125,0)*0.02175),"")</f>
        <v>0.26100000000000001</v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135.57142857142856</v>
      </c>
      <c r="BN125" s="64">
        <f>IFERROR(Y125*I125/H125,"0")</f>
        <v>140.15999999999997</v>
      </c>
      <c r="BO125" s="64">
        <f>IFERROR(1/J125*(X125/H125),"0")</f>
        <v>0.20727040816326531</v>
      </c>
      <c r="BP125" s="64">
        <f>IFERROR(1/J125*(Y125/H125),"0")</f>
        <v>0.21428571428571425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11.607142857142858</v>
      </c>
      <c r="Y129" s="775">
        <f>IFERROR(Y124/H124,"0")+IFERROR(Y125/H125,"0")+IFERROR(Y126/H126,"0")+IFERROR(Y127/H127,"0")+IFERROR(Y128/H128,"0")</f>
        <v>11.999999999999998</v>
      </c>
      <c r="Z129" s="775">
        <f>IFERROR(IF(Z124="",0,Z124),"0")+IFERROR(IF(Z125="",0,Z125),"0")+IFERROR(IF(Z126="",0,Z126),"0")+IFERROR(IF(Z127="",0,Z127),"0")+IFERROR(IF(Z128="",0,Z128),"0")</f>
        <v>0.26100000000000001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130</v>
      </c>
      <c r="Y130" s="775">
        <f>IFERROR(SUM(Y124:Y128),"0")</f>
        <v>134.39999999999998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195</v>
      </c>
      <c r="Y135" s="774">
        <f>IFERROR(IF(X135="",0,CEILING((X135/$H135),1)*$H135),"")</f>
        <v>196.79999999999998</v>
      </c>
      <c r="Z135" s="36">
        <f>IFERROR(IF(Y135=0,"",ROUNDUP(Y135/H135,0)*0.00651),"")</f>
        <v>0.53381999999999996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209.62500000000003</v>
      </c>
      <c r="BN135" s="64">
        <f>IFERROR(Y135*I135/H135,"0")</f>
        <v>211.56</v>
      </c>
      <c r="BO135" s="64">
        <f>IFERROR(1/J135*(X135/H135),"0")</f>
        <v>0.44642857142857145</v>
      </c>
      <c r="BP135" s="64">
        <f>IFERROR(1/J135*(Y135/H135),"0")</f>
        <v>0.45054945054945056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81.25</v>
      </c>
      <c r="Y136" s="775">
        <f>IFERROR(Y132/H132,"0")+IFERROR(Y133/H133,"0")+IFERROR(Y134/H134,"0")+IFERROR(Y135/H135,"0")</f>
        <v>82</v>
      </c>
      <c r="Z136" s="775">
        <f>IFERROR(IF(Z132="",0,Z132),"0")+IFERROR(IF(Z133="",0,Z133),"0")+IFERROR(IF(Z134="",0,Z134),"0")+IFERROR(IF(Z135="",0,Z135),"0")</f>
        <v>0.53381999999999996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195</v>
      </c>
      <c r="Y137" s="775">
        <f>IFERROR(SUM(Y132:Y135),"0")</f>
        <v>196.79999999999998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321</v>
      </c>
      <c r="Y140" s="774">
        <f t="shared" si="31"/>
        <v>327.60000000000002</v>
      </c>
      <c r="Z140" s="36">
        <f>IFERROR(IF(Y140=0,"",ROUNDUP(Y140/H140,0)*0.02175),"")</f>
        <v>0.84824999999999995</v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342.32357142857143</v>
      </c>
      <c r="BN140" s="64">
        <f t="shared" si="33"/>
        <v>349.36200000000002</v>
      </c>
      <c r="BO140" s="64">
        <f t="shared" si="34"/>
        <v>0.68239795918367341</v>
      </c>
      <c r="BP140" s="64">
        <f t="shared" si="35"/>
        <v>0.6964285714285714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125</v>
      </c>
      <c r="Y143" s="774">
        <f t="shared" si="31"/>
        <v>126.9</v>
      </c>
      <c r="Z143" s="36">
        <f>IFERROR(IF(Y143=0,"",ROUNDUP(Y143/H143,0)*0.00651),"")</f>
        <v>0.30597000000000002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136.66666666666666</v>
      </c>
      <c r="BN143" s="64">
        <f t="shared" si="33"/>
        <v>138.744</v>
      </c>
      <c r="BO143" s="64">
        <f t="shared" si="34"/>
        <v>0.25437525437525438</v>
      </c>
      <c r="BP143" s="64">
        <f t="shared" si="35"/>
        <v>0.25824175824175827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84.510582010581999</v>
      </c>
      <c r="Y146" s="775">
        <f>IFERROR(Y139/H139,"0")+IFERROR(Y140/H140,"0")+IFERROR(Y141/H141,"0")+IFERROR(Y142/H142,"0")+IFERROR(Y143/H143,"0")+IFERROR(Y144/H144,"0")+IFERROR(Y145/H145,"0")</f>
        <v>86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1.15422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446</v>
      </c>
      <c r="Y147" s="775">
        <f>IFERROR(SUM(Y139:Y145),"0")</f>
        <v>454.5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253</v>
      </c>
      <c r="Y194" s="774">
        <f t="shared" ref="Y194:Y201" si="36">IFERROR(IF(X194="",0,CEILING((X194/$H194),1)*$H194),"")</f>
        <v>256.2</v>
      </c>
      <c r="Z194" s="36">
        <f>IFERROR(IF(Y194=0,"",ROUNDUP(Y194/H194,0)*0.00753),"")</f>
        <v>0.45933000000000002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268.66190476190474</v>
      </c>
      <c r="BN194" s="64">
        <f t="shared" ref="BN194:BN201" si="38">IFERROR(Y194*I194/H194,"0")</f>
        <v>272.06</v>
      </c>
      <c r="BO194" s="64">
        <f t="shared" ref="BO194:BO201" si="39">IFERROR(1/J194*(X194/H194),"0")</f>
        <v>0.3861416361416361</v>
      </c>
      <c r="BP194" s="64">
        <f t="shared" ref="BP194:BP201" si="40">IFERROR(1/J194*(Y194/H194),"0")</f>
        <v>0.39102564102564097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393</v>
      </c>
      <c r="Y196" s="774">
        <f t="shared" si="36"/>
        <v>394.8</v>
      </c>
      <c r="Z196" s="36">
        <f>IFERROR(IF(Y196=0,"",ROUNDUP(Y196/H196,0)*0.00753),"")</f>
        <v>0.70782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411.71428571428572</v>
      </c>
      <c r="BN196" s="64">
        <f t="shared" si="38"/>
        <v>413.6</v>
      </c>
      <c r="BO196" s="64">
        <f t="shared" si="39"/>
        <v>0.5998168498168498</v>
      </c>
      <c r="BP196" s="64">
        <f t="shared" si="40"/>
        <v>0.60256410256410253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210</v>
      </c>
      <c r="Y199" s="774">
        <f t="shared" si="36"/>
        <v>210</v>
      </c>
      <c r="Z199" s="36">
        <f>IFERROR(IF(Y199=0,"",ROUNDUP(Y199/H199,0)*0.00502),"")</f>
        <v>0.502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220.00000000000003</v>
      </c>
      <c r="BN199" s="64">
        <f t="shared" si="38"/>
        <v>220.00000000000003</v>
      </c>
      <c r="BO199" s="64">
        <f t="shared" si="39"/>
        <v>0.42735042735042739</v>
      </c>
      <c r="BP199" s="64">
        <f t="shared" si="40"/>
        <v>0.42735042735042739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253.8095238095238</v>
      </c>
      <c r="Y202" s="775">
        <f>IFERROR(Y194/H194,"0")+IFERROR(Y195/H195,"0")+IFERROR(Y196/H196,"0")+IFERROR(Y197/H197,"0")+IFERROR(Y198/H198,"0")+IFERROR(Y199/H199,"0")+IFERROR(Y200/H200,"0")+IFERROR(Y201/H201,"0")</f>
        <v>255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1.6691499999999999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856</v>
      </c>
      <c r="Y203" s="775">
        <f>IFERROR(SUM(Y194:Y201),"0")</f>
        <v>861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63</v>
      </c>
      <c r="Y212" s="774">
        <f>IFERROR(IF(X212="",0,CEILING((X212/$H212),1)*$H212),"")</f>
        <v>63</v>
      </c>
      <c r="Z212" s="36">
        <f>IFERROR(IF(Y212=0,"",ROUNDUP(Y212/H212,0)*0.00651),"")</f>
        <v>0.1953</v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68.399999999999991</v>
      </c>
      <c r="BN212" s="64">
        <f>IFERROR(Y212*I212/H212,"0")</f>
        <v>68.399999999999991</v>
      </c>
      <c r="BO212" s="64">
        <f>IFERROR(1/J212*(X212/H212),"0")</f>
        <v>0.16483516483516486</v>
      </c>
      <c r="BP212" s="64">
        <f>IFERROR(1/J212*(Y212/H212),"0")</f>
        <v>0.16483516483516486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30</v>
      </c>
      <c r="Y213" s="775">
        <f>IFERROR(Y211/H211,"0")+IFERROR(Y212/H212,"0")</f>
        <v>30</v>
      </c>
      <c r="Z213" s="775">
        <f>IFERROR(IF(Z211="",0,Z211),"0")+IFERROR(IF(Z212="",0,Z212),"0")</f>
        <v>0.1953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63</v>
      </c>
      <c r="Y214" s="775">
        <f>IFERROR(SUM(Y211:Y212),"0")</f>
        <v>63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338</v>
      </c>
      <c r="Y216" s="774">
        <f t="shared" ref="Y216:Y223" si="41">IFERROR(IF(X216="",0,CEILING((X216/$H216),1)*$H216),"")</f>
        <v>340.20000000000005</v>
      </c>
      <c r="Z216" s="36">
        <f>IFERROR(IF(Y216=0,"",ROUNDUP(Y216/H216,0)*0.00902),"")</f>
        <v>0.56825999999999999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351.14444444444445</v>
      </c>
      <c r="BN216" s="64">
        <f t="shared" ref="BN216:BN223" si="43">IFERROR(Y216*I216/H216,"0")</f>
        <v>353.43000000000006</v>
      </c>
      <c r="BO216" s="64">
        <f t="shared" ref="BO216:BO223" si="44">IFERROR(1/J216*(X216/H216),"0")</f>
        <v>0.47418630751964086</v>
      </c>
      <c r="BP216" s="64">
        <f t="shared" ref="BP216:BP223" si="45">IFERROR(1/J216*(Y216/H216),"0")</f>
        <v>0.47727272727272735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338</v>
      </c>
      <c r="Y217" s="774">
        <f t="shared" si="41"/>
        <v>340.20000000000005</v>
      </c>
      <c r="Z217" s="36">
        <f>IFERROR(IF(Y217=0,"",ROUNDUP(Y217/H217,0)*0.00902),"")</f>
        <v>0.56825999999999999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351.14444444444445</v>
      </c>
      <c r="BN217" s="64">
        <f t="shared" si="43"/>
        <v>353.43000000000006</v>
      </c>
      <c r="BO217" s="64">
        <f t="shared" si="44"/>
        <v>0.47418630751964086</v>
      </c>
      <c r="BP217" s="64">
        <f t="shared" si="45"/>
        <v>0.47727272727272735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292</v>
      </c>
      <c r="Y219" s="774">
        <f t="shared" si="41"/>
        <v>297</v>
      </c>
      <c r="Z219" s="36">
        <f>IFERROR(IF(Y219=0,"",ROUNDUP(Y219/H219,0)*0.00902),"")</f>
        <v>0.49609999999999999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303.35555555555555</v>
      </c>
      <c r="BN219" s="64">
        <f t="shared" si="43"/>
        <v>308.55</v>
      </c>
      <c r="BO219" s="64">
        <f t="shared" si="44"/>
        <v>0.40965207631874295</v>
      </c>
      <c r="BP219" s="64">
        <f t="shared" si="45"/>
        <v>0.41666666666666663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240</v>
      </c>
      <c r="Y221" s="774">
        <f t="shared" si="41"/>
        <v>241.20000000000002</v>
      </c>
      <c r="Z221" s="36">
        <f>IFERROR(IF(Y221=0,"",ROUNDUP(Y221/H221,0)*0.00502),"")</f>
        <v>0.67268000000000006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253.33333333333331</v>
      </c>
      <c r="BN221" s="64">
        <f t="shared" si="43"/>
        <v>254.60000000000002</v>
      </c>
      <c r="BO221" s="64">
        <f t="shared" si="44"/>
        <v>0.56980056980056992</v>
      </c>
      <c r="BP221" s="64">
        <f t="shared" si="45"/>
        <v>0.57264957264957272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312.59259259259261</v>
      </c>
      <c r="Y224" s="775">
        <f>IFERROR(Y216/H216,"0")+IFERROR(Y217/H217,"0")+IFERROR(Y218/H218,"0")+IFERROR(Y219/H219,"0")+IFERROR(Y220/H220,"0")+IFERROR(Y221/H221,"0")+IFERROR(Y222/H222,"0")+IFERROR(Y223/H223,"0")</f>
        <v>315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2.3052999999999999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1208</v>
      </c>
      <c r="Y225" s="775">
        <f>IFERROR(SUM(Y216:Y223),"0")</f>
        <v>1218.6000000000001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49</v>
      </c>
      <c r="Y228" s="774">
        <f t="shared" si="46"/>
        <v>54.6</v>
      </c>
      <c r="Z228" s="36">
        <f>IFERROR(IF(Y228=0,"",ROUNDUP(Y228/H228,0)*0.02175),"")</f>
        <v>0.15225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52.543076923076924</v>
      </c>
      <c r="BN228" s="64">
        <f t="shared" si="48"/>
        <v>58.548000000000009</v>
      </c>
      <c r="BO228" s="64">
        <f t="shared" si="49"/>
        <v>0.11217948717948717</v>
      </c>
      <c r="BP228" s="64">
        <f t="shared" si="50"/>
        <v>0.125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261</v>
      </c>
      <c r="Y230" s="774">
        <f t="shared" si="46"/>
        <v>261</v>
      </c>
      <c r="Z230" s="36">
        <f>IFERROR(IF(Y230=0,"",ROUNDUP(Y230/H230,0)*0.02175),"")</f>
        <v>0.65249999999999997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277.92</v>
      </c>
      <c r="BN230" s="64">
        <f t="shared" si="48"/>
        <v>277.92</v>
      </c>
      <c r="BO230" s="64">
        <f t="shared" si="49"/>
        <v>0.5357142857142857</v>
      </c>
      <c r="BP230" s="64">
        <f t="shared" si="50"/>
        <v>0.5357142857142857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108</v>
      </c>
      <c r="Y231" s="774">
        <f t="shared" si="46"/>
        <v>108</v>
      </c>
      <c r="Z231" s="36">
        <f>IFERROR(IF(Y231=0,"",ROUNDUP(Y231/H231,0)*0.00651),"")</f>
        <v>0.29294999999999999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120.15</v>
      </c>
      <c r="BN231" s="64">
        <f t="shared" si="48"/>
        <v>120.15</v>
      </c>
      <c r="BO231" s="64">
        <f t="shared" si="49"/>
        <v>0.24725274725274726</v>
      </c>
      <c r="BP231" s="64">
        <f t="shared" si="50"/>
        <v>0.24725274725274726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276</v>
      </c>
      <c r="Y233" s="774">
        <f t="shared" si="46"/>
        <v>276</v>
      </c>
      <c r="Z233" s="36">
        <f>IFERROR(IF(Y233=0,"",ROUNDUP(Y233/H233,0)*0.00753),"")</f>
        <v>0.86595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307.28000000000003</v>
      </c>
      <c r="BN233" s="64">
        <f t="shared" si="48"/>
        <v>307.28000000000003</v>
      </c>
      <c r="BO233" s="64">
        <f t="shared" si="49"/>
        <v>0.73717948717948711</v>
      </c>
      <c r="BP233" s="64">
        <f t="shared" si="50"/>
        <v>0.73717948717948711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272</v>
      </c>
      <c r="Y234" s="774">
        <f t="shared" si="46"/>
        <v>273.59999999999997</v>
      </c>
      <c r="Z234" s="36">
        <f>IFERROR(IF(Y234=0,"",ROUNDUP(Y234/H234,0)*0.00753),"")</f>
        <v>0.85842000000000007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302.82666666666665</v>
      </c>
      <c r="BN234" s="64">
        <f t="shared" si="48"/>
        <v>304.608</v>
      </c>
      <c r="BO234" s="64">
        <f t="shared" si="49"/>
        <v>0.72649572649572658</v>
      </c>
      <c r="BP234" s="64">
        <f t="shared" si="50"/>
        <v>0.73076923076923062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96</v>
      </c>
      <c r="Y236" s="774">
        <f t="shared" si="46"/>
        <v>96</v>
      </c>
      <c r="Z236" s="36">
        <f>IFERROR(IF(Y236=0,"",ROUNDUP(Y236/H236,0)*0.00753),"")</f>
        <v>0.30120000000000002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106.88000000000001</v>
      </c>
      <c r="BN236" s="64">
        <f t="shared" si="48"/>
        <v>106.88000000000001</v>
      </c>
      <c r="BO236" s="64">
        <f t="shared" si="49"/>
        <v>0.25641025641025639</v>
      </c>
      <c r="BP236" s="64">
        <f t="shared" si="50"/>
        <v>0.25641025641025639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90</v>
      </c>
      <c r="Y237" s="774">
        <f t="shared" si="46"/>
        <v>91.2</v>
      </c>
      <c r="Z237" s="36">
        <f>IFERROR(IF(Y237=0,"",ROUNDUP(Y237/H237,0)*0.00651),"")</f>
        <v>0.24738000000000002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99.674999999999997</v>
      </c>
      <c r="BN237" s="64">
        <f t="shared" si="48"/>
        <v>101.004</v>
      </c>
      <c r="BO237" s="64">
        <f t="shared" si="49"/>
        <v>0.20604395604395606</v>
      </c>
      <c r="BP237" s="64">
        <f t="shared" si="50"/>
        <v>0.2087912087912088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387.11538461538464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389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3.3706500000000004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1152</v>
      </c>
      <c r="Y239" s="775">
        <f>IFERROR(SUM(Y227:Y237),"0")</f>
        <v>1160.4000000000001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68</v>
      </c>
      <c r="Y245" s="774">
        <f>IFERROR(IF(X245="",0,CEILING((X245/$H245),1)*$H245),"")</f>
        <v>69.599999999999994</v>
      </c>
      <c r="Z245" s="36">
        <f>IFERROR(IF(Y245=0,"",ROUNDUP(Y245/H245,0)*0.00651),"")</f>
        <v>0.18879000000000001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75.140000000000015</v>
      </c>
      <c r="BN245" s="64">
        <f>IFERROR(Y245*I245/H245,"0")</f>
        <v>76.908000000000001</v>
      </c>
      <c r="BO245" s="64">
        <f>IFERROR(1/J245*(X245/H245),"0")</f>
        <v>0.15567765567765571</v>
      </c>
      <c r="BP245" s="64">
        <f>IFERROR(1/J245*(Y245/H245),"0")</f>
        <v>0.15934065934065936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28.333333333333336</v>
      </c>
      <c r="Y246" s="775">
        <f>IFERROR(Y241/H241,"0")+IFERROR(Y242/H242,"0")+IFERROR(Y243/H243,"0")+IFERROR(Y244/H244,"0")+IFERROR(Y245/H245,"0")</f>
        <v>29</v>
      </c>
      <c r="Z246" s="775">
        <f>IFERROR(IF(Z241="",0,Z241),"0")+IFERROR(IF(Z242="",0,Z242),"0")+IFERROR(IF(Z243="",0,Z243),"0")+IFERROR(IF(Z244="",0,Z244),"0")+IFERROR(IF(Z245="",0,Z245),"0")</f>
        <v>0.18879000000000001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68</v>
      </c>
      <c r="Y247" s="775">
        <f>IFERROR(SUM(Y241:Y245),"0")</f>
        <v>69.599999999999994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156</v>
      </c>
      <c r="Y308" s="774">
        <f t="shared" si="66"/>
        <v>156</v>
      </c>
      <c r="Z308" s="36">
        <f>IFERROR(IF(Y308=0,"",ROUNDUP(Y308/H308,0)*0.00753),"")</f>
        <v>0.48945</v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173.68000000000004</v>
      </c>
      <c r="BN308" s="64">
        <f t="shared" si="68"/>
        <v>173.68000000000004</v>
      </c>
      <c r="BO308" s="64">
        <f t="shared" si="69"/>
        <v>0.41666666666666663</v>
      </c>
      <c r="BP308" s="64">
        <f t="shared" si="70"/>
        <v>0.41666666666666663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134</v>
      </c>
      <c r="Y309" s="774">
        <f t="shared" si="66"/>
        <v>134.4</v>
      </c>
      <c r="Z309" s="36">
        <f>IFERROR(IF(Y309=0,"",ROUNDUP(Y309/H309,0)*0.00753),"")</f>
        <v>0.42168</v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145.16666666666669</v>
      </c>
      <c r="BN309" s="64">
        <f t="shared" si="68"/>
        <v>145.60000000000002</v>
      </c>
      <c r="BO309" s="64">
        <f t="shared" si="69"/>
        <v>0.35790598290598291</v>
      </c>
      <c r="BP309" s="64">
        <f t="shared" si="70"/>
        <v>0.35897435897435903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120.83333333333334</v>
      </c>
      <c r="Y311" s="775">
        <f>IFERROR(Y305/H305,"0")+IFERROR(Y306/H306,"0")+IFERROR(Y307/H307,"0")+IFERROR(Y308/H308,"0")+IFERROR(Y309/H309,"0")+IFERROR(Y310/H310,"0")</f>
        <v>121</v>
      </c>
      <c r="Z311" s="775">
        <f>IFERROR(IF(Z305="",0,Z305),"0")+IFERROR(IF(Z306="",0,Z306),"0")+IFERROR(IF(Z307="",0,Z307),"0")+IFERROR(IF(Z308="",0,Z308),"0")+IFERROR(IF(Z309="",0,Z309),"0")+IFERROR(IF(Z310="",0,Z310),"0")</f>
        <v>0.91113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290</v>
      </c>
      <c r="Y312" s="775">
        <f>IFERROR(SUM(Y305:Y310),"0")</f>
        <v>290.39999999999998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64</v>
      </c>
      <c r="Y380" s="774">
        <f t="shared" si="76"/>
        <v>64.800000000000011</v>
      </c>
      <c r="Z380" s="36">
        <f>IFERROR(IF(Y380=0,"",ROUNDUP(Y380/H380,0)*0.00753),"")</f>
        <v>0.18071999999999999</v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70.589629629629627</v>
      </c>
      <c r="BN380" s="64">
        <f t="shared" si="78"/>
        <v>71.472000000000023</v>
      </c>
      <c r="BO380" s="64">
        <f t="shared" si="79"/>
        <v>0.15194681861348527</v>
      </c>
      <c r="BP380" s="64">
        <f t="shared" si="80"/>
        <v>0.15384615384615385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23.703703703703702</v>
      </c>
      <c r="Y381" s="775">
        <f>IFERROR(Y375/H375,"0")+IFERROR(Y376/H376,"0")+IFERROR(Y377/H377,"0")+IFERROR(Y378/H378,"0")+IFERROR(Y379/H379,"0")+IFERROR(Y380/H380,"0")</f>
        <v>24.000000000000004</v>
      </c>
      <c r="Z381" s="775">
        <f>IFERROR(IF(Z375="",0,Z375),"0")+IFERROR(IF(Z376="",0,Z376),"0")+IFERROR(IF(Z377="",0,Z377),"0")+IFERROR(IF(Z378="",0,Z378),"0")+IFERROR(IF(Z379="",0,Z379),"0")+IFERROR(IF(Z380="",0,Z380),"0")</f>
        <v>0.18071999999999999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64</v>
      </c>
      <c r="Y382" s="775">
        <f>IFERROR(SUM(Y375:Y380),"0")</f>
        <v>64.800000000000011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122</v>
      </c>
      <c r="Y384" s="774">
        <f>IFERROR(IF(X384="",0,CEILING((X384/$H384),1)*$H384),"")</f>
        <v>126</v>
      </c>
      <c r="Z384" s="36">
        <f>IFERROR(IF(Y384=0,"",ROUNDUP(Y384/H384,0)*0.02175),"")</f>
        <v>0.32624999999999998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130.19142857142856</v>
      </c>
      <c r="BN384" s="64">
        <f>IFERROR(Y384*I384/H384,"0")</f>
        <v>134.45999999999998</v>
      </c>
      <c r="BO384" s="64">
        <f>IFERROR(1/J384*(X384/H384),"0")</f>
        <v>0.25935374149659862</v>
      </c>
      <c r="BP384" s="64">
        <f>IFERROR(1/J384*(Y384/H384),"0")</f>
        <v>0.26785714285714285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175</v>
      </c>
      <c r="Y385" s="774">
        <f>IFERROR(IF(X385="",0,CEILING((X385/$H385),1)*$H385),"")</f>
        <v>179.4</v>
      </c>
      <c r="Z385" s="36">
        <f>IFERROR(IF(Y385=0,"",ROUNDUP(Y385/H385,0)*0.02175),"")</f>
        <v>0.50024999999999997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187.65384615384616</v>
      </c>
      <c r="BN385" s="64">
        <f>IFERROR(Y385*I385/H385,"0")</f>
        <v>192.37200000000004</v>
      </c>
      <c r="BO385" s="64">
        <f>IFERROR(1/J385*(X385/H385),"0")</f>
        <v>0.40064102564102566</v>
      </c>
      <c r="BP385" s="64">
        <f>IFERROR(1/J385*(Y385/H385),"0")</f>
        <v>0.4107142857142857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115</v>
      </c>
      <c r="Y386" s="774">
        <f>IFERROR(IF(X386="",0,CEILING((X386/$H386),1)*$H386),"")</f>
        <v>117.60000000000001</v>
      </c>
      <c r="Z386" s="36">
        <f>IFERROR(IF(Y386=0,"",ROUNDUP(Y386/H386,0)*0.02175),"")</f>
        <v>0.30449999999999999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122.72142857142858</v>
      </c>
      <c r="BN386" s="64">
        <f>IFERROR(Y386*I386/H386,"0")</f>
        <v>125.49600000000001</v>
      </c>
      <c r="BO386" s="64">
        <f>IFERROR(1/J386*(X386/H386),"0")</f>
        <v>0.24447278911564624</v>
      </c>
      <c r="BP386" s="64">
        <f>IFERROR(1/J386*(Y386/H386),"0")</f>
        <v>0.25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50.650183150183153</v>
      </c>
      <c r="Y387" s="775">
        <f>IFERROR(Y384/H384,"0")+IFERROR(Y385/H385,"0")+IFERROR(Y386/H386,"0")</f>
        <v>52</v>
      </c>
      <c r="Z387" s="775">
        <f>IFERROR(IF(Z384="",0,Z384),"0")+IFERROR(IF(Z385="",0,Z385),"0")+IFERROR(IF(Z386="",0,Z386),"0")</f>
        <v>1.131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412</v>
      </c>
      <c r="Y388" s="775">
        <f>IFERROR(SUM(Y384:Y386),"0")</f>
        <v>423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27</v>
      </c>
      <c r="Y392" s="774">
        <f>IFERROR(IF(X392="",0,CEILING((X392/$H392),1)*$H392),"")</f>
        <v>28.049999999999997</v>
      </c>
      <c r="Z392" s="36">
        <f>IFERROR(IF(Y392=0,"",ROUNDUP(Y392/H392,0)*0.00753),"")</f>
        <v>8.2830000000000001E-2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31.500000000000004</v>
      </c>
      <c r="BN392" s="64">
        <f>IFERROR(Y392*I392/H392,"0")</f>
        <v>32.725000000000001</v>
      </c>
      <c r="BO392" s="64">
        <f>IFERROR(1/J392*(X392/H392),"0")</f>
        <v>6.7873303167420823E-2</v>
      </c>
      <c r="BP392" s="64">
        <f>IFERROR(1/J392*(Y392/H392),"0")</f>
        <v>7.0512820512820512E-2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68</v>
      </c>
      <c r="Y393" s="774">
        <f>IFERROR(IF(X393="",0,CEILING((X393/$H393),1)*$H393),"")</f>
        <v>68.849999999999994</v>
      </c>
      <c r="Z393" s="36">
        <f>IFERROR(IF(Y393=0,"",ROUNDUP(Y393/H393,0)*0.00753),"")</f>
        <v>0.20331000000000002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77.333333333333329</v>
      </c>
      <c r="BN393" s="64">
        <f>IFERROR(Y393*I393/H393,"0")</f>
        <v>78.3</v>
      </c>
      <c r="BO393" s="64">
        <f>IFERROR(1/J393*(X393/H393),"0")</f>
        <v>0.17094017094017094</v>
      </c>
      <c r="BP393" s="64">
        <f>IFERROR(1/J393*(Y393/H393),"0")</f>
        <v>0.17307692307692307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37.254901960784316</v>
      </c>
      <c r="Y394" s="775">
        <f>IFERROR(Y390/H390,"0")+IFERROR(Y391/H391,"0")+IFERROR(Y392/H392,"0")+IFERROR(Y393/H393,"0")</f>
        <v>38</v>
      </c>
      <c r="Z394" s="775">
        <f>IFERROR(IF(Z390="",0,Z390),"0")+IFERROR(IF(Z391="",0,Z391),"0")+IFERROR(IF(Z392="",0,Z392),"0")+IFERROR(IF(Z393="",0,Z393),"0")</f>
        <v>0.28614000000000001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95</v>
      </c>
      <c r="Y395" s="775">
        <f>IFERROR(SUM(Y390:Y393),"0")</f>
        <v>96.899999999999991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76</v>
      </c>
      <c r="Y404" s="774">
        <f>IFERROR(IF(X404="",0,CEILING((X404/$H404),1)*$H404),"")</f>
        <v>77.400000000000006</v>
      </c>
      <c r="Z404" s="36">
        <f>IFERROR(IF(Y404=0,"",ROUNDUP(Y404/H404,0)*0.00753),"")</f>
        <v>0.32379000000000002</v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86.471111111111114</v>
      </c>
      <c r="BN404" s="64">
        <f>IFERROR(Y404*I404/H404,"0")</f>
        <v>88.064000000000007</v>
      </c>
      <c r="BO404" s="64">
        <f>IFERROR(1/J404*(X404/H404),"0")</f>
        <v>0.27065527065527062</v>
      </c>
      <c r="BP404" s="64">
        <f>IFERROR(1/J404*(Y404/H404),"0")</f>
        <v>0.27564102564102561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42.222222222222221</v>
      </c>
      <c r="Y405" s="775">
        <f>IFERROR(Y404/H404,"0")</f>
        <v>43</v>
      </c>
      <c r="Z405" s="775">
        <f>IFERROR(IF(Z404="",0,Z404),"0")</f>
        <v>0.32379000000000002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76</v>
      </c>
      <c r="Y406" s="775">
        <f>IFERROR(SUM(Y404:Y404),"0")</f>
        <v>77.400000000000006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5</v>
      </c>
      <c r="Y408" s="774">
        <f>IFERROR(IF(X408="",0,CEILING((X408/$H408),1)*$H408),"")</f>
        <v>8.1</v>
      </c>
      <c r="Z408" s="36">
        <f>IFERROR(IF(Y408=0,"",ROUNDUP(Y408/H408,0)*0.02175),"")</f>
        <v>2.1749999999999999E-2</v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5.3481481481481481</v>
      </c>
      <c r="BN408" s="64">
        <f>IFERROR(Y408*I408/H408,"0")</f>
        <v>8.6639999999999997</v>
      </c>
      <c r="BO408" s="64">
        <f>IFERROR(1/J408*(X408/H408),"0")</f>
        <v>1.1022927689594357E-2</v>
      </c>
      <c r="BP408" s="64">
        <f>IFERROR(1/J408*(Y408/H408),"0")</f>
        <v>1.7857142857142856E-2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0.61728395061728403</v>
      </c>
      <c r="Y411" s="775">
        <f>IFERROR(Y408/H408,"0")+IFERROR(Y409/H409,"0")+IFERROR(Y410/H410,"0")</f>
        <v>1</v>
      </c>
      <c r="Z411" s="775">
        <f>IFERROR(IF(Z408="",0,Z408),"0")+IFERROR(IF(Z409="",0,Z409),"0")+IFERROR(IF(Z410="",0,Z410),"0")</f>
        <v>2.1749999999999999E-2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5</v>
      </c>
      <c r="Y412" s="775">
        <f>IFERROR(SUM(Y408:Y410),"0")</f>
        <v>8.1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2800</v>
      </c>
      <c r="Y417" s="774">
        <f t="shared" si="81"/>
        <v>2805</v>
      </c>
      <c r="Z417" s="36">
        <f>IFERROR(IF(Y417=0,"",ROUNDUP(Y417/H417,0)*0.02175),"")</f>
        <v>4.0672499999999996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2889.6</v>
      </c>
      <c r="BN417" s="64">
        <f t="shared" si="83"/>
        <v>2894.76</v>
      </c>
      <c r="BO417" s="64">
        <f t="shared" si="84"/>
        <v>3.8888888888888884</v>
      </c>
      <c r="BP417" s="64">
        <f t="shared" si="85"/>
        <v>3.895833333333333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1550</v>
      </c>
      <c r="Y419" s="774">
        <f t="shared" si="81"/>
        <v>1560</v>
      </c>
      <c r="Z419" s="36">
        <f>IFERROR(IF(Y419=0,"",ROUNDUP(Y419/H419,0)*0.02175),"")</f>
        <v>2.262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1599.6</v>
      </c>
      <c r="BN419" s="64">
        <f t="shared" si="83"/>
        <v>1609.9199999999998</v>
      </c>
      <c r="BO419" s="64">
        <f t="shared" si="84"/>
        <v>2.1527777777777777</v>
      </c>
      <c r="BP419" s="64">
        <f t="shared" si="85"/>
        <v>2.1666666666666665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290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291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6.32925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4350</v>
      </c>
      <c r="Y428" s="775">
        <f>IFERROR(SUM(Y416:Y426),"0")</f>
        <v>4365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1900</v>
      </c>
      <c r="Y430" s="774">
        <f>IFERROR(IF(X430="",0,CEILING((X430/$H430),1)*$H430),"")</f>
        <v>1905</v>
      </c>
      <c r="Z430" s="36">
        <f>IFERROR(IF(Y430=0,"",ROUNDUP(Y430/H430,0)*0.02175),"")</f>
        <v>2.7622499999999999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1960.8</v>
      </c>
      <c r="BN430" s="64">
        <f>IFERROR(Y430*I430/H430,"0")</f>
        <v>1965.96</v>
      </c>
      <c r="BO430" s="64">
        <f>IFERROR(1/J430*(X430/H430),"0")</f>
        <v>2.6388888888888888</v>
      </c>
      <c r="BP430" s="64">
        <f>IFERROR(1/J430*(Y430/H430),"0")</f>
        <v>2.645833333333333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126.66666666666667</v>
      </c>
      <c r="Y432" s="775">
        <f>IFERROR(Y430/H430,"0")+IFERROR(Y431/H431,"0")</f>
        <v>127</v>
      </c>
      <c r="Z432" s="775">
        <f>IFERROR(IF(Z430="",0,Z430),"0")+IFERROR(IF(Z431="",0,Z431),"0")</f>
        <v>2.7622499999999999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1900</v>
      </c>
      <c r="Y433" s="775">
        <f>IFERROR(SUM(Y430:Y431),"0")</f>
        <v>1905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23</v>
      </c>
      <c r="Y451" s="774">
        <f t="shared" si="86"/>
        <v>24</v>
      </c>
      <c r="Z451" s="36">
        <f t="shared" si="87"/>
        <v>4.3499999999999997E-2</v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23.92</v>
      </c>
      <c r="BN451" s="64">
        <f t="shared" si="89"/>
        <v>24.959999999999997</v>
      </c>
      <c r="BO451" s="64">
        <f t="shared" si="90"/>
        <v>3.4226190476190473E-2</v>
      </c>
      <c r="BP451" s="64">
        <f t="shared" si="91"/>
        <v>3.5714285714285712E-2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1.9166666666666667</v>
      </c>
      <c r="Y453" s="775">
        <f>IFERROR(Y445/H445,"0")+IFERROR(Y446/H446,"0")+IFERROR(Y447/H447,"0")+IFERROR(Y448/H448,"0")+IFERROR(Y449/H449,"0")+IFERROR(Y450/H450,"0")+IFERROR(Y451/H451,"0")+IFERROR(Y452/H452,"0")</f>
        <v>2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4.3499999999999997E-2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23</v>
      </c>
      <c r="Y454" s="775">
        <f>IFERROR(SUM(Y445:Y452),"0")</f>
        <v>24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712</v>
      </c>
      <c r="Y461" s="774">
        <f>IFERROR(IF(X461="",0,CEILING((X461/$H461),1)*$H461),"")</f>
        <v>720</v>
      </c>
      <c r="Z461" s="36">
        <f>IFERROR(IF(Y461=0,"",ROUNDUP(Y461/H461,0)*0.02175),"")</f>
        <v>1.7399999999999998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756.61866666666674</v>
      </c>
      <c r="BN461" s="64">
        <f>IFERROR(Y461*I461/H461,"0")</f>
        <v>765.12</v>
      </c>
      <c r="BO461" s="64">
        <f>IFERROR(1/J461*(X461/H461),"0")</f>
        <v>1.4126984126984128</v>
      </c>
      <c r="BP461" s="64">
        <f>IFERROR(1/J461*(Y461/H461),"0")</f>
        <v>1.4285714285714284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79.111111111111114</v>
      </c>
      <c r="Y466" s="775">
        <f>IFERROR(Y461/H461,"0")+IFERROR(Y462/H462,"0")+IFERROR(Y463/H463,"0")+IFERROR(Y464/H464,"0")+IFERROR(Y465/H465,"0")</f>
        <v>80</v>
      </c>
      <c r="Z466" s="775">
        <f>IFERROR(IF(Z461="",0,Z461),"0")+IFERROR(IF(Z462="",0,Z462),"0")+IFERROR(IF(Z463="",0,Z463),"0")+IFERROR(IF(Z464="",0,Z464),"0")+IFERROR(IF(Z465="",0,Z465),"0")</f>
        <v>1.7399999999999998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712</v>
      </c>
      <c r="Y467" s="775">
        <f>IFERROR(SUM(Y461:Y465),"0")</f>
        <v>720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20</v>
      </c>
      <c r="Y480" s="774">
        <f t="shared" si="92"/>
        <v>21</v>
      </c>
      <c r="Z480" s="36">
        <f>IFERROR(IF(Y480=0,"",ROUNDUP(Y480/H480,0)*0.00753),"")</f>
        <v>3.7650000000000003E-2</v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21.095238095238091</v>
      </c>
      <c r="BN480" s="64">
        <f t="shared" si="94"/>
        <v>22.15</v>
      </c>
      <c r="BO480" s="64">
        <f t="shared" si="95"/>
        <v>3.0525030525030524E-2</v>
      </c>
      <c r="BP480" s="64">
        <f t="shared" si="96"/>
        <v>3.2051282051282048E-2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4.7619047619047619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5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3.7650000000000003E-2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20</v>
      </c>
      <c r="Y504" s="775">
        <f>IFERROR(SUM(Y479:Y502),"0")</f>
        <v>21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50</v>
      </c>
      <c r="Y521" s="774">
        <f t="shared" ref="Y521:Y527" si="98">IFERROR(IF(X521="",0,CEILING((X521/$H521),1)*$H521),"")</f>
        <v>50.400000000000006</v>
      </c>
      <c r="Z521" s="36">
        <f>IFERROR(IF(Y521=0,"",ROUNDUP(Y521/H521,0)*0.00753),"")</f>
        <v>9.0359999999999996E-2</v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52.738095238095234</v>
      </c>
      <c r="BN521" s="64">
        <f t="shared" ref="BN521:BN527" si="100">IFERROR(Y521*I521/H521,"0")</f>
        <v>53.160000000000004</v>
      </c>
      <c r="BO521" s="64">
        <f t="shared" ref="BO521:BO527" si="101">IFERROR(1/J521*(X521/H521),"0")</f>
        <v>7.6312576312576319E-2</v>
      </c>
      <c r="BP521" s="64">
        <f t="shared" ref="BP521:BP527" si="102">IFERROR(1/J521*(Y521/H521),"0")</f>
        <v>7.6923076923076927E-2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11.904761904761905</v>
      </c>
      <c r="Y528" s="775">
        <f>IFERROR(Y521/H521,"0")+IFERROR(Y522/H522,"0")+IFERROR(Y523/H523,"0")+IFERROR(Y524/H524,"0")+IFERROR(Y525/H525,"0")+IFERROR(Y526/H526,"0")+IFERROR(Y527/H527,"0")</f>
        <v>12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9.0359999999999996E-2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50</v>
      </c>
      <c r="Y529" s="775">
        <f>IFERROR(SUM(Y521:Y527),"0")</f>
        <v>50.400000000000006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2</v>
      </c>
      <c r="Y535" s="774">
        <f>IFERROR(IF(X535="",0,CEILING((X535/$H535),1)*$H535),"")</f>
        <v>3</v>
      </c>
      <c r="Z535" s="36">
        <f>IFERROR(IF(Y535=0,"",ROUNDUP(Y535/H535,0)*0.00627),"")</f>
        <v>6.2700000000000004E-3</v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2.4</v>
      </c>
      <c r="BN535" s="64">
        <f>IFERROR(Y535*I535/H535,"0")</f>
        <v>3.6</v>
      </c>
      <c r="BO535" s="64">
        <f>IFERROR(1/J535*(X535/H535),"0")</f>
        <v>3.3333333333333331E-3</v>
      </c>
      <c r="BP535" s="64">
        <f>IFERROR(1/J535*(Y535/H535),"0")</f>
        <v>5.0000000000000001E-3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0.66666666666666663</v>
      </c>
      <c r="Y536" s="775">
        <f>IFERROR(Y535/H535,"0")</f>
        <v>1</v>
      </c>
      <c r="Z536" s="775">
        <f>IFERROR(IF(Z535="",0,Z535),"0")</f>
        <v>6.2700000000000004E-3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2</v>
      </c>
      <c r="Y537" s="775">
        <f>IFERROR(SUM(Y535:Y535),"0")</f>
        <v>3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61</v>
      </c>
      <c r="Y555" s="774">
        <f t="shared" si="103"/>
        <v>63.36</v>
      </c>
      <c r="Z555" s="36">
        <f t="shared" si="104"/>
        <v>0.14352000000000001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65.159090909090892</v>
      </c>
      <c r="BN555" s="64">
        <f t="shared" si="106"/>
        <v>67.679999999999993</v>
      </c>
      <c r="BO555" s="64">
        <f t="shared" si="107"/>
        <v>0.11108682983682984</v>
      </c>
      <c r="BP555" s="64">
        <f t="shared" si="108"/>
        <v>0.11538461538461539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700</v>
      </c>
      <c r="Y557" s="774">
        <f t="shared" si="103"/>
        <v>702.24</v>
      </c>
      <c r="Z557" s="36">
        <f t="shared" si="104"/>
        <v>1.5906800000000001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747.72727272727275</v>
      </c>
      <c r="BN557" s="64">
        <f t="shared" si="106"/>
        <v>750.11999999999989</v>
      </c>
      <c r="BO557" s="64">
        <f t="shared" si="107"/>
        <v>1.2747668997668997</v>
      </c>
      <c r="BP557" s="64">
        <f t="shared" si="108"/>
        <v>1.278846153846154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33</v>
      </c>
      <c r="Y559" s="774">
        <f t="shared" si="103"/>
        <v>36.96</v>
      </c>
      <c r="Z559" s="36">
        <f t="shared" si="104"/>
        <v>8.3720000000000003E-2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35.249999999999993</v>
      </c>
      <c r="BN559" s="64">
        <f t="shared" si="106"/>
        <v>39.479999999999997</v>
      </c>
      <c r="BO559" s="64">
        <f t="shared" si="107"/>
        <v>6.0096153846153848E-2</v>
      </c>
      <c r="BP559" s="64">
        <f t="shared" si="108"/>
        <v>6.7307692307692318E-2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112</v>
      </c>
      <c r="Y560" s="774">
        <f t="shared" si="103"/>
        <v>115.2</v>
      </c>
      <c r="Z560" s="36">
        <f>IFERROR(IF(Y560=0,"",ROUNDUP(Y560/H560,0)*0.00902),"")</f>
        <v>0.28864000000000001</v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118.53333333333333</v>
      </c>
      <c r="BN560" s="64">
        <f t="shared" si="106"/>
        <v>121.92</v>
      </c>
      <c r="BO560" s="64">
        <f t="shared" si="107"/>
        <v>0.2356902356902357</v>
      </c>
      <c r="BP560" s="64">
        <f t="shared" si="108"/>
        <v>0.24242424242424243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181.48989898989899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184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2.10656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906</v>
      </c>
      <c r="Y566" s="775">
        <f>IFERROR(SUM(Y554:Y564),"0")</f>
        <v>917.7600000000001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61</v>
      </c>
      <c r="Y568" s="774">
        <f>IFERROR(IF(X568="",0,CEILING((X568/$H568),1)*$H568),"")</f>
        <v>63.36</v>
      </c>
      <c r="Z568" s="36">
        <f>IFERROR(IF(Y568=0,"",ROUNDUP(Y568/H568,0)*0.01196),"")</f>
        <v>0.14352000000000001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65.159090909090892</v>
      </c>
      <c r="BN568" s="64">
        <f>IFERROR(Y568*I568/H568,"0")</f>
        <v>67.679999999999993</v>
      </c>
      <c r="BO568" s="64">
        <f>IFERROR(1/J568*(X568/H568),"0")</f>
        <v>0.11108682983682984</v>
      </c>
      <c r="BP568" s="64">
        <f>IFERROR(1/J568*(Y568/H568),"0")</f>
        <v>0.11538461538461539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138</v>
      </c>
      <c r="Y569" s="774">
        <f>IFERROR(IF(X569="",0,CEILING((X569/$H569),1)*$H569),"")</f>
        <v>140.4</v>
      </c>
      <c r="Z569" s="36">
        <f>IFERROR(IF(Y569=0,"",ROUNDUP(Y569/H569,0)*0.00902),"")</f>
        <v>0.35177999999999998</v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146.04999999999998</v>
      </c>
      <c r="BN569" s="64">
        <f>IFERROR(Y569*I569/H569,"0")</f>
        <v>148.59</v>
      </c>
      <c r="BO569" s="64">
        <f>IFERROR(1/J569*(X569/H569),"0")</f>
        <v>0.29040404040404044</v>
      </c>
      <c r="BP569" s="64">
        <f>IFERROR(1/J569*(Y569/H569),"0")</f>
        <v>0.29545454545454547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49.88636363636364</v>
      </c>
      <c r="Y571" s="775">
        <f>IFERROR(Y568/H568,"0")+IFERROR(Y569/H569,"0")+IFERROR(Y570/H570,"0")</f>
        <v>51</v>
      </c>
      <c r="Z571" s="775">
        <f>IFERROR(IF(Z568="",0,Z568),"0")+IFERROR(IF(Z569="",0,Z569),"0")+IFERROR(IF(Z570="",0,Z570),"0")</f>
        <v>0.49529999999999996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199</v>
      </c>
      <c r="Y572" s="775">
        <f>IFERROR(SUM(Y568:Y570),"0")</f>
        <v>203.76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132</v>
      </c>
      <c r="Y574" s="774">
        <f t="shared" ref="Y574:Y582" si="109">IFERROR(IF(X574="",0,CEILING((X574/$H574),1)*$H574),"")</f>
        <v>132</v>
      </c>
      <c r="Z574" s="36">
        <f>IFERROR(IF(Y574=0,"",ROUNDUP(Y574/H574,0)*0.01196),"")</f>
        <v>0.29899999999999999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140.99999999999997</v>
      </c>
      <c r="BN574" s="64">
        <f t="shared" ref="BN574:BN582" si="111">IFERROR(Y574*I574/H574,"0")</f>
        <v>140.99999999999997</v>
      </c>
      <c r="BO574" s="64">
        <f t="shared" ref="BO574:BO582" si="112">IFERROR(1/J574*(X574/H574),"0")</f>
        <v>0.24038461538461539</v>
      </c>
      <c r="BP574" s="64">
        <f t="shared" ref="BP574:BP582" si="113">IFERROR(1/J574*(Y574/H574),"0")</f>
        <v>0.24038461538461539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184</v>
      </c>
      <c r="Y575" s="774">
        <f t="shared" si="109"/>
        <v>184.8</v>
      </c>
      <c r="Z575" s="36">
        <f>IFERROR(IF(Y575=0,"",ROUNDUP(Y575/H575,0)*0.01196),"")</f>
        <v>0.41860000000000003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196.54545454545453</v>
      </c>
      <c r="BN575" s="64">
        <f t="shared" si="111"/>
        <v>197.39999999999998</v>
      </c>
      <c r="BO575" s="64">
        <f t="shared" si="112"/>
        <v>0.33508158508158503</v>
      </c>
      <c r="BP575" s="64">
        <f t="shared" si="113"/>
        <v>0.33653846153846156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330</v>
      </c>
      <c r="Y576" s="774">
        <f t="shared" si="109"/>
        <v>332.64000000000004</v>
      </c>
      <c r="Z576" s="36">
        <f>IFERROR(IF(Y576=0,"",ROUNDUP(Y576/H576,0)*0.01196),"")</f>
        <v>0.75348000000000004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352.49999999999994</v>
      </c>
      <c r="BN576" s="64">
        <f t="shared" si="111"/>
        <v>355.32000000000005</v>
      </c>
      <c r="BO576" s="64">
        <f t="shared" si="112"/>
        <v>0.60096153846153855</v>
      </c>
      <c r="BP576" s="64">
        <f t="shared" si="113"/>
        <v>0.60576923076923084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122.34848484848484</v>
      </c>
      <c r="Y583" s="775">
        <f>IFERROR(Y574/H574,"0")+IFERROR(Y575/H575,"0")+IFERROR(Y576/H576,"0")+IFERROR(Y577/H577,"0")+IFERROR(Y578/H578,"0")+IFERROR(Y579/H579,"0")+IFERROR(Y580/H580,"0")+IFERROR(Y581/H581,"0")+IFERROR(Y582/H582,"0")</f>
        <v>123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1.4710800000000002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646</v>
      </c>
      <c r="Y584" s="775">
        <f>IFERROR(SUM(Y574:Y582),"0")</f>
        <v>649.44000000000005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17065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17225.86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17952.445070263075</v>
      </c>
      <c r="Y662" s="775">
        <f>IFERROR(SUM(BN22:BN658),"0")</f>
        <v>18122.805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30</v>
      </c>
      <c r="Y663" s="38">
        <f>ROUNDUP(SUM(BP22:BP658),0)</f>
        <v>30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18702.445070263075</v>
      </c>
      <c r="Y664" s="775">
        <f>GrossWeightTotalR+PalletQtyTotalR*25</f>
        <v>18872.805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2694.9994059136206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2721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34.461270000000006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1219.2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929.2</v>
      </c>
      <c r="E671" s="46">
        <f>IFERROR(Y108*1,"0")+IFERROR(Y109*1,"0")+IFERROR(Y110*1,"0")+IFERROR(Y114*1,"0")+IFERROR(Y115*1,"0")+IFERROR(Y116*1,"0")+IFERROR(Y117*1,"0")+IFERROR(Y118*1,"0")+IFERROR(Y119*1,"0")</f>
        <v>1099.2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785.69999999999993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861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2511.6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290.39999999999998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584.70000000000005</v>
      </c>
      <c r="V671" s="46">
        <f>IFERROR(Y404*1,"0")+IFERROR(Y408*1,"0")+IFERROR(Y409*1,"0")+IFERROR(Y410*1,"0")</f>
        <v>85.5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6270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744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21</v>
      </c>
      <c r="Z671" s="46">
        <f>IFERROR(Y517*1,"0")+IFERROR(Y521*1,"0")+IFERROR(Y522*1,"0")+IFERROR(Y523*1,"0")+IFERROR(Y524*1,"0")+IFERROR(Y525*1,"0")+IFERROR(Y526*1,"0")+IFERROR(Y527*1,"0")+IFERROR(Y531*1,"0")+IFERROR(Y535*1,"0")</f>
        <v>53.400000000000006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1770.9600000000003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2"/>
        <filter val="0,67"/>
        <filter val="1 152,00"/>
        <filter val="1 208,00"/>
        <filter val="1 209,00"/>
        <filter val="1 550,00"/>
        <filter val="1 900,00"/>
        <filter val="1,92"/>
        <filter val="108,00"/>
        <filter val="11,61"/>
        <filter val="11,90"/>
        <filter val="111,09"/>
        <filter val="112,00"/>
        <filter val="115,00"/>
        <filter val="120,83"/>
        <filter val="122,00"/>
        <filter val="122,35"/>
        <filter val="125,00"/>
        <filter val="126,67"/>
        <filter val="130,00"/>
        <filter val="132,00"/>
        <filter val="134,00"/>
        <filter val="138,00"/>
        <filter val="144,00"/>
        <filter val="156,00"/>
        <filter val="166,00"/>
        <filter val="17 065,00"/>
        <filter val="17 952,45"/>
        <filter val="175,00"/>
        <filter val="18 702,45"/>
        <filter val="181,49"/>
        <filter val="184,00"/>
        <filter val="195,00"/>
        <filter val="199,00"/>
        <filter val="2 695,00"/>
        <filter val="2 800,00"/>
        <filter val="2,00"/>
        <filter val="20,00"/>
        <filter val="210,00"/>
        <filter val="22,00"/>
        <filter val="23,00"/>
        <filter val="23,70"/>
        <filter val="240,00"/>
        <filter val="253,00"/>
        <filter val="253,81"/>
        <filter val="259,00"/>
        <filter val="26,31"/>
        <filter val="261,00"/>
        <filter val="27,00"/>
        <filter val="272,00"/>
        <filter val="276,00"/>
        <filter val="28,33"/>
        <filter val="282,00"/>
        <filter val="290,00"/>
        <filter val="292,00"/>
        <filter val="30"/>
        <filter val="30,00"/>
        <filter val="312,59"/>
        <filter val="321,00"/>
        <filter val="327,00"/>
        <filter val="33,00"/>
        <filter val="33,33"/>
        <filter val="330,00"/>
        <filter val="335,00"/>
        <filter val="338,00"/>
        <filter val="360,00"/>
        <filter val="37,25"/>
        <filter val="379,00"/>
        <filter val="387,12"/>
        <filter val="393,00"/>
        <filter val="4 350,00"/>
        <filter val="4,76"/>
        <filter val="412,00"/>
        <filter val="42,22"/>
        <filter val="43,28"/>
        <filter val="446,00"/>
        <filter val="49,00"/>
        <filter val="49,89"/>
        <filter val="5,00"/>
        <filter val="50,00"/>
        <filter val="50,65"/>
        <filter val="52,00"/>
        <filter val="53,00"/>
        <filter val="53,20"/>
        <filter val="553,00"/>
        <filter val="61,00"/>
        <filter val="63,00"/>
        <filter val="64,00"/>
        <filter val="646,00"/>
        <filter val="68,00"/>
        <filter val="700,00"/>
        <filter val="712,00"/>
        <filter val="748,00"/>
        <filter val="76,00"/>
        <filter val="79,11"/>
        <filter val="81,25"/>
        <filter val="84,51"/>
        <filter val="856,00"/>
        <filter val="90,00"/>
        <filter val="906,00"/>
        <filter val="94,54"/>
        <filter val="95,00"/>
        <filter val="950,00"/>
        <filter val="96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